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firstSheet="1" activeTab="1"/>
  </bookViews>
  <sheets>
    <sheet name="ОФП" sheetId="1" state="hidden" r:id="rId1"/>
    <sheet name="ОФП " sheetId="6" r:id="rId2"/>
    <sheet name="ОСД" sheetId="8" r:id="rId3"/>
    <sheet name="ОДДС" sheetId="7" r:id="rId4"/>
    <sheet name="ОИК" sheetId="10" r:id="rId5"/>
  </sheets>
  <calcPr calcId="144525"/>
</workbook>
</file>

<file path=xl/calcChain.xml><?xml version="1.0" encoding="utf-8"?>
<calcChain xmlns="http://schemas.openxmlformats.org/spreadsheetml/2006/main">
  <c r="R43" i="10" l="1"/>
  <c r="S43" i="10"/>
  <c r="T43" i="10"/>
  <c r="Q43" i="10"/>
  <c r="T39" i="10"/>
  <c r="T38" i="10"/>
  <c r="R39" i="10"/>
  <c r="S39" i="10"/>
  <c r="Q39" i="10"/>
  <c r="V39" i="10" s="1"/>
  <c r="R37" i="10"/>
  <c r="S37" i="10"/>
  <c r="T37" i="10"/>
  <c r="U37" i="10"/>
  <c r="Q37" i="10"/>
  <c r="S33" i="10"/>
  <c r="R33" i="10"/>
  <c r="T33" i="10"/>
  <c r="U33" i="10"/>
  <c r="U43" i="10" s="1"/>
  <c r="Q33" i="10"/>
  <c r="S30" i="10"/>
  <c r="R30" i="10"/>
  <c r="Q30" i="10"/>
  <c r="Q24" i="10"/>
  <c r="T24" i="10" s="1"/>
  <c r="V24" i="10" s="1"/>
  <c r="T19" i="10"/>
  <c r="T20" i="10"/>
  <c r="T25" i="10"/>
  <c r="T31" i="10"/>
  <c r="V31" i="10" s="1"/>
  <c r="V33" i="10" s="1"/>
  <c r="T34" i="10"/>
  <c r="V34" i="10" s="1"/>
  <c r="V37" i="10" s="1"/>
  <c r="T35" i="10"/>
  <c r="T36" i="10"/>
  <c r="V38" i="10"/>
  <c r="T40" i="10"/>
  <c r="V40" i="10" s="1"/>
  <c r="T41" i="10"/>
  <c r="V41" i="10" s="1"/>
  <c r="T42" i="10"/>
  <c r="V42" i="10" s="1"/>
  <c r="V20" i="10"/>
  <c r="V25" i="10"/>
  <c r="V35" i="10"/>
  <c r="V36" i="10"/>
  <c r="V18" i="10"/>
  <c r="T18" i="10"/>
  <c r="R24" i="10"/>
  <c r="R26" i="10" s="1"/>
  <c r="S24" i="10"/>
  <c r="S26" i="10" s="1"/>
  <c r="U24" i="10"/>
  <c r="U26" i="10" s="1"/>
  <c r="U30" i="10" s="1"/>
  <c r="R20" i="10"/>
  <c r="S20" i="10"/>
  <c r="Q20" i="10"/>
  <c r="W28" i="8"/>
  <c r="W30" i="8" s="1"/>
  <c r="W32" i="8" s="1"/>
  <c r="W34" i="8" s="1"/>
  <c r="W38" i="8" s="1"/>
  <c r="X28" i="8"/>
  <c r="X30" i="8"/>
  <c r="X32" i="8" s="1"/>
  <c r="X34" i="8" s="1"/>
  <c r="X38" i="8" s="1"/>
  <c r="X73" i="7"/>
  <c r="W73" i="7"/>
  <c r="X26" i="7"/>
  <c r="X63" i="7"/>
  <c r="W63" i="7"/>
  <c r="X57" i="7"/>
  <c r="W57" i="7"/>
  <c r="X46" i="7"/>
  <c r="X55" i="7" s="1"/>
  <c r="W46" i="7"/>
  <c r="W55" i="7" s="1"/>
  <c r="X37" i="7"/>
  <c r="W37" i="7"/>
  <c r="W26" i="7"/>
  <c r="X19" i="7"/>
  <c r="W19" i="7"/>
  <c r="X40" i="6"/>
  <c r="W40" i="6"/>
  <c r="W39" i="6" s="1"/>
  <c r="X53" i="6"/>
  <c r="W53" i="6"/>
  <c r="X47" i="6"/>
  <c r="W47" i="6"/>
  <c r="X44" i="6"/>
  <c r="W44" i="6"/>
  <c r="X37" i="6"/>
  <c r="W37" i="6"/>
  <c r="W26" i="6"/>
  <c r="W38" i="6" s="1"/>
  <c r="X26" i="6"/>
  <c r="X18" i="6"/>
  <c r="W18" i="6"/>
  <c r="V43" i="10" l="1"/>
  <c r="Q26" i="10"/>
  <c r="T30" i="10" s="1"/>
  <c r="V30" i="10" s="1"/>
  <c r="T26" i="10"/>
  <c r="V26" i="10" s="1"/>
  <c r="X35" i="7"/>
  <c r="X69" i="7"/>
  <c r="W60" i="6"/>
  <c r="W62" i="6" s="1"/>
  <c r="X38" i="6"/>
  <c r="W35" i="7"/>
  <c r="W69" i="7"/>
  <c r="X60" i="6"/>
  <c r="X62" i="6" s="1"/>
  <c r="X39" i="6"/>
  <c r="I75" i="1"/>
  <c r="X70" i="7" l="1"/>
  <c r="W70" i="7"/>
  <c r="J75" i="1" l="1"/>
  <c r="J77" i="1" s="1"/>
  <c r="I77" i="1"/>
  <c r="J68" i="1"/>
  <c r="I68" i="1"/>
  <c r="J58" i="1"/>
  <c r="I58" i="1"/>
  <c r="J44" i="1"/>
  <c r="J27" i="1"/>
  <c r="I27" i="1"/>
  <c r="J78" i="1" l="1"/>
  <c r="J45" i="1"/>
  <c r="I44" i="1"/>
  <c r="I45" i="1" s="1"/>
  <c r="I78" i="1"/>
  <c r="J80" i="1" l="1"/>
  <c r="I80" i="1"/>
</calcChain>
</file>

<file path=xl/sharedStrings.xml><?xml version="1.0" encoding="utf-8"?>
<sst xmlns="http://schemas.openxmlformats.org/spreadsheetml/2006/main" count="562" uniqueCount="392">
  <si>
    <t xml:space="preserve">Наименование организации </t>
  </si>
  <si>
    <t>Акционерное Общество "ULMUS BESSHOKY"(Улмус Бесшокы)</t>
  </si>
  <si>
    <t xml:space="preserve">Сведения о реорганизации </t>
  </si>
  <si>
    <t>Вид деятельности организации</t>
  </si>
  <si>
    <t>Деятельность по проведению геологической разведки и изысканий (без научных исследований и разработок)</t>
  </si>
  <si>
    <t>Организационно-правовая форма</t>
  </si>
  <si>
    <t>Акционерное общество</t>
  </si>
  <si>
    <t xml:space="preserve">Форма отчетности: консолидированная/неконсолидированная </t>
  </si>
  <si>
    <t xml:space="preserve">неконсолидированная </t>
  </si>
  <si>
    <t>(не нужное зачеркнуть)</t>
  </si>
  <si>
    <t>Среднегодовая численность работников</t>
  </si>
  <si>
    <t>чел.</t>
  </si>
  <si>
    <t>Субъект предпринимательства</t>
  </si>
  <si>
    <t>(малого, среднего, крупного)</t>
  </si>
  <si>
    <t>Юридический адрес организации</t>
  </si>
  <si>
    <t xml:space="preserve">Казахстан,050002, г.Алматы, проспект Жибек Жолы 64/47 оф.620                                                                                                                                                      </t>
  </si>
  <si>
    <t>ОТЧЕТ О ФИНАНСОВОМ ПОЛОЖЕНИИ КОМПАНИИ</t>
  </si>
  <si>
    <t>тыс. тенге</t>
  </si>
  <si>
    <t>Активы</t>
  </si>
  <si>
    <t>Код стр.</t>
  </si>
  <si>
    <t>На конец отчетного периода</t>
  </si>
  <si>
    <t>На  начало отчетного периода</t>
  </si>
  <si>
    <t>I. Краткосрочные активы</t>
  </si>
  <si>
    <t xml:space="preserve">Денежные средства и их эквиваленты </t>
  </si>
  <si>
    <t>010</t>
  </si>
  <si>
    <t xml:space="preserve">Финансовые активы, имеющиеся в наличии для  продажи </t>
  </si>
  <si>
    <t>011</t>
  </si>
  <si>
    <t xml:space="preserve">Производные финансовые инструменты </t>
  </si>
  <si>
    <t>012</t>
  </si>
  <si>
    <t xml:space="preserve">Финансовые активы, учитываемые по справедливой стоимости через 
прибыли и убытки </t>
  </si>
  <si>
    <t>013</t>
  </si>
  <si>
    <t xml:space="preserve">Финансовые активы, удерживаемые до погашения </t>
  </si>
  <si>
    <t>014</t>
  </si>
  <si>
    <t xml:space="preserve">Прочие краткосрочные финансовые активы </t>
  </si>
  <si>
    <t>015</t>
  </si>
  <si>
    <t xml:space="preserve">Краткосрочная торговая и прочая дебиторская  задолженность </t>
  </si>
  <si>
    <t>016</t>
  </si>
  <si>
    <t xml:space="preserve">Текущий подоходный налог </t>
  </si>
  <si>
    <t>017</t>
  </si>
  <si>
    <t xml:space="preserve">Запасы </t>
  </si>
  <si>
    <t>018</t>
  </si>
  <si>
    <t xml:space="preserve">Прочие краткосрочные активы </t>
  </si>
  <si>
    <t>019</t>
  </si>
  <si>
    <t xml:space="preserve">Итого краткосрочных активов (сумма строк с  010 по 019) </t>
  </si>
  <si>
    <t>100</t>
  </si>
  <si>
    <t xml:space="preserve">Активы (или выбывающие группы), предназначенные для продажи </t>
  </si>
  <si>
    <t>101</t>
  </si>
  <si>
    <t>II. Долгосрочные активы</t>
  </si>
  <si>
    <t xml:space="preserve">Финансовые активы, имеющиеся в наличии для продажи </t>
  </si>
  <si>
    <t>110</t>
  </si>
  <si>
    <t>111</t>
  </si>
  <si>
    <t>112</t>
  </si>
  <si>
    <t>113</t>
  </si>
  <si>
    <t xml:space="preserve">Прочие долгосрочные финансовые активы </t>
  </si>
  <si>
    <t>114</t>
  </si>
  <si>
    <t xml:space="preserve">Долгосрочная торговая и прочая дебиторская задолженность </t>
  </si>
  <si>
    <t>115</t>
  </si>
  <si>
    <t xml:space="preserve">Инвестиции, учитываемые методом долевого участия </t>
  </si>
  <si>
    <t>116</t>
  </si>
  <si>
    <t xml:space="preserve">Инвестиционное имущество </t>
  </si>
  <si>
    <t>117</t>
  </si>
  <si>
    <t xml:space="preserve">Основные средства </t>
  </si>
  <si>
    <t>118</t>
  </si>
  <si>
    <t xml:space="preserve">Биологические активы </t>
  </si>
  <si>
    <t>119</t>
  </si>
  <si>
    <t xml:space="preserve">Разведочные и оценочные активы </t>
  </si>
  <si>
    <t>120</t>
  </si>
  <si>
    <t xml:space="preserve">Нематериальные активы </t>
  </si>
  <si>
    <t>121</t>
  </si>
  <si>
    <t xml:space="preserve">Отложенные налоговые активы </t>
  </si>
  <si>
    <t>122</t>
  </si>
  <si>
    <t xml:space="preserve">Прочие долгосрочные активы </t>
  </si>
  <si>
    <t>123</t>
  </si>
  <si>
    <t xml:space="preserve">Итого долгосрочных активов (сумма строк с 110 по 123) </t>
  </si>
  <si>
    <t>200</t>
  </si>
  <si>
    <t xml:space="preserve">Баланс (строка 100 +строка 101+ строка 200) </t>
  </si>
  <si>
    <t>Обязательство и капитал</t>
  </si>
  <si>
    <t>III. Краткосрочные обязательства</t>
  </si>
  <si>
    <t>Займы</t>
  </si>
  <si>
    <t>210</t>
  </si>
  <si>
    <t>211</t>
  </si>
  <si>
    <t xml:space="preserve">Прочие краткосрочные финансовые обязательства </t>
  </si>
  <si>
    <t>212</t>
  </si>
  <si>
    <t xml:space="preserve">Краткосрочная торговая и прочая кредиторская задолженность </t>
  </si>
  <si>
    <t>213</t>
  </si>
  <si>
    <t xml:space="preserve">Краткосрочные резервы </t>
  </si>
  <si>
    <t>214</t>
  </si>
  <si>
    <t xml:space="preserve">Текущие налоговые обязательства по подоходному налогу </t>
  </si>
  <si>
    <t>215</t>
  </si>
  <si>
    <t xml:space="preserve">Вознаграждения работникам </t>
  </si>
  <si>
    <t>216</t>
  </si>
  <si>
    <t xml:space="preserve">Прочие краткосрочные обязательства  </t>
  </si>
  <si>
    <t>217</t>
  </si>
  <si>
    <t xml:space="preserve">Итого краткосрочных обязательств (сумма строк с 210 по 217) </t>
  </si>
  <si>
    <t>300</t>
  </si>
  <si>
    <t xml:space="preserve">Обязательства выбывающих групп, предназначенных для продажи </t>
  </si>
  <si>
    <t>301</t>
  </si>
  <si>
    <t>IV. Долгосрочные обязательства</t>
  </si>
  <si>
    <t xml:space="preserve">Займы </t>
  </si>
  <si>
    <t>310</t>
  </si>
  <si>
    <t>311</t>
  </si>
  <si>
    <t xml:space="preserve">Прочие долгосрочные финансовые обязательства </t>
  </si>
  <si>
    <t>312</t>
  </si>
  <si>
    <t xml:space="preserve">Долгосрочная торговая и прочая кредиторская задолженность </t>
  </si>
  <si>
    <t>313</t>
  </si>
  <si>
    <t xml:space="preserve">Долгосрочные резервы </t>
  </si>
  <si>
    <t>314</t>
  </si>
  <si>
    <t xml:space="preserve">Отложенные налоговые обязательства </t>
  </si>
  <si>
    <t>315</t>
  </si>
  <si>
    <t xml:space="preserve">Прочие долгосрочные обязательства </t>
  </si>
  <si>
    <t>316</t>
  </si>
  <si>
    <t xml:space="preserve">Итого долгосрочных обязательств (сумма строк с 310 по 316) </t>
  </si>
  <si>
    <t>400</t>
  </si>
  <si>
    <t>V. Капитал</t>
  </si>
  <si>
    <t xml:space="preserve">Уставный (акционерный) капитал </t>
  </si>
  <si>
    <t>410</t>
  </si>
  <si>
    <t xml:space="preserve">Эмиссионный доход </t>
  </si>
  <si>
    <t>411</t>
  </si>
  <si>
    <t xml:space="preserve">Выкупленные собственные долевые инструменты </t>
  </si>
  <si>
    <t>412</t>
  </si>
  <si>
    <t xml:space="preserve">Резервы </t>
  </si>
  <si>
    <t>413</t>
  </si>
  <si>
    <t xml:space="preserve">Нераспределенная прибыль (непокрытый убыток) </t>
  </si>
  <si>
    <t>414</t>
  </si>
  <si>
    <t xml:space="preserve">Итого капитал, относимый на собственников 
материнской организации (сумма строк с 410 по 414) </t>
  </si>
  <si>
    <t>420</t>
  </si>
  <si>
    <t xml:space="preserve">Доля неконтролирующих собственников </t>
  </si>
  <si>
    <t>421</t>
  </si>
  <si>
    <t xml:space="preserve">Всего капитал (строка 420 +/- строка 421) </t>
  </si>
  <si>
    <t>500</t>
  </si>
  <si>
    <t xml:space="preserve">Баланс (строка 300+строка 301+строка 400 + строка 500) </t>
  </si>
  <si>
    <t>Балансовая стоимость простой акции (тенге)</t>
  </si>
  <si>
    <t>/</t>
  </si>
  <si>
    <t>(фамилия, имя, отчество)</t>
  </si>
  <si>
    <t>подпись</t>
  </si>
  <si>
    <t xml:space="preserve">Гл. бухгалтер </t>
  </si>
  <si>
    <t>Мащенко О.А.</t>
  </si>
  <si>
    <t>Место печати</t>
  </si>
  <si>
    <t>ОТЧЕТ О СОВОКУПНОМ ДОХОДЕ</t>
  </si>
  <si>
    <t>За отчетный период</t>
  </si>
  <si>
    <t>020</t>
  </si>
  <si>
    <t>ОТЧЕТ О ДВИЖЕНИИ ДЕНЕЖНЫХ СРЕДСТВ</t>
  </si>
  <si>
    <t>-</t>
  </si>
  <si>
    <t>ОТЧЕТ ОБ ИЗМЕНЕНИЯХ В КАПИТАЛЕ</t>
  </si>
  <si>
    <t>Нераспределенная прибыль</t>
  </si>
  <si>
    <t>Итого капитал</t>
  </si>
  <si>
    <t>Сальдо на 1 января отчетного года</t>
  </si>
  <si>
    <t>Изменения в учетной политике</t>
  </si>
  <si>
    <t>030</t>
  </si>
  <si>
    <t>031</t>
  </si>
  <si>
    <t>Хеджирование денежных потоков</t>
  </si>
  <si>
    <t>032</t>
  </si>
  <si>
    <t>Курсовые разницы от зарубежной деятельности</t>
  </si>
  <si>
    <t>033</t>
  </si>
  <si>
    <t>040</t>
  </si>
  <si>
    <t>050</t>
  </si>
  <si>
    <t>060</t>
  </si>
  <si>
    <t>Дивиденды</t>
  </si>
  <si>
    <t>070</t>
  </si>
  <si>
    <t>Эмиссия акций</t>
  </si>
  <si>
    <t>080</t>
  </si>
  <si>
    <t>Выкупленные собственные долевые инструменты</t>
  </si>
  <si>
    <t>090</t>
  </si>
  <si>
    <t>Сальдо на 1 января предыдущего года</t>
  </si>
  <si>
    <t>130</t>
  </si>
  <si>
    <t>131</t>
  </si>
  <si>
    <t>132</t>
  </si>
  <si>
    <t>133</t>
  </si>
  <si>
    <t>140</t>
  </si>
  <si>
    <t>150</t>
  </si>
  <si>
    <t>160</t>
  </si>
  <si>
    <t>170</t>
  </si>
  <si>
    <t>180</t>
  </si>
  <si>
    <t>190</t>
  </si>
  <si>
    <t>Малый</t>
  </si>
  <si>
    <t>по состоянию на  31.03.2020 года</t>
  </si>
  <si>
    <t>Руководитель</t>
  </si>
  <si>
    <t>Исаев Т.Б.</t>
  </si>
  <si>
    <t>АО "ULMUS BESSHOKY" (УЛМУС БЕСШОКЫ)</t>
  </si>
  <si>
    <t>по состоянию на 31 марта 2020 года</t>
  </si>
  <si>
    <t>Код
строки</t>
  </si>
  <si>
    <t>1</t>
  </si>
  <si>
    <t>2</t>
  </si>
  <si>
    <t>3</t>
  </si>
  <si>
    <t>4</t>
  </si>
  <si>
    <t>Запасы</t>
  </si>
  <si>
    <t>Биологические активы</t>
  </si>
  <si>
    <t>Прочие краткосрочные активы</t>
  </si>
  <si>
    <t>Основные средства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</si>
  <si>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</si>
  <si>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</si>
  <si>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</si>
  <si>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</si>
  <si>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Отчет составлен в соответствии с требованиями к содержанию и раскрытию информации МСФО  для предприятий МСБ</t>
  </si>
  <si>
    <t>Наименование</t>
  </si>
  <si>
    <t>Вид деятельности</t>
  </si>
  <si>
    <t>Юридический адрес, Бизнес идентификационный
номер,Индивидуальный идентификационный номер</t>
  </si>
  <si>
    <t>050002, Республика Казахстан, г. Алматы, ул. Жибек жолы, 64/47, оф. 620, 131140027330</t>
  </si>
  <si>
    <t>Отчет о финансовом положении (бухгалтерский баланс)</t>
  </si>
  <si>
    <t>Показатели</t>
  </si>
  <si>
    <t>Код строки</t>
  </si>
  <si>
    <t>На конец 
отчетного периода</t>
  </si>
  <si>
    <t>На начало 
отчетного периода</t>
  </si>
  <si>
    <t>01</t>
  </si>
  <si>
    <t>Денежные средства и эквиваленты денежных средств</t>
  </si>
  <si>
    <t>02</t>
  </si>
  <si>
    <t>Краткосрочные финансовые инвестиции</t>
  </si>
  <si>
    <t>03</t>
  </si>
  <si>
    <t xml:space="preserve">Краткосрочная дебиторская задолженность					</t>
  </si>
  <si>
    <t>04</t>
  </si>
  <si>
    <t>05</t>
  </si>
  <si>
    <t>Текущие налоговые активы</t>
  </si>
  <si>
    <t>06</t>
  </si>
  <si>
    <t>Долгосрочные активы, предназначенные для продажи</t>
  </si>
  <si>
    <t>07</t>
  </si>
  <si>
    <t>08</t>
  </si>
  <si>
    <t>09</t>
  </si>
  <si>
    <t>Долгосрочные финансовые инвестиции</t>
  </si>
  <si>
    <t>10</t>
  </si>
  <si>
    <t>Долгосрочная дебиторская задолженность</t>
  </si>
  <si>
    <t>11</t>
  </si>
  <si>
    <t xml:space="preserve">Инвестиции в совместно контролируемые предприятия </t>
  </si>
  <si>
    <t>12</t>
  </si>
  <si>
    <t xml:space="preserve">Инвестиции в ассоциированные предприятия </t>
  </si>
  <si>
    <t>13</t>
  </si>
  <si>
    <t>Инвестиции в недвижимость</t>
  </si>
  <si>
    <t>14</t>
  </si>
  <si>
    <t>15</t>
  </si>
  <si>
    <t>16</t>
  </si>
  <si>
    <t>17</t>
  </si>
  <si>
    <t>18</t>
  </si>
  <si>
    <t>19</t>
  </si>
  <si>
    <t>20</t>
  </si>
  <si>
    <t>БАЛАНС (строка 01 + строка 09)</t>
  </si>
  <si>
    <t>21</t>
  </si>
  <si>
    <t>Обязательства</t>
  </si>
  <si>
    <t>22</t>
  </si>
  <si>
    <t>23</t>
  </si>
  <si>
    <t>Краткосрочные финансовые обязательства</t>
  </si>
  <si>
    <t>24</t>
  </si>
  <si>
    <t>Обязательства по налогам</t>
  </si>
  <si>
    <t>25</t>
  </si>
  <si>
    <t>Обязательства по другим обязательным и добровольным платежам</t>
  </si>
  <si>
    <t>26</t>
  </si>
  <si>
    <t>Краткосрочная кредиторская задолженность</t>
  </si>
  <si>
    <t>27</t>
  </si>
  <si>
    <t>Краткосрочные оценочные обязательства</t>
  </si>
  <si>
    <t>28</t>
  </si>
  <si>
    <t>Прочие краткосрочные обязательства</t>
  </si>
  <si>
    <t>29</t>
  </si>
  <si>
    <t>30</t>
  </si>
  <si>
    <t>Долгосрочные финансовые обязательства</t>
  </si>
  <si>
    <t>31</t>
  </si>
  <si>
    <t>Долгосрочная кредиторская задолженность</t>
  </si>
  <si>
    <t>32</t>
  </si>
  <si>
    <t>Долгосрочные оценочные обязательства</t>
  </si>
  <si>
    <t>33</t>
  </si>
  <si>
    <t>Отложенные налоговые обязательства</t>
  </si>
  <si>
    <t>34</t>
  </si>
  <si>
    <t>Прочие долгосрочные обязательства</t>
  </si>
  <si>
    <t>35</t>
  </si>
  <si>
    <t>36</t>
  </si>
  <si>
    <t>Уставный капитал</t>
  </si>
  <si>
    <t>37</t>
  </si>
  <si>
    <t>Неоплаченный капитал</t>
  </si>
  <si>
    <t>38</t>
  </si>
  <si>
    <t>39</t>
  </si>
  <si>
    <t>Эмиссионный доход</t>
  </si>
  <si>
    <t>40</t>
  </si>
  <si>
    <t>Резервы</t>
  </si>
  <si>
    <t>41</t>
  </si>
  <si>
    <t>Нераспределенная прибыль (непокрытый убыток)</t>
  </si>
  <si>
    <t>42</t>
  </si>
  <si>
    <t>БАЛАНС (строка 22 + строка 36)</t>
  </si>
  <si>
    <t>43</t>
  </si>
  <si>
    <t>Исаев Т. Б.</t>
  </si>
  <si>
    <t>(подпись)</t>
  </si>
  <si>
    <t>Главный бухгалтер</t>
  </si>
  <si>
    <t>Мащенко О. А.</t>
  </si>
  <si>
    <t>М П</t>
  </si>
  <si>
    <t>Отчет составлен в соответствии с требованиями к содержанию и раскрытию информации МСФО для предприятий МСБ</t>
  </si>
  <si>
    <t>1 квартал 2020 г.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</si>
  <si>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</si>
  <si>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</si>
  <si>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</si>
  <si>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</si>
  <si>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</si>
  <si>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</si>
  <si>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</si>
  <si>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</si>
  <si>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</si>
  <si>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</si>
  <si>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</si>
  <si>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</si>
  <si>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</si>
  <si>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</si>
  <si>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</si>
  <si>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</si>
  <si>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</si>
  <si>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</si>
  <si>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</si>
  <si>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</si>
  <si>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</si>
  <si>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</si>
  <si>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44</t>
  </si>
  <si>
    <t>погашение займов, предоставленных другим организациям</t>
  </si>
  <si>
    <t>45</t>
  </si>
  <si>
    <t xml:space="preserve">фьючерсные и форвардные контракты, опционы и свопы </t>
  </si>
  <si>
    <t>46</t>
  </si>
  <si>
    <t>47</t>
  </si>
  <si>
    <t>50</t>
  </si>
  <si>
    <t>приобретение основных средств</t>
  </si>
  <si>
    <t>51</t>
  </si>
  <si>
    <t>приобретение нематериальных активов</t>
  </si>
  <si>
    <t>52</t>
  </si>
  <si>
    <t>приобретение других долгосрочных активов</t>
  </si>
  <si>
    <t>53</t>
  </si>
  <si>
    <t>приобретение финансовых активов</t>
  </si>
  <si>
    <t>54</t>
  </si>
  <si>
    <t>предоставление займов другим организациям</t>
  </si>
  <si>
    <t>55</t>
  </si>
  <si>
    <t>фьючерсные и форвардные контракты, опционы и свопы</t>
  </si>
  <si>
    <t>56</t>
  </si>
  <si>
    <t>57</t>
  </si>
  <si>
    <t>3. Чистая сумма денежных средств от инвестиционной деятельности (стр. 040 - стр. 050)</t>
  </si>
  <si>
    <t>60</t>
  </si>
  <si>
    <t>III. Движение денежных средств от финансовой деятельности</t>
  </si>
  <si>
    <t>70</t>
  </si>
  <si>
    <t>эмиссия акций и других ценных бумаг</t>
  </si>
  <si>
    <t>71</t>
  </si>
  <si>
    <t>получение займов</t>
  </si>
  <si>
    <t>72</t>
  </si>
  <si>
    <t>получение вознаграждения по финансируемой аренде</t>
  </si>
  <si>
    <t>73</t>
  </si>
  <si>
    <t>74</t>
  </si>
  <si>
    <t>80</t>
  </si>
  <si>
    <t>погашение займов</t>
  </si>
  <si>
    <t>81</t>
  </si>
  <si>
    <t>приобретение собственных акций</t>
  </si>
  <si>
    <t>82</t>
  </si>
  <si>
    <t>выплата дивидендов</t>
  </si>
  <si>
    <t>83</t>
  </si>
  <si>
    <t>прочие</t>
  </si>
  <si>
    <t>84</t>
  </si>
  <si>
    <t>3. Чистая сумма денежных средств от финансовой деятельности (стр. 070 - стр. 080)</t>
  </si>
  <si>
    <t>90</t>
  </si>
  <si>
    <t>Итого:            Увеличение +/- уменьшение денежных средств (стр. 030 +/- стр. 060 +/- стр. 090)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</si>
  <si>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</si>
  <si>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</si>
  <si>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Доход от реализации продукции и оказания услуг</t>
  </si>
  <si>
    <t>Себестоимость реализованной продукции и оказанных услуг</t>
  </si>
  <si>
    <t>Валовая прибыль (стр. 010 - стр. 020)</t>
  </si>
  <si>
    <t>Доходы от финансирования</t>
  </si>
  <si>
    <t>Прочие доходы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</si>
  <si>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</si>
  <si>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</si>
  <si>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</si>
  <si>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Прочие расходы</t>
  </si>
  <si>
    <t>Доля прибыли/убытка организаций, учитываемых по методу долевого участия</t>
  </si>
  <si>
    <t>Прибыль (убыток) за  период  от  продолжаемой деятельности (стр. 030+стр. 040+стр. 050-стр.060 – стр. 070 - стр.080 - стр. 090+/- стр. 100)</t>
  </si>
  <si>
    <t>Прибыль (убыток) от прекращенной деятельности</t>
  </si>
  <si>
    <t>Прибыль (убыток) до налогообложения  (стр.110+/-стр. 120)</t>
  </si>
  <si>
    <t>Расходы по корпоративному подоходному налогу</t>
  </si>
  <si>
    <t>Чистая прибыль (убыток) за период (стр. 130 - стр.140) до вычета доли меньшинства</t>
  </si>
  <si>
    <t>Доля меньшинства</t>
  </si>
  <si>
    <t>Итоговая прибыль (итоговый убыток) за период (стр. 150-стр. 160)</t>
  </si>
  <si>
    <t>Прибыль на акцию</t>
  </si>
  <si>
    <t xml:space="preserve">Прочий совокупный доход </t>
  </si>
  <si>
    <t>220</t>
  </si>
  <si>
    <t>Доля предприятий по методу долевого участия</t>
  </si>
  <si>
    <t>230</t>
  </si>
  <si>
    <t>Общий совокупный доход</t>
  </si>
  <si>
    <t>240</t>
  </si>
  <si>
    <t>За предыдущий период (1 кв.2019)</t>
  </si>
  <si>
    <t>Показатель</t>
  </si>
  <si>
    <t>Капитал материнской организации</t>
  </si>
  <si>
    <t>Резервный капитал</t>
  </si>
  <si>
    <t>Всего</t>
  </si>
  <si>
    <t>5</t>
  </si>
  <si>
    <t>6</t>
  </si>
  <si>
    <t>7</t>
  </si>
  <si>
    <t>8</t>
  </si>
  <si>
    <t>Пересчитанное сальдо   (стр.010+/-стр. 020)</t>
  </si>
  <si>
    <t>Прибыль/убыток от переоценки активов</t>
  </si>
  <si>
    <t>Прибыль/убыток,	признанная/ый непосредственно  в  самом  капитале
(стр. 031+/-стр. 032+/- стр.033)</t>
  </si>
  <si>
    <t>Всего прибыль/убыток за период 
(стр. 040+/-стр. 050)</t>
  </si>
  <si>
    <t>Пересчитанное сальдо (стр.110+/-стр. 120)</t>
  </si>
  <si>
    <t>Прибыль/убыток, признанная/ый непосредственно в самом капитале
(стр. 131+/-стр. 132+/- стр.133)</t>
  </si>
  <si>
    <t>Прибыль/убыток за период</t>
  </si>
  <si>
    <t>Всего прибыль/убыток за период
(стр. 140+/-стр. 150)</t>
  </si>
  <si>
    <t>Сальдо на 31 марта отчетного года
(стр.030+стр. 060+стр. 070+стр. 080+стр. 090)</t>
  </si>
  <si>
    <t>Сальдо на 31 марта предыдущего года (стр.130 + стр. 160-стр. 170+стр. 180-стр.
190)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</si>
</sst>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9" formatCode="_-* #,##0_р_._-;\-* #,##0_р_._-;_-* &quot;-&quot;??_р_._-;_-@_-"/>
    <numFmt numFmtId="171" formatCode="#,##0_р_.;\(#,##0\)_р_.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</font>
    <font>
      <i/>
      <sz val="7"/>
      <name val="Arial"/>
      <family val="2"/>
      <charset val="204"/>
    </font>
    <font>
      <b/>
      <sz val="12"/>
      <name val="Arial"/>
      <family val="2"/>
      <charset val="204"/>
    </font>
    <font>
      <sz val="6"/>
      <name val="Arial"/>
      <family val="2"/>
      <charset val="204"/>
    </font>
    <font>
      <i/>
      <sz val="8"/>
      <name val="Arial"/>
      <family val="2"/>
      <charset val="204"/>
    </font>
    <font>
      <sz val="6"/>
      <name val="Arial"/>
    </font>
    <font>
      <sz val="9"/>
      <name val="Arial"/>
    </font>
    <font>
      <b/>
      <sz val="12"/>
      <name val="Arial"/>
    </font>
    <font>
      <b/>
      <sz val="9"/>
      <name val="Arial"/>
    </font>
    <font>
      <i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>
      <alignment horizontal="lef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28">
    <xf numFmtId="0" fontId="0" fillId="0" borderId="0" xfId="0"/>
    <xf numFmtId="0" fontId="3" fillId="0" borderId="0" xfId="2" applyFont="1" applyAlignment="1"/>
    <xf numFmtId="0" fontId="3" fillId="0" borderId="0" xfId="2" applyFont="1" applyBorder="1" applyAlignment="1"/>
    <xf numFmtId="0" fontId="7" fillId="2" borderId="1" xfId="2" applyFont="1" applyFill="1" applyBorder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4" fillId="0" borderId="2" xfId="2" applyFont="1" applyBorder="1" applyAlignment="1"/>
    <xf numFmtId="0" fontId="4" fillId="0" borderId="2" xfId="2" applyFont="1" applyFill="1" applyBorder="1" applyAlignment="1"/>
    <xf numFmtId="0" fontId="4" fillId="0" borderId="0" xfId="2" applyFont="1" applyAlignment="1"/>
    <xf numFmtId="0" fontId="4" fillId="0" borderId="2" xfId="2" applyFont="1" applyBorder="1" applyAlignment="1">
      <alignment horizontal="center" vertical="center"/>
    </xf>
    <xf numFmtId="3" fontId="4" fillId="0" borderId="2" xfId="2" applyNumberFormat="1" applyFont="1" applyBorder="1" applyAlignment="1">
      <alignment horizontal="right" vertical="center"/>
    </xf>
    <xf numFmtId="0" fontId="6" fillId="0" borderId="2" xfId="2" applyFont="1" applyBorder="1" applyAlignment="1">
      <alignment horizontal="center" vertical="center"/>
    </xf>
    <xf numFmtId="3" fontId="6" fillId="0" borderId="2" xfId="2" applyNumberFormat="1" applyFont="1" applyBorder="1" applyAlignment="1">
      <alignment horizontal="right" vertical="center"/>
    </xf>
    <xf numFmtId="3" fontId="4" fillId="0" borderId="2" xfId="2" applyNumberFormat="1" applyFont="1" applyBorder="1" applyAlignment="1"/>
    <xf numFmtId="3" fontId="3" fillId="0" borderId="0" xfId="2" applyNumberFormat="1" applyFont="1" applyFill="1" applyAlignment="1"/>
    <xf numFmtId="0" fontId="4" fillId="0" borderId="5" xfId="2" applyFont="1" applyBorder="1" applyAlignment="1">
      <alignment horizontal="center" vertical="center"/>
    </xf>
    <xf numFmtId="3" fontId="4" fillId="0" borderId="2" xfId="2" applyNumberFormat="1" applyFont="1" applyFill="1" applyBorder="1" applyAlignment="1"/>
    <xf numFmtId="0" fontId="4" fillId="0" borderId="3" xfId="2" applyFont="1" applyBorder="1" applyAlignment="1"/>
    <xf numFmtId="0" fontId="4" fillId="0" borderId="1" xfId="2" applyFont="1" applyBorder="1" applyAlignment="1"/>
    <xf numFmtId="0" fontId="6" fillId="0" borderId="0" xfId="2" applyFont="1" applyBorder="1" applyAlignment="1">
      <alignment horizontal="left"/>
    </xf>
    <xf numFmtId="0" fontId="4" fillId="0" borderId="0" xfId="2" applyFont="1" applyBorder="1" applyAlignment="1"/>
    <xf numFmtId="43" fontId="6" fillId="0" borderId="0" xfId="1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9" fillId="0" borderId="0" xfId="2" applyFont="1" applyAlignment="1">
      <alignment horizontal="center" vertical="top"/>
    </xf>
    <xf numFmtId="0" fontId="3" fillId="0" borderId="1" xfId="2" applyFont="1" applyBorder="1" applyAlignment="1"/>
    <xf numFmtId="0" fontId="4" fillId="0" borderId="2" xfId="2" applyFont="1" applyBorder="1" applyAlignment="1"/>
    <xf numFmtId="0" fontId="4" fillId="0" borderId="2" xfId="2" applyFont="1" applyFill="1" applyBorder="1" applyAlignment="1">
      <alignment horizontal="center" vertical="center"/>
    </xf>
    <xf numFmtId="3" fontId="4" fillId="0" borderId="2" xfId="2" applyNumberFormat="1" applyFont="1" applyFill="1" applyBorder="1" applyAlignment="1">
      <alignment horizontal="right" vertical="center"/>
    </xf>
    <xf numFmtId="0" fontId="3" fillId="0" borderId="0" xfId="2" applyFont="1" applyFill="1" applyAlignment="1"/>
    <xf numFmtId="0" fontId="3" fillId="0" borderId="0" xfId="2" applyFont="1" applyAlignment="1"/>
    <xf numFmtId="0" fontId="3" fillId="0" borderId="1" xfId="2" applyFont="1" applyBorder="1" applyAlignment="1">
      <alignment wrapText="1"/>
    </xf>
    <xf numFmtId="0" fontId="4" fillId="0" borderId="1" xfId="2" applyFont="1" applyBorder="1" applyAlignment="1">
      <alignment wrapText="1"/>
    </xf>
    <xf numFmtId="0" fontId="5" fillId="0" borderId="0" xfId="2" applyFont="1" applyAlignment="1">
      <alignment horizontal="center" vertical="center"/>
    </xf>
    <xf numFmtId="0" fontId="3" fillId="0" borderId="1" xfId="2" applyFont="1" applyBorder="1" applyAlignment="1"/>
    <xf numFmtId="0" fontId="3" fillId="0" borderId="0" xfId="2" applyFont="1" applyBorder="1" applyAlignment="1"/>
    <xf numFmtId="0" fontId="2" fillId="0" borderId="0" xfId="2" applyFont="1" applyAlignment="1">
      <alignment horizontal="center" vertical="center"/>
    </xf>
    <xf numFmtId="0" fontId="4" fillId="0" borderId="3" xfId="2" applyFont="1" applyBorder="1" applyAlignment="1"/>
    <xf numFmtId="0" fontId="6" fillId="0" borderId="0" xfId="2" applyFont="1" applyAlignment="1">
      <alignment horizontal="center"/>
    </xf>
    <xf numFmtId="0" fontId="5" fillId="0" borderId="2" xfId="2" applyFont="1" applyBorder="1" applyAlignment="1">
      <alignment horizontal="left" vertical="center"/>
    </xf>
    <xf numFmtId="0" fontId="6" fillId="0" borderId="3" xfId="2" applyFont="1" applyBorder="1" applyAlignment="1"/>
    <xf numFmtId="0" fontId="4" fillId="0" borderId="4" xfId="2" applyFont="1" applyBorder="1" applyAlignment="1"/>
    <xf numFmtId="0" fontId="4" fillId="0" borderId="3" xfId="2" applyFont="1" applyBorder="1" applyAlignment="1">
      <alignment wrapText="1"/>
    </xf>
    <xf numFmtId="0" fontId="6" fillId="0" borderId="5" xfId="2" applyFont="1" applyBorder="1" applyAlignment="1"/>
    <xf numFmtId="0" fontId="4" fillId="0" borderId="2" xfId="2" applyFont="1" applyBorder="1" applyAlignment="1"/>
    <xf numFmtId="0" fontId="4" fillId="0" borderId="3" xfId="2" applyFont="1" applyFill="1" applyBorder="1" applyAlignment="1"/>
    <xf numFmtId="0" fontId="5" fillId="0" borderId="5" xfId="2" applyFont="1" applyBorder="1" applyAlignment="1"/>
    <xf numFmtId="0" fontId="5" fillId="0" borderId="2" xfId="2" applyFont="1" applyBorder="1" applyAlignment="1"/>
    <xf numFmtId="0" fontId="6" fillId="0" borderId="5" xfId="2" applyFont="1" applyBorder="1" applyAlignment="1">
      <alignment horizontal="left" vertical="center"/>
    </xf>
    <xf numFmtId="0" fontId="6" fillId="0" borderId="2" xfId="2" applyFont="1" applyBorder="1" applyAlignment="1"/>
    <xf numFmtId="0" fontId="4" fillId="0" borderId="2" xfId="2" applyFont="1" applyBorder="1" applyAlignment="1">
      <alignment wrapText="1"/>
    </xf>
    <xf numFmtId="0" fontId="3" fillId="0" borderId="0" xfId="2" applyFont="1" applyAlignment="1">
      <alignment horizontal="left"/>
    </xf>
    <xf numFmtId="0" fontId="6" fillId="0" borderId="3" xfId="2" applyFont="1" applyBorder="1" applyAlignment="1">
      <alignment horizontal="left"/>
    </xf>
    <xf numFmtId="0" fontId="6" fillId="0" borderId="6" xfId="2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3" fillId="0" borderId="0" xfId="2" applyFont="1" applyAlignment="1">
      <alignment horizontal="left" vertical="center"/>
    </xf>
    <xf numFmtId="0" fontId="3" fillId="0" borderId="1" xfId="2" applyFont="1" applyBorder="1" applyAlignment="1">
      <alignment vertical="center"/>
    </xf>
    <xf numFmtId="3" fontId="6" fillId="0" borderId="2" xfId="2" applyNumberFormat="1" applyFont="1" applyFill="1" applyBorder="1" applyAlignment="1">
      <alignment horizontal="right" vertical="center"/>
    </xf>
    <xf numFmtId="0" fontId="8" fillId="0" borderId="0" xfId="4"/>
    <xf numFmtId="0" fontId="11" fillId="0" borderId="0" xfId="4" applyNumberFormat="1" applyFont="1" applyAlignment="1">
      <alignment horizontal="center" vertical="center" wrapText="1"/>
    </xf>
    <xf numFmtId="0" fontId="4" fillId="2" borderId="0" xfId="4" applyNumberFormat="1" applyFont="1" applyFill="1" applyAlignment="1">
      <alignment horizontal="center" wrapText="1"/>
    </xf>
    <xf numFmtId="0" fontId="4" fillId="0" borderId="0" xfId="4" applyNumberFormat="1" applyFont="1" applyAlignment="1">
      <alignment horizontal="left" vertical="center"/>
    </xf>
    <xf numFmtId="0" fontId="4" fillId="2" borderId="1" xfId="4" applyNumberFormat="1" applyFont="1" applyFill="1" applyBorder="1" applyAlignment="1">
      <alignment horizont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0" borderId="0" xfId="4" applyNumberFormat="1" applyFont="1" applyAlignment="1">
      <alignment horizontal="left" vertical="center" wrapText="1"/>
    </xf>
    <xf numFmtId="0" fontId="4" fillId="2" borderId="0" xfId="4" applyNumberFormat="1" applyFont="1" applyFill="1" applyAlignment="1">
      <alignment horizontal="left" vertical="top" wrapText="1"/>
    </xf>
    <xf numFmtId="0" fontId="4" fillId="2" borderId="1" xfId="4" applyNumberFormat="1" applyFont="1" applyFill="1" applyBorder="1" applyAlignment="1">
      <alignment horizontal="left" vertical="top" wrapText="1"/>
    </xf>
    <xf numFmtId="0" fontId="10" fillId="0" borderId="0" xfId="4" applyNumberFormat="1" applyFont="1" applyAlignment="1">
      <alignment horizontal="center" vertical="center"/>
    </xf>
    <xf numFmtId="0" fontId="6" fillId="0" borderId="0" xfId="4" applyNumberFormat="1" applyFont="1" applyAlignment="1">
      <alignment horizontal="center" vertical="center"/>
    </xf>
    <xf numFmtId="0" fontId="4" fillId="0" borderId="0" xfId="4" applyNumberFormat="1" applyFont="1" applyAlignment="1">
      <alignment horizontal="right" vertical="center"/>
    </xf>
    <xf numFmtId="0" fontId="6" fillId="0" borderId="3" xfId="4" applyNumberFormat="1" applyFont="1" applyBorder="1" applyAlignment="1">
      <alignment horizontal="center" vertical="center"/>
    </xf>
    <xf numFmtId="0" fontId="6" fillId="0" borderId="3" xfId="4" applyNumberFormat="1" applyFont="1" applyBorder="1" applyAlignment="1">
      <alignment horizontal="center" vertical="center" wrapText="1"/>
    </xf>
    <xf numFmtId="0" fontId="6" fillId="0" borderId="2" xfId="4" applyNumberFormat="1" applyFont="1" applyBorder="1" applyAlignment="1">
      <alignment horizontal="center" vertical="center" wrapText="1"/>
    </xf>
    <xf numFmtId="0" fontId="6" fillId="0" borderId="2" xfId="4" applyNumberFormat="1" applyFont="1" applyBorder="1" applyAlignment="1">
      <alignment horizontal="left" vertical="center"/>
    </xf>
    <xf numFmtId="0" fontId="6" fillId="0" borderId="2" xfId="4" applyNumberFormat="1" applyFont="1" applyBorder="1" applyAlignment="1">
      <alignment horizontal="center" vertical="center"/>
    </xf>
    <xf numFmtId="0" fontId="4" fillId="0" borderId="2" xfId="4" applyNumberFormat="1" applyFont="1" applyBorder="1" applyAlignment="1">
      <alignment horizontal="left" vertical="center"/>
    </xf>
    <xf numFmtId="0" fontId="4" fillId="0" borderId="2" xfId="4" applyNumberFormat="1" applyFont="1" applyBorder="1" applyAlignment="1">
      <alignment horizontal="center" vertical="center"/>
    </xf>
    <xf numFmtId="0" fontId="4" fillId="0" borderId="8" xfId="4" applyNumberFormat="1" applyFont="1" applyBorder="1" applyAlignment="1">
      <alignment horizontal="left" vertical="center"/>
    </xf>
    <xf numFmtId="0" fontId="6" fillId="0" borderId="5" xfId="4" applyNumberFormat="1" applyFont="1" applyBorder="1" applyAlignment="1">
      <alignment horizontal="left" vertical="center"/>
    </xf>
    <xf numFmtId="0" fontId="4" fillId="0" borderId="2" xfId="4" applyNumberFormat="1" applyFont="1" applyBorder="1" applyAlignment="1">
      <alignment horizontal="left" vertical="center" wrapText="1"/>
    </xf>
    <xf numFmtId="0" fontId="4" fillId="0" borderId="4" xfId="4" applyNumberFormat="1" applyFont="1" applyBorder="1" applyAlignment="1">
      <alignment horizontal="left" vertical="center"/>
    </xf>
    <xf numFmtId="0" fontId="4" fillId="2" borderId="1" xfId="4" applyNumberFormat="1" applyFont="1" applyFill="1" applyBorder="1" applyAlignment="1">
      <alignment horizontal="center" vertical="center"/>
    </xf>
    <xf numFmtId="0" fontId="12" fillId="0" borderId="0" xfId="4" applyNumberFormat="1" applyFont="1" applyAlignment="1">
      <alignment horizontal="center" vertical="center"/>
    </xf>
    <xf numFmtId="0" fontId="12" fillId="0" borderId="0" xfId="4" applyNumberFormat="1" applyFont="1" applyAlignment="1">
      <alignment horizontal="center" vertical="center"/>
    </xf>
    <xf numFmtId="0" fontId="4" fillId="0" borderId="0" xfId="4" applyNumberFormat="1" applyFont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 wrapText="1"/>
    </xf>
    <xf numFmtId="169" fontId="8" fillId="0" borderId="0" xfId="4" applyNumberFormat="1"/>
    <xf numFmtId="3" fontId="6" fillId="0" borderId="1" xfId="2" applyNumberFormat="1" applyFont="1" applyFill="1" applyBorder="1" applyAlignment="1">
      <alignment horizontal="right" vertical="center"/>
    </xf>
    <xf numFmtId="0" fontId="3" fillId="0" borderId="2" xfId="2" applyFont="1" applyBorder="1" applyAlignment="1"/>
    <xf numFmtId="171" fontId="6" fillId="0" borderId="2" xfId="2" applyNumberFormat="1" applyFont="1" applyFill="1" applyBorder="1" applyAlignment="1">
      <alignment horizontal="right" vertical="center"/>
    </xf>
    <xf numFmtId="171" fontId="6" fillId="0" borderId="2" xfId="1" applyNumberFormat="1" applyFont="1" applyBorder="1" applyAlignment="1">
      <alignment horizontal="right" vertical="center"/>
    </xf>
    <xf numFmtId="171" fontId="4" fillId="2" borderId="2" xfId="1" applyNumberFormat="1" applyFont="1" applyFill="1" applyBorder="1" applyAlignment="1">
      <alignment horizontal="right" vertical="center"/>
    </xf>
    <xf numFmtId="171" fontId="4" fillId="0" borderId="2" xfId="2" applyNumberFormat="1" applyFont="1" applyFill="1" applyBorder="1" applyAlignment="1">
      <alignment horizontal="right" vertical="center"/>
    </xf>
    <xf numFmtId="171" fontId="4" fillId="0" borderId="2" xfId="1" applyNumberFormat="1" applyFont="1" applyFill="1" applyBorder="1" applyAlignment="1">
      <alignment horizontal="right" vertical="center"/>
    </xf>
    <xf numFmtId="0" fontId="8" fillId="0" borderId="0" xfId="5"/>
    <xf numFmtId="0" fontId="11" fillId="0" borderId="0" xfId="5" applyNumberFormat="1" applyFont="1" applyAlignment="1">
      <alignment horizontal="center" vertical="center" wrapText="1"/>
    </xf>
    <xf numFmtId="0" fontId="4" fillId="2" borderId="0" xfId="5" applyNumberFormat="1" applyFont="1" applyFill="1" applyAlignment="1">
      <alignment horizontal="center" vertical="top" wrapText="1"/>
    </xf>
    <xf numFmtId="0" fontId="4" fillId="0" borderId="0" xfId="5" applyNumberFormat="1" applyFont="1" applyAlignment="1">
      <alignment horizontal="left" vertical="center"/>
    </xf>
    <xf numFmtId="0" fontId="4" fillId="2" borderId="1" xfId="5" applyNumberFormat="1" applyFont="1" applyFill="1" applyBorder="1" applyAlignment="1">
      <alignment horizontal="center" vertical="top" wrapText="1"/>
    </xf>
    <xf numFmtId="0" fontId="4" fillId="2" borderId="1" xfId="5" applyNumberFormat="1" applyFont="1" applyFill="1" applyBorder="1" applyAlignment="1">
      <alignment horizontal="center" vertical="center"/>
    </xf>
    <xf numFmtId="1" fontId="4" fillId="2" borderId="1" xfId="5" applyNumberFormat="1" applyFont="1" applyFill="1" applyBorder="1" applyAlignment="1">
      <alignment horizontal="center" vertical="center"/>
    </xf>
    <xf numFmtId="0" fontId="4" fillId="0" borderId="0" xfId="5" applyNumberFormat="1" applyFont="1" applyAlignment="1">
      <alignment horizontal="left" vertical="center" wrapText="1"/>
    </xf>
    <xf numFmtId="0" fontId="4" fillId="2" borderId="0" xfId="5" applyNumberFormat="1" applyFont="1" applyFill="1" applyAlignment="1">
      <alignment horizontal="left" vertical="top" wrapText="1"/>
    </xf>
    <xf numFmtId="0" fontId="4" fillId="2" borderId="1" xfId="5" applyNumberFormat="1" applyFont="1" applyFill="1" applyBorder="1" applyAlignment="1">
      <alignment horizontal="left" vertical="top" wrapText="1"/>
    </xf>
    <xf numFmtId="0" fontId="10" fillId="0" borderId="0" xfId="5" applyNumberFormat="1" applyFont="1" applyAlignment="1">
      <alignment horizontal="center" vertical="center"/>
    </xf>
    <xf numFmtId="0" fontId="6" fillId="0" borderId="0" xfId="5" applyNumberFormat="1" applyFont="1" applyAlignment="1">
      <alignment horizontal="center" vertical="center"/>
    </xf>
    <xf numFmtId="0" fontId="4" fillId="0" borderId="0" xfId="5" applyNumberFormat="1" applyFont="1" applyAlignment="1">
      <alignment horizontal="right" vertical="center"/>
    </xf>
    <xf numFmtId="0" fontId="6" fillId="0" borderId="3" xfId="5" applyNumberFormat="1" applyFont="1" applyBorder="1" applyAlignment="1">
      <alignment horizontal="center" vertical="center"/>
    </xf>
    <xf numFmtId="0" fontId="6" fillId="0" borderId="3" xfId="5" applyNumberFormat="1" applyFont="1" applyBorder="1" applyAlignment="1">
      <alignment horizontal="center" vertical="center" wrapText="1"/>
    </xf>
    <xf numFmtId="0" fontId="6" fillId="0" borderId="2" xfId="5" applyNumberFormat="1" applyFont="1" applyBorder="1" applyAlignment="1">
      <alignment horizontal="center" vertical="center" wrapText="1"/>
    </xf>
    <xf numFmtId="0" fontId="6" fillId="0" borderId="2" xfId="5" applyNumberFormat="1" applyFont="1" applyBorder="1" applyAlignment="1">
      <alignment horizontal="center" vertical="center"/>
    </xf>
    <xf numFmtId="0" fontId="4" fillId="0" borderId="2" xfId="5" applyNumberFormat="1" applyFont="1" applyBorder="1" applyAlignment="1">
      <alignment horizontal="left" vertical="center"/>
    </xf>
    <xf numFmtId="0" fontId="6" fillId="0" borderId="2" xfId="5" applyNumberFormat="1" applyFont="1" applyBorder="1" applyAlignment="1">
      <alignment horizontal="center" vertical="center"/>
    </xf>
    <xf numFmtId="0" fontId="4" fillId="0" borderId="8" xfId="5" applyNumberFormat="1" applyFont="1" applyBorder="1" applyAlignment="1">
      <alignment horizontal="left" vertical="top"/>
    </xf>
    <xf numFmtId="0" fontId="4" fillId="0" borderId="2" xfId="5" applyNumberFormat="1" applyFont="1" applyBorder="1" applyAlignment="1">
      <alignment horizontal="center" vertical="center"/>
    </xf>
    <xf numFmtId="0" fontId="4" fillId="0" borderId="8" xfId="5" applyNumberFormat="1" applyFont="1" applyBorder="1" applyAlignment="1">
      <alignment horizontal="left" vertical="center" indent="5"/>
    </xf>
    <xf numFmtId="0" fontId="4" fillId="0" borderId="8" xfId="5" applyNumberFormat="1" applyFont="1" applyBorder="1" applyAlignment="1">
      <alignment horizontal="left" vertical="center"/>
    </xf>
    <xf numFmtId="0" fontId="4" fillId="0" borderId="8" xfId="5" applyNumberFormat="1" applyFont="1" applyBorder="1" applyAlignment="1">
      <alignment horizontal="left" vertical="center" wrapText="1"/>
    </xf>
    <xf numFmtId="0" fontId="4" fillId="0" borderId="2" xfId="5" applyNumberFormat="1" applyFont="1" applyBorder="1" applyAlignment="1">
      <alignment horizontal="left" vertical="center" indent="5"/>
    </xf>
    <xf numFmtId="0" fontId="4" fillId="0" borderId="8" xfId="5" applyNumberFormat="1" applyFont="1" applyBorder="1" applyAlignment="1">
      <alignment horizontal="left" vertical="center" wrapText="1" indent="5"/>
    </xf>
    <xf numFmtId="0" fontId="4" fillId="0" borderId="8" xfId="5" applyNumberFormat="1" applyFont="1" applyBorder="1" applyAlignment="1">
      <alignment horizontal="left" vertical="top" wrapText="1" indent="5"/>
    </xf>
    <xf numFmtId="0" fontId="4" fillId="0" borderId="2" xfId="5" applyNumberFormat="1" applyFont="1" applyBorder="1" applyAlignment="1">
      <alignment horizontal="center" vertical="top" wrapText="1"/>
    </xf>
    <xf numFmtId="0" fontId="4" fillId="0" borderId="2" xfId="5" applyNumberFormat="1" applyFont="1" applyBorder="1" applyAlignment="1">
      <alignment horizontal="left" vertical="top"/>
    </xf>
    <xf numFmtId="0" fontId="4" fillId="0" borderId="2" xfId="5" applyNumberFormat="1" applyFont="1" applyBorder="1" applyAlignment="1">
      <alignment horizontal="left" vertical="top" wrapText="1" indent="5"/>
    </xf>
    <xf numFmtId="0" fontId="4" fillId="0" borderId="2" xfId="5" applyNumberFormat="1" applyFont="1" applyBorder="1" applyAlignment="1">
      <alignment horizontal="left" vertical="center" wrapText="1"/>
    </xf>
    <xf numFmtId="0" fontId="6" fillId="0" borderId="2" xfId="5" applyNumberFormat="1" applyFont="1" applyBorder="1" applyAlignment="1">
      <alignment horizontal="left" vertical="center"/>
    </xf>
    <xf numFmtId="0" fontId="6" fillId="0" borderId="8" xfId="5" applyNumberFormat="1" applyFont="1" applyBorder="1" applyAlignment="1">
      <alignment horizontal="left" vertical="center" wrapText="1"/>
    </xf>
    <xf numFmtId="0" fontId="4" fillId="2" borderId="1" xfId="5" applyNumberFormat="1" applyFont="1" applyFill="1" applyBorder="1" applyAlignment="1">
      <alignment horizontal="center" vertical="center"/>
    </xf>
    <xf numFmtId="0" fontId="12" fillId="0" borderId="0" xfId="5" applyNumberFormat="1" applyFont="1" applyAlignment="1">
      <alignment horizontal="center" vertical="center"/>
    </xf>
    <xf numFmtId="0" fontId="12" fillId="0" borderId="0" xfId="5" applyNumberFormat="1" applyFont="1" applyAlignment="1">
      <alignment horizontal="center" vertical="center"/>
    </xf>
    <xf numFmtId="0" fontId="4" fillId="0" borderId="0" xfId="5" applyNumberFormat="1" applyFont="1" applyAlignment="1">
      <alignment horizontal="center" vertical="center"/>
    </xf>
    <xf numFmtId="171" fontId="6" fillId="0" borderId="2" xfId="5" applyNumberFormat="1" applyFont="1" applyBorder="1" applyAlignment="1">
      <alignment horizontal="right" vertical="center"/>
    </xf>
    <xf numFmtId="171" fontId="4" fillId="0" borderId="2" xfId="5" applyNumberFormat="1" applyFont="1" applyBorder="1" applyAlignment="1">
      <alignment horizontal="right" vertical="center"/>
    </xf>
    <xf numFmtId="171" fontId="4" fillId="2" borderId="2" xfId="5" applyNumberFormat="1" applyFont="1" applyFill="1" applyBorder="1" applyAlignment="1">
      <alignment horizontal="right" vertical="center"/>
    </xf>
    <xf numFmtId="171" fontId="4" fillId="2" borderId="2" xfId="5" applyNumberFormat="1" applyFont="1" applyFill="1" applyBorder="1" applyAlignment="1">
      <alignment horizontal="right" vertical="top" wrapText="1"/>
    </xf>
    <xf numFmtId="171" fontId="6" fillId="0" borderId="8" xfId="3" applyNumberFormat="1" applyFont="1" applyBorder="1" applyAlignment="1">
      <alignment horizontal="right" vertical="center"/>
    </xf>
    <xf numFmtId="0" fontId="4" fillId="2" borderId="1" xfId="5" applyNumberFormat="1" applyFont="1" applyFill="1" applyBorder="1" applyAlignment="1">
      <alignment horizontal="center" vertical="center" wrapText="1"/>
    </xf>
    <xf numFmtId="0" fontId="4" fillId="0" borderId="0" xfId="5" applyNumberFormat="1" applyFont="1" applyBorder="1" applyAlignment="1">
      <alignment horizontal="left" vertical="center" wrapText="1"/>
    </xf>
    <xf numFmtId="0" fontId="4" fillId="0" borderId="0" xfId="5" applyNumberFormat="1" applyFont="1" applyBorder="1" applyAlignment="1">
      <alignment horizontal="center" vertical="center"/>
    </xf>
    <xf numFmtId="171" fontId="6" fillId="0" borderId="0" xfId="3" applyNumberFormat="1" applyFont="1" applyBorder="1" applyAlignment="1">
      <alignment horizontal="right" vertical="center"/>
    </xf>
    <xf numFmtId="0" fontId="8" fillId="0" borderId="0" xfId="6"/>
    <xf numFmtId="0" fontId="13" fillId="0" borderId="0" xfId="6" applyNumberFormat="1" applyFont="1" applyAlignment="1">
      <alignment horizontal="center" vertical="center" wrapText="1"/>
    </xf>
    <xf numFmtId="0" fontId="14" fillId="2" borderId="0" xfId="6" applyNumberFormat="1" applyFont="1" applyFill="1" applyAlignment="1">
      <alignment horizontal="center" vertical="top" wrapText="1"/>
    </xf>
    <xf numFmtId="0" fontId="14" fillId="0" borderId="0" xfId="6" applyNumberFormat="1" applyFont="1" applyAlignment="1">
      <alignment horizontal="left" vertical="center"/>
    </xf>
    <xf numFmtId="0" fontId="14" fillId="2" borderId="1" xfId="6" applyNumberFormat="1" applyFont="1" applyFill="1" applyBorder="1" applyAlignment="1">
      <alignment horizontal="center" vertical="top" wrapText="1"/>
    </xf>
    <xf numFmtId="0" fontId="14" fillId="2" borderId="1" xfId="6" applyNumberFormat="1" applyFont="1" applyFill="1" applyBorder="1" applyAlignment="1">
      <alignment horizontal="center" vertical="center"/>
    </xf>
    <xf numFmtId="1" fontId="14" fillId="2" borderId="1" xfId="6" applyNumberFormat="1" applyFont="1" applyFill="1" applyBorder="1" applyAlignment="1">
      <alignment horizontal="center" vertical="center"/>
    </xf>
    <xf numFmtId="0" fontId="14" fillId="0" borderId="0" xfId="6" applyNumberFormat="1" applyFont="1" applyAlignment="1">
      <alignment horizontal="left" vertical="center" wrapText="1"/>
    </xf>
    <xf numFmtId="0" fontId="14" fillId="2" borderId="0" xfId="6" applyNumberFormat="1" applyFont="1" applyFill="1" applyAlignment="1">
      <alignment horizontal="left" vertical="top" wrapText="1"/>
    </xf>
    <xf numFmtId="0" fontId="14" fillId="2" borderId="1" xfId="6" applyNumberFormat="1" applyFont="1" applyFill="1" applyBorder="1" applyAlignment="1">
      <alignment horizontal="left" vertical="top" wrapText="1"/>
    </xf>
    <xf numFmtId="0" fontId="15" fillId="0" borderId="0" xfId="6" applyNumberFormat="1" applyFont="1" applyAlignment="1">
      <alignment horizontal="center" vertical="center"/>
    </xf>
    <xf numFmtId="0" fontId="16" fillId="0" borderId="0" xfId="6" applyNumberFormat="1" applyFont="1" applyAlignment="1">
      <alignment horizontal="center" vertical="center"/>
    </xf>
    <xf numFmtId="0" fontId="14" fillId="0" borderId="0" xfId="6" applyNumberFormat="1" applyFont="1" applyAlignment="1">
      <alignment horizontal="right" vertical="center"/>
    </xf>
    <xf numFmtId="0" fontId="16" fillId="0" borderId="3" xfId="6" applyNumberFormat="1" applyFont="1" applyBorder="1" applyAlignment="1">
      <alignment horizontal="center" vertical="center"/>
    </xf>
    <xf numFmtId="0" fontId="16" fillId="0" borderId="3" xfId="6" applyNumberFormat="1" applyFont="1" applyBorder="1" applyAlignment="1">
      <alignment horizontal="center" vertical="center" wrapText="1"/>
    </xf>
    <xf numFmtId="0" fontId="16" fillId="0" borderId="2" xfId="6" applyNumberFormat="1" applyFont="1" applyBorder="1" applyAlignment="1">
      <alignment horizontal="center" vertical="center" wrapText="1"/>
    </xf>
    <xf numFmtId="0" fontId="14" fillId="0" borderId="2" xfId="6" applyNumberFormat="1" applyFont="1" applyBorder="1" applyAlignment="1">
      <alignment horizontal="left" vertical="center"/>
    </xf>
    <xf numFmtId="0" fontId="14" fillId="0" borderId="2" xfId="6" applyNumberFormat="1" applyFont="1" applyBorder="1" applyAlignment="1">
      <alignment horizontal="center" vertical="center"/>
    </xf>
    <xf numFmtId="0" fontId="14" fillId="2" borderId="2" xfId="6" applyNumberFormat="1" applyFont="1" applyFill="1" applyBorder="1" applyAlignment="1">
      <alignment horizontal="right" vertical="center"/>
    </xf>
    <xf numFmtId="0" fontId="14" fillId="0" borderId="8" xfId="6" applyNumberFormat="1" applyFont="1" applyBorder="1" applyAlignment="1">
      <alignment horizontal="left" vertical="top"/>
    </xf>
    <xf numFmtId="0" fontId="16" fillId="0" borderId="8" xfId="6" applyNumberFormat="1" applyFont="1" applyBorder="1" applyAlignment="1">
      <alignment horizontal="left" vertical="center"/>
    </xf>
    <xf numFmtId="0" fontId="16" fillId="0" borderId="2" xfId="6" applyNumberFormat="1" applyFont="1" applyBorder="1" applyAlignment="1">
      <alignment horizontal="center" vertical="center"/>
    </xf>
    <xf numFmtId="0" fontId="14" fillId="0" borderId="8" xfId="6" applyNumberFormat="1" applyFont="1" applyBorder="1" applyAlignment="1">
      <alignment horizontal="left" vertical="center"/>
    </xf>
    <xf numFmtId="0" fontId="16" fillId="0" borderId="8" xfId="6" applyNumberFormat="1" applyFont="1" applyBorder="1" applyAlignment="1">
      <alignment horizontal="left" vertical="center" wrapText="1"/>
    </xf>
    <xf numFmtId="0" fontId="14" fillId="0" borderId="3" xfId="6" applyNumberFormat="1" applyFont="1" applyBorder="1" applyAlignment="1">
      <alignment horizontal="left" vertical="center"/>
    </xf>
    <xf numFmtId="0" fontId="14" fillId="2" borderId="1" xfId="6" applyNumberFormat="1" applyFont="1" applyFill="1" applyBorder="1" applyAlignment="1">
      <alignment horizontal="center" vertical="center"/>
    </xf>
    <xf numFmtId="0" fontId="17" fillId="0" borderId="0" xfId="6" applyNumberFormat="1" applyFont="1" applyAlignment="1">
      <alignment horizontal="center" vertical="center"/>
    </xf>
    <xf numFmtId="0" fontId="17" fillId="0" borderId="0" xfId="6" applyNumberFormat="1" applyFont="1" applyAlignment="1">
      <alignment horizontal="center" vertical="center"/>
    </xf>
    <xf numFmtId="0" fontId="14" fillId="0" borderId="0" xfId="6" applyNumberFormat="1" applyFont="1" applyAlignment="1">
      <alignment horizontal="center" vertical="center"/>
    </xf>
    <xf numFmtId="0" fontId="14" fillId="2" borderId="1" xfId="6" applyNumberFormat="1" applyFont="1" applyFill="1" applyBorder="1" applyAlignment="1">
      <alignment horizontal="center" vertical="center" wrapText="1"/>
    </xf>
    <xf numFmtId="171" fontId="0" fillId="0" borderId="0" xfId="0" applyNumberFormat="1"/>
    <xf numFmtId="0" fontId="8" fillId="0" borderId="0" xfId="7"/>
    <xf numFmtId="0" fontId="4" fillId="2" borderId="0" xfId="7" applyNumberFormat="1" applyFont="1" applyFill="1" applyAlignment="1">
      <alignment horizontal="center" vertical="top" wrapText="1"/>
    </xf>
    <xf numFmtId="0" fontId="4" fillId="0" borderId="0" xfId="7" applyNumberFormat="1" applyFont="1" applyAlignment="1">
      <alignment horizontal="left" vertical="center"/>
    </xf>
    <xf numFmtId="0" fontId="4" fillId="2" borderId="0" xfId="7" applyNumberFormat="1" applyFont="1" applyFill="1" applyAlignment="1">
      <alignment horizontal="center" vertical="center"/>
    </xf>
    <xf numFmtId="1" fontId="4" fillId="2" borderId="0" xfId="7" applyNumberFormat="1" applyFont="1" applyFill="1" applyAlignment="1">
      <alignment horizontal="center" vertical="center"/>
    </xf>
    <xf numFmtId="0" fontId="4" fillId="0" borderId="0" xfId="7" applyNumberFormat="1" applyFont="1" applyAlignment="1">
      <alignment horizontal="left" vertical="center" wrapText="1"/>
    </xf>
    <xf numFmtId="0" fontId="4" fillId="2" borderId="0" xfId="7" applyNumberFormat="1" applyFont="1" applyFill="1" applyAlignment="1">
      <alignment horizontal="center" vertical="center" wrapText="1"/>
    </xf>
    <xf numFmtId="0" fontId="10" fillId="0" borderId="0" xfId="7" applyNumberFormat="1" applyFont="1" applyAlignment="1">
      <alignment horizontal="center" vertical="center"/>
    </xf>
    <xf numFmtId="0" fontId="6" fillId="0" borderId="0" xfId="7" applyNumberFormat="1" applyFont="1" applyAlignment="1">
      <alignment horizontal="center" vertical="center"/>
    </xf>
    <xf numFmtId="0" fontId="4" fillId="0" borderId="0" xfId="7" applyNumberFormat="1" applyFont="1" applyAlignment="1">
      <alignment horizontal="right" vertical="center"/>
    </xf>
    <xf numFmtId="0" fontId="3" fillId="0" borderId="9" xfId="7" applyNumberFormat="1" applyFont="1" applyBorder="1" applyAlignment="1">
      <alignment horizontal="center" vertical="center"/>
    </xf>
    <xf numFmtId="0" fontId="4" fillId="0" borderId="10" xfId="7" applyNumberFormat="1" applyFont="1" applyBorder="1" applyAlignment="1">
      <alignment horizontal="center" vertical="top" wrapText="1"/>
    </xf>
    <xf numFmtId="0" fontId="4" fillId="0" borderId="11" xfId="7" applyNumberFormat="1" applyFont="1" applyBorder="1" applyAlignment="1">
      <alignment horizontal="center" vertical="top" wrapText="1"/>
    </xf>
    <xf numFmtId="0" fontId="4" fillId="0" borderId="10" xfId="7" applyNumberFormat="1" applyFont="1" applyBorder="1" applyAlignment="1">
      <alignment horizontal="center" vertical="center" wrapText="1"/>
    </xf>
    <xf numFmtId="0" fontId="4" fillId="0" borderId="12" xfId="7" applyNumberFormat="1" applyFont="1" applyBorder="1" applyAlignment="1">
      <alignment horizontal="center" vertical="center" wrapText="1"/>
    </xf>
    <xf numFmtId="0" fontId="3" fillId="0" borderId="13" xfId="7" applyNumberFormat="1" applyFont="1" applyBorder="1" applyAlignment="1">
      <alignment horizontal="center" vertical="center"/>
    </xf>
    <xf numFmtId="0" fontId="3" fillId="0" borderId="1" xfId="7" applyNumberFormat="1" applyFont="1" applyBorder="1" applyAlignment="1">
      <alignment horizontal="center" vertical="center"/>
    </xf>
    <xf numFmtId="0" fontId="3" fillId="0" borderId="14" xfId="7" applyNumberFormat="1" applyFont="1" applyBorder="1" applyAlignment="1">
      <alignment horizontal="center" vertical="center"/>
    </xf>
    <xf numFmtId="0" fontId="4" fillId="0" borderId="15" xfId="7" applyNumberFormat="1" applyFont="1" applyBorder="1" applyAlignment="1">
      <alignment horizontal="center" vertical="top"/>
    </xf>
    <xf numFmtId="0" fontId="4" fillId="0" borderId="14" xfId="7" applyNumberFormat="1" applyFont="1" applyBorder="1" applyAlignment="1">
      <alignment horizontal="center" vertical="top"/>
    </xf>
    <xf numFmtId="0" fontId="4" fillId="0" borderId="3" xfId="7" applyNumberFormat="1" applyFont="1" applyBorder="1" applyAlignment="1">
      <alignment horizontal="center" vertical="center" wrapText="1"/>
    </xf>
    <xf numFmtId="0" fontId="4" fillId="0" borderId="2" xfId="7" applyNumberFormat="1" applyFont="1" applyBorder="1" applyAlignment="1">
      <alignment horizontal="center" vertical="center" wrapText="1"/>
    </xf>
    <xf numFmtId="0" fontId="4" fillId="0" borderId="8" xfId="7" applyNumberFormat="1" applyFont="1" applyBorder="1" applyAlignment="1">
      <alignment horizontal="center" vertical="center" wrapText="1"/>
    </xf>
    <xf numFmtId="0" fontId="4" fillId="0" borderId="16" xfId="7" applyNumberFormat="1" applyFont="1" applyBorder="1" applyAlignment="1">
      <alignment horizontal="center" vertical="center" wrapText="1"/>
    </xf>
    <xf numFmtId="0" fontId="3" fillId="0" borderId="17" xfId="7" applyNumberFormat="1" applyFont="1" applyBorder="1" applyAlignment="1">
      <alignment horizontal="center" vertical="center"/>
    </xf>
    <xf numFmtId="0" fontId="3" fillId="0" borderId="2" xfId="7" applyNumberFormat="1" applyFont="1" applyBorder="1" applyAlignment="1">
      <alignment horizontal="center" vertical="center"/>
    </xf>
    <xf numFmtId="0" fontId="3" fillId="0" borderId="3" xfId="7" applyNumberFormat="1" applyFont="1" applyBorder="1" applyAlignment="1">
      <alignment horizontal="center" vertical="center"/>
    </xf>
    <xf numFmtId="0" fontId="3" fillId="0" borderId="2" xfId="7" applyNumberFormat="1" applyFont="1" applyBorder="1" applyAlignment="1">
      <alignment horizontal="center" vertical="center"/>
    </xf>
    <xf numFmtId="0" fontId="3" fillId="0" borderId="18" xfId="7" applyNumberFormat="1" applyFont="1" applyBorder="1" applyAlignment="1">
      <alignment horizontal="center" vertical="center"/>
    </xf>
    <xf numFmtId="0" fontId="6" fillId="0" borderId="17" xfId="7" applyNumberFormat="1" applyFont="1" applyBorder="1" applyAlignment="1">
      <alignment horizontal="left" vertical="center" wrapText="1"/>
    </xf>
    <xf numFmtId="0" fontId="4" fillId="0" borderId="2" xfId="7" applyNumberFormat="1" applyFont="1" applyBorder="1" applyAlignment="1">
      <alignment horizontal="center" vertical="center"/>
    </xf>
    <xf numFmtId="0" fontId="4" fillId="0" borderId="17" xfId="7" applyNumberFormat="1" applyFont="1" applyBorder="1" applyAlignment="1">
      <alignment horizontal="left" vertical="top" wrapText="1"/>
    </xf>
    <xf numFmtId="0" fontId="4" fillId="2" borderId="7" xfId="7" applyNumberFormat="1" applyFont="1" applyFill="1" applyBorder="1" applyAlignment="1">
      <alignment horizontal="right" vertical="center"/>
    </xf>
    <xf numFmtId="0" fontId="4" fillId="2" borderId="3" xfId="7" applyNumberFormat="1" applyFont="1" applyFill="1" applyBorder="1" applyAlignment="1">
      <alignment horizontal="right" vertical="center"/>
    </xf>
    <xf numFmtId="0" fontId="4" fillId="2" borderId="2" xfId="7" applyNumberFormat="1" applyFont="1" applyFill="1" applyBorder="1" applyAlignment="1">
      <alignment horizontal="center" vertical="center"/>
    </xf>
    <xf numFmtId="0" fontId="6" fillId="0" borderId="2" xfId="7" applyNumberFormat="1" applyFont="1" applyBorder="1" applyAlignment="1">
      <alignment horizontal="center" vertical="center"/>
    </xf>
    <xf numFmtId="0" fontId="4" fillId="0" borderId="17" xfId="7" applyNumberFormat="1" applyFont="1" applyBorder="1" applyAlignment="1">
      <alignment horizontal="left" vertical="center" wrapText="1"/>
    </xf>
    <xf numFmtId="0" fontId="4" fillId="0" borderId="2" xfId="7" applyNumberFormat="1" applyFont="1" applyBorder="1" applyAlignment="1">
      <alignment horizontal="center" vertical="top"/>
    </xf>
    <xf numFmtId="0" fontId="6" fillId="2" borderId="2" xfId="7" applyNumberFormat="1" applyFont="1" applyFill="1" applyBorder="1" applyAlignment="1">
      <alignment horizontal="center" vertical="center"/>
    </xf>
    <xf numFmtId="0" fontId="4" fillId="0" borderId="2" xfId="7" applyNumberFormat="1" applyFont="1" applyBorder="1" applyAlignment="1">
      <alignment horizontal="center" vertical="center" wrapText="1"/>
    </xf>
    <xf numFmtId="0" fontId="4" fillId="2" borderId="7" xfId="7" applyNumberFormat="1" applyFont="1" applyFill="1" applyBorder="1" applyAlignment="1">
      <alignment horizontal="right" vertical="center" wrapText="1"/>
    </xf>
    <xf numFmtId="0" fontId="4" fillId="2" borderId="3" xfId="7" applyNumberFormat="1" applyFont="1" applyFill="1" applyBorder="1" applyAlignment="1">
      <alignment horizontal="right" vertical="center" wrapText="1"/>
    </xf>
    <xf numFmtId="0" fontId="4" fillId="2" borderId="2" xfId="7" applyNumberFormat="1" applyFont="1" applyFill="1" applyBorder="1" applyAlignment="1">
      <alignment horizontal="center" vertical="center" wrapText="1"/>
    </xf>
    <xf numFmtId="0" fontId="6" fillId="2" borderId="2" xfId="7" applyNumberFormat="1" applyFont="1" applyFill="1" applyBorder="1" applyAlignment="1">
      <alignment horizontal="right" vertical="center"/>
    </xf>
    <xf numFmtId="0" fontId="6" fillId="0" borderId="2" xfId="7" applyNumberFormat="1" applyFont="1" applyBorder="1" applyAlignment="1">
      <alignment horizontal="right" vertical="center"/>
    </xf>
    <xf numFmtId="0" fontId="6" fillId="0" borderId="18" xfId="7" applyNumberFormat="1" applyFont="1" applyBorder="1" applyAlignment="1">
      <alignment horizontal="right" vertical="center"/>
    </xf>
    <xf numFmtId="0" fontId="6" fillId="0" borderId="19" xfId="7" applyNumberFormat="1" applyFont="1" applyBorder="1" applyAlignment="1">
      <alignment horizontal="left" vertical="center" wrapText="1"/>
    </xf>
    <xf numFmtId="0" fontId="6" fillId="0" borderId="20" xfId="7" applyNumberFormat="1" applyFont="1" applyBorder="1" applyAlignment="1">
      <alignment horizontal="center" vertical="center" wrapText="1"/>
    </xf>
    <xf numFmtId="0" fontId="4" fillId="2" borderId="1" xfId="7" applyNumberFormat="1" applyFont="1" applyFill="1" applyBorder="1" applyAlignment="1">
      <alignment horizontal="center" vertical="center"/>
    </xf>
    <xf numFmtId="0" fontId="12" fillId="0" borderId="0" xfId="7" applyNumberFormat="1" applyFont="1" applyAlignment="1">
      <alignment horizontal="center" vertical="center"/>
    </xf>
    <xf numFmtId="0" fontId="4" fillId="0" borderId="0" xfId="7" applyNumberFormat="1" applyFont="1" applyAlignment="1">
      <alignment horizontal="center" vertical="center"/>
    </xf>
    <xf numFmtId="0" fontId="4" fillId="0" borderId="2" xfId="7" applyNumberFormat="1" applyFont="1" applyBorder="1" applyAlignment="1">
      <alignment horizontal="left" vertical="center" wrapText="1"/>
    </xf>
    <xf numFmtId="0" fontId="4" fillId="2" borderId="2" xfId="7" applyNumberFormat="1" applyFont="1" applyFill="1" applyBorder="1" applyAlignment="1">
      <alignment horizontal="right" vertical="center" wrapText="1"/>
    </xf>
    <xf numFmtId="171" fontId="6" fillId="0" borderId="18" xfId="5" applyNumberFormat="1" applyFont="1" applyBorder="1" applyAlignment="1">
      <alignment horizontal="right" vertical="center"/>
    </xf>
    <xf numFmtId="171" fontId="6" fillId="0" borderId="20" xfId="5" applyNumberFormat="1" applyFont="1" applyBorder="1" applyAlignment="1">
      <alignment horizontal="right" vertical="center"/>
    </xf>
    <xf numFmtId="171" fontId="6" fillId="0" borderId="21" xfId="5" applyNumberFormat="1" applyFont="1" applyBorder="1" applyAlignment="1">
      <alignment horizontal="right" vertical="center"/>
    </xf>
  </cellXfs>
  <cellStyles count="8">
    <cellStyle name="Обычный" xfId="0" builtinId="0"/>
    <cellStyle name="Обычный 2" xfId="2"/>
    <cellStyle name="Обычный_Лист2" xfId="4"/>
    <cellStyle name="Обычный_Лист3" xfId="5"/>
    <cellStyle name="Обычный_Лист6" xfId="7"/>
    <cellStyle name="Обычный_ОДДС" xfId="3"/>
    <cellStyle name="Обычный_ОСД" xfId="6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94"/>
  <sheetViews>
    <sheetView workbookViewId="0">
      <selection activeCell="E83" sqref="E83:H83"/>
    </sheetView>
  </sheetViews>
  <sheetFormatPr defaultColWidth="8.85546875" defaultRowHeight="12.75" x14ac:dyDescent="0.25"/>
  <cols>
    <col min="1" max="1" width="0.5703125" style="1" customWidth="1"/>
    <col min="2" max="2" width="3.5703125" style="1" customWidth="1"/>
    <col min="3" max="3" width="10.140625" style="1" customWidth="1"/>
    <col min="4" max="4" width="6" style="1" customWidth="1"/>
    <col min="5" max="5" width="11.5703125" style="1" customWidth="1"/>
    <col min="6" max="6" width="15.7109375" style="1" customWidth="1"/>
    <col min="7" max="7" width="13.5703125" style="1" customWidth="1"/>
    <col min="8" max="8" width="9" style="1" customWidth="1"/>
    <col min="9" max="9" width="18.28515625" style="1" customWidth="1"/>
    <col min="10" max="10" width="16.5703125" style="1" customWidth="1"/>
    <col min="11" max="12" width="8.85546875" style="1"/>
    <col min="37" max="241" width="8.85546875" style="1"/>
    <col min="242" max="242" width="0.5703125" style="1" customWidth="1"/>
    <col min="243" max="243" width="3.5703125" style="1" customWidth="1"/>
    <col min="244" max="244" width="10.140625" style="1" customWidth="1"/>
    <col min="245" max="245" width="6" style="1" customWidth="1"/>
    <col min="246" max="246" width="11.5703125" style="1" customWidth="1"/>
    <col min="247" max="247" width="15.7109375" style="1" customWidth="1"/>
    <col min="248" max="248" width="13.5703125" style="1" customWidth="1"/>
    <col min="249" max="249" width="9" style="1" customWidth="1"/>
    <col min="250" max="250" width="18.28515625" style="1" customWidth="1"/>
    <col min="251" max="251" width="16.5703125" style="1" customWidth="1"/>
    <col min="252" max="252" width="17.85546875" style="1" customWidth="1"/>
    <col min="253" max="254" width="18.7109375" style="1" customWidth="1"/>
    <col min="255" max="255" width="29.42578125" style="1" customWidth="1"/>
    <col min="256" max="256" width="33.42578125" style="1" customWidth="1"/>
    <col min="257" max="497" width="8.85546875" style="1"/>
    <col min="498" max="498" width="0.5703125" style="1" customWidth="1"/>
    <col min="499" max="499" width="3.5703125" style="1" customWidth="1"/>
    <col min="500" max="500" width="10.140625" style="1" customWidth="1"/>
    <col min="501" max="501" width="6" style="1" customWidth="1"/>
    <col min="502" max="502" width="11.5703125" style="1" customWidth="1"/>
    <col min="503" max="503" width="15.7109375" style="1" customWidth="1"/>
    <col min="504" max="504" width="13.5703125" style="1" customWidth="1"/>
    <col min="505" max="505" width="9" style="1" customWidth="1"/>
    <col min="506" max="506" width="18.28515625" style="1" customWidth="1"/>
    <col min="507" max="507" width="16.5703125" style="1" customWidth="1"/>
    <col min="508" max="508" width="17.85546875" style="1" customWidth="1"/>
    <col min="509" max="510" width="18.7109375" style="1" customWidth="1"/>
    <col min="511" max="511" width="29.42578125" style="1" customWidth="1"/>
    <col min="512" max="512" width="33.42578125" style="1" customWidth="1"/>
    <col min="513" max="753" width="8.85546875" style="1"/>
    <col min="754" max="754" width="0.5703125" style="1" customWidth="1"/>
    <col min="755" max="755" width="3.5703125" style="1" customWidth="1"/>
    <col min="756" max="756" width="10.140625" style="1" customWidth="1"/>
    <col min="757" max="757" width="6" style="1" customWidth="1"/>
    <col min="758" max="758" width="11.5703125" style="1" customWidth="1"/>
    <col min="759" max="759" width="15.7109375" style="1" customWidth="1"/>
    <col min="760" max="760" width="13.5703125" style="1" customWidth="1"/>
    <col min="761" max="761" width="9" style="1" customWidth="1"/>
    <col min="762" max="762" width="18.28515625" style="1" customWidth="1"/>
    <col min="763" max="763" width="16.5703125" style="1" customWidth="1"/>
    <col min="764" max="764" width="17.85546875" style="1" customWidth="1"/>
    <col min="765" max="766" width="18.7109375" style="1" customWidth="1"/>
    <col min="767" max="767" width="29.42578125" style="1" customWidth="1"/>
    <col min="768" max="768" width="33.42578125" style="1" customWidth="1"/>
    <col min="769" max="1009" width="8.85546875" style="1"/>
    <col min="1010" max="1010" width="0.5703125" style="1" customWidth="1"/>
    <col min="1011" max="1011" width="3.5703125" style="1" customWidth="1"/>
    <col min="1012" max="1012" width="10.140625" style="1" customWidth="1"/>
    <col min="1013" max="1013" width="6" style="1" customWidth="1"/>
    <col min="1014" max="1014" width="11.5703125" style="1" customWidth="1"/>
    <col min="1015" max="1015" width="15.7109375" style="1" customWidth="1"/>
    <col min="1016" max="1016" width="13.5703125" style="1" customWidth="1"/>
    <col min="1017" max="1017" width="9" style="1" customWidth="1"/>
    <col min="1018" max="1018" width="18.28515625" style="1" customWidth="1"/>
    <col min="1019" max="1019" width="16.5703125" style="1" customWidth="1"/>
    <col min="1020" max="1020" width="17.85546875" style="1" customWidth="1"/>
    <col min="1021" max="1022" width="18.7109375" style="1" customWidth="1"/>
    <col min="1023" max="1023" width="29.42578125" style="1" customWidth="1"/>
    <col min="1024" max="1024" width="33.42578125" style="1" customWidth="1"/>
    <col min="1025" max="1265" width="8.85546875" style="1"/>
    <col min="1266" max="1266" width="0.5703125" style="1" customWidth="1"/>
    <col min="1267" max="1267" width="3.5703125" style="1" customWidth="1"/>
    <col min="1268" max="1268" width="10.140625" style="1" customWidth="1"/>
    <col min="1269" max="1269" width="6" style="1" customWidth="1"/>
    <col min="1270" max="1270" width="11.5703125" style="1" customWidth="1"/>
    <col min="1271" max="1271" width="15.7109375" style="1" customWidth="1"/>
    <col min="1272" max="1272" width="13.5703125" style="1" customWidth="1"/>
    <col min="1273" max="1273" width="9" style="1" customWidth="1"/>
    <col min="1274" max="1274" width="18.28515625" style="1" customWidth="1"/>
    <col min="1275" max="1275" width="16.5703125" style="1" customWidth="1"/>
    <col min="1276" max="1276" width="17.85546875" style="1" customWidth="1"/>
    <col min="1277" max="1278" width="18.7109375" style="1" customWidth="1"/>
    <col min="1279" max="1279" width="29.42578125" style="1" customWidth="1"/>
    <col min="1280" max="1280" width="33.42578125" style="1" customWidth="1"/>
    <col min="1281" max="1521" width="8.85546875" style="1"/>
    <col min="1522" max="1522" width="0.5703125" style="1" customWidth="1"/>
    <col min="1523" max="1523" width="3.5703125" style="1" customWidth="1"/>
    <col min="1524" max="1524" width="10.140625" style="1" customWidth="1"/>
    <col min="1525" max="1525" width="6" style="1" customWidth="1"/>
    <col min="1526" max="1526" width="11.5703125" style="1" customWidth="1"/>
    <col min="1527" max="1527" width="15.7109375" style="1" customWidth="1"/>
    <col min="1528" max="1528" width="13.5703125" style="1" customWidth="1"/>
    <col min="1529" max="1529" width="9" style="1" customWidth="1"/>
    <col min="1530" max="1530" width="18.28515625" style="1" customWidth="1"/>
    <col min="1531" max="1531" width="16.5703125" style="1" customWidth="1"/>
    <col min="1532" max="1532" width="17.85546875" style="1" customWidth="1"/>
    <col min="1533" max="1534" width="18.7109375" style="1" customWidth="1"/>
    <col min="1535" max="1535" width="29.42578125" style="1" customWidth="1"/>
    <col min="1536" max="1536" width="33.42578125" style="1" customWidth="1"/>
    <col min="1537" max="1777" width="8.85546875" style="1"/>
    <col min="1778" max="1778" width="0.5703125" style="1" customWidth="1"/>
    <col min="1779" max="1779" width="3.5703125" style="1" customWidth="1"/>
    <col min="1780" max="1780" width="10.140625" style="1" customWidth="1"/>
    <col min="1781" max="1781" width="6" style="1" customWidth="1"/>
    <col min="1782" max="1782" width="11.5703125" style="1" customWidth="1"/>
    <col min="1783" max="1783" width="15.7109375" style="1" customWidth="1"/>
    <col min="1784" max="1784" width="13.5703125" style="1" customWidth="1"/>
    <col min="1785" max="1785" width="9" style="1" customWidth="1"/>
    <col min="1786" max="1786" width="18.28515625" style="1" customWidth="1"/>
    <col min="1787" max="1787" width="16.5703125" style="1" customWidth="1"/>
    <col min="1788" max="1788" width="17.85546875" style="1" customWidth="1"/>
    <col min="1789" max="1790" width="18.7109375" style="1" customWidth="1"/>
    <col min="1791" max="1791" width="29.42578125" style="1" customWidth="1"/>
    <col min="1792" max="1792" width="33.42578125" style="1" customWidth="1"/>
    <col min="1793" max="2033" width="8.85546875" style="1"/>
    <col min="2034" max="2034" width="0.5703125" style="1" customWidth="1"/>
    <col min="2035" max="2035" width="3.5703125" style="1" customWidth="1"/>
    <col min="2036" max="2036" width="10.140625" style="1" customWidth="1"/>
    <col min="2037" max="2037" width="6" style="1" customWidth="1"/>
    <col min="2038" max="2038" width="11.5703125" style="1" customWidth="1"/>
    <col min="2039" max="2039" width="15.7109375" style="1" customWidth="1"/>
    <col min="2040" max="2040" width="13.5703125" style="1" customWidth="1"/>
    <col min="2041" max="2041" width="9" style="1" customWidth="1"/>
    <col min="2042" max="2042" width="18.28515625" style="1" customWidth="1"/>
    <col min="2043" max="2043" width="16.5703125" style="1" customWidth="1"/>
    <col min="2044" max="2044" width="17.85546875" style="1" customWidth="1"/>
    <col min="2045" max="2046" width="18.7109375" style="1" customWidth="1"/>
    <col min="2047" max="2047" width="29.42578125" style="1" customWidth="1"/>
    <col min="2048" max="2048" width="33.42578125" style="1" customWidth="1"/>
    <col min="2049" max="2289" width="8.85546875" style="1"/>
    <col min="2290" max="2290" width="0.5703125" style="1" customWidth="1"/>
    <col min="2291" max="2291" width="3.5703125" style="1" customWidth="1"/>
    <col min="2292" max="2292" width="10.140625" style="1" customWidth="1"/>
    <col min="2293" max="2293" width="6" style="1" customWidth="1"/>
    <col min="2294" max="2294" width="11.5703125" style="1" customWidth="1"/>
    <col min="2295" max="2295" width="15.7109375" style="1" customWidth="1"/>
    <col min="2296" max="2296" width="13.5703125" style="1" customWidth="1"/>
    <col min="2297" max="2297" width="9" style="1" customWidth="1"/>
    <col min="2298" max="2298" width="18.28515625" style="1" customWidth="1"/>
    <col min="2299" max="2299" width="16.5703125" style="1" customWidth="1"/>
    <col min="2300" max="2300" width="17.85546875" style="1" customWidth="1"/>
    <col min="2301" max="2302" width="18.7109375" style="1" customWidth="1"/>
    <col min="2303" max="2303" width="29.42578125" style="1" customWidth="1"/>
    <col min="2304" max="2304" width="33.42578125" style="1" customWidth="1"/>
    <col min="2305" max="2545" width="8.85546875" style="1"/>
    <col min="2546" max="2546" width="0.5703125" style="1" customWidth="1"/>
    <col min="2547" max="2547" width="3.5703125" style="1" customWidth="1"/>
    <col min="2548" max="2548" width="10.140625" style="1" customWidth="1"/>
    <col min="2549" max="2549" width="6" style="1" customWidth="1"/>
    <col min="2550" max="2550" width="11.5703125" style="1" customWidth="1"/>
    <col min="2551" max="2551" width="15.7109375" style="1" customWidth="1"/>
    <col min="2552" max="2552" width="13.5703125" style="1" customWidth="1"/>
    <col min="2553" max="2553" width="9" style="1" customWidth="1"/>
    <col min="2554" max="2554" width="18.28515625" style="1" customWidth="1"/>
    <col min="2555" max="2555" width="16.5703125" style="1" customWidth="1"/>
    <col min="2556" max="2556" width="17.85546875" style="1" customWidth="1"/>
    <col min="2557" max="2558" width="18.7109375" style="1" customWidth="1"/>
    <col min="2559" max="2559" width="29.42578125" style="1" customWidth="1"/>
    <col min="2560" max="2560" width="33.42578125" style="1" customWidth="1"/>
    <col min="2561" max="2801" width="8.85546875" style="1"/>
    <col min="2802" max="2802" width="0.5703125" style="1" customWidth="1"/>
    <col min="2803" max="2803" width="3.5703125" style="1" customWidth="1"/>
    <col min="2804" max="2804" width="10.140625" style="1" customWidth="1"/>
    <col min="2805" max="2805" width="6" style="1" customWidth="1"/>
    <col min="2806" max="2806" width="11.5703125" style="1" customWidth="1"/>
    <col min="2807" max="2807" width="15.7109375" style="1" customWidth="1"/>
    <col min="2808" max="2808" width="13.5703125" style="1" customWidth="1"/>
    <col min="2809" max="2809" width="9" style="1" customWidth="1"/>
    <col min="2810" max="2810" width="18.28515625" style="1" customWidth="1"/>
    <col min="2811" max="2811" width="16.5703125" style="1" customWidth="1"/>
    <col min="2812" max="2812" width="17.85546875" style="1" customWidth="1"/>
    <col min="2813" max="2814" width="18.7109375" style="1" customWidth="1"/>
    <col min="2815" max="2815" width="29.42578125" style="1" customWidth="1"/>
    <col min="2816" max="2816" width="33.42578125" style="1" customWidth="1"/>
    <col min="2817" max="3057" width="8.85546875" style="1"/>
    <col min="3058" max="3058" width="0.5703125" style="1" customWidth="1"/>
    <col min="3059" max="3059" width="3.5703125" style="1" customWidth="1"/>
    <col min="3060" max="3060" width="10.140625" style="1" customWidth="1"/>
    <col min="3061" max="3061" width="6" style="1" customWidth="1"/>
    <col min="3062" max="3062" width="11.5703125" style="1" customWidth="1"/>
    <col min="3063" max="3063" width="15.7109375" style="1" customWidth="1"/>
    <col min="3064" max="3064" width="13.5703125" style="1" customWidth="1"/>
    <col min="3065" max="3065" width="9" style="1" customWidth="1"/>
    <col min="3066" max="3066" width="18.28515625" style="1" customWidth="1"/>
    <col min="3067" max="3067" width="16.5703125" style="1" customWidth="1"/>
    <col min="3068" max="3068" width="17.85546875" style="1" customWidth="1"/>
    <col min="3069" max="3070" width="18.7109375" style="1" customWidth="1"/>
    <col min="3071" max="3071" width="29.42578125" style="1" customWidth="1"/>
    <col min="3072" max="3072" width="33.42578125" style="1" customWidth="1"/>
    <col min="3073" max="3313" width="8.85546875" style="1"/>
    <col min="3314" max="3314" width="0.5703125" style="1" customWidth="1"/>
    <col min="3315" max="3315" width="3.5703125" style="1" customWidth="1"/>
    <col min="3316" max="3316" width="10.140625" style="1" customWidth="1"/>
    <col min="3317" max="3317" width="6" style="1" customWidth="1"/>
    <col min="3318" max="3318" width="11.5703125" style="1" customWidth="1"/>
    <col min="3319" max="3319" width="15.7109375" style="1" customWidth="1"/>
    <col min="3320" max="3320" width="13.5703125" style="1" customWidth="1"/>
    <col min="3321" max="3321" width="9" style="1" customWidth="1"/>
    <col min="3322" max="3322" width="18.28515625" style="1" customWidth="1"/>
    <col min="3323" max="3323" width="16.5703125" style="1" customWidth="1"/>
    <col min="3324" max="3324" width="17.85546875" style="1" customWidth="1"/>
    <col min="3325" max="3326" width="18.7109375" style="1" customWidth="1"/>
    <col min="3327" max="3327" width="29.42578125" style="1" customWidth="1"/>
    <col min="3328" max="3328" width="33.42578125" style="1" customWidth="1"/>
    <col min="3329" max="3569" width="8.85546875" style="1"/>
    <col min="3570" max="3570" width="0.5703125" style="1" customWidth="1"/>
    <col min="3571" max="3571" width="3.5703125" style="1" customWidth="1"/>
    <col min="3572" max="3572" width="10.140625" style="1" customWidth="1"/>
    <col min="3573" max="3573" width="6" style="1" customWidth="1"/>
    <col min="3574" max="3574" width="11.5703125" style="1" customWidth="1"/>
    <col min="3575" max="3575" width="15.7109375" style="1" customWidth="1"/>
    <col min="3576" max="3576" width="13.5703125" style="1" customWidth="1"/>
    <col min="3577" max="3577" width="9" style="1" customWidth="1"/>
    <col min="3578" max="3578" width="18.28515625" style="1" customWidth="1"/>
    <col min="3579" max="3579" width="16.5703125" style="1" customWidth="1"/>
    <col min="3580" max="3580" width="17.85546875" style="1" customWidth="1"/>
    <col min="3581" max="3582" width="18.7109375" style="1" customWidth="1"/>
    <col min="3583" max="3583" width="29.42578125" style="1" customWidth="1"/>
    <col min="3584" max="3584" width="33.42578125" style="1" customWidth="1"/>
    <col min="3585" max="3825" width="8.85546875" style="1"/>
    <col min="3826" max="3826" width="0.5703125" style="1" customWidth="1"/>
    <col min="3827" max="3827" width="3.5703125" style="1" customWidth="1"/>
    <col min="3828" max="3828" width="10.140625" style="1" customWidth="1"/>
    <col min="3829" max="3829" width="6" style="1" customWidth="1"/>
    <col min="3830" max="3830" width="11.5703125" style="1" customWidth="1"/>
    <col min="3831" max="3831" width="15.7109375" style="1" customWidth="1"/>
    <col min="3832" max="3832" width="13.5703125" style="1" customWidth="1"/>
    <col min="3833" max="3833" width="9" style="1" customWidth="1"/>
    <col min="3834" max="3834" width="18.28515625" style="1" customWidth="1"/>
    <col min="3835" max="3835" width="16.5703125" style="1" customWidth="1"/>
    <col min="3836" max="3836" width="17.85546875" style="1" customWidth="1"/>
    <col min="3837" max="3838" width="18.7109375" style="1" customWidth="1"/>
    <col min="3839" max="3839" width="29.42578125" style="1" customWidth="1"/>
    <col min="3840" max="3840" width="33.42578125" style="1" customWidth="1"/>
    <col min="3841" max="4081" width="8.85546875" style="1"/>
    <col min="4082" max="4082" width="0.5703125" style="1" customWidth="1"/>
    <col min="4083" max="4083" width="3.5703125" style="1" customWidth="1"/>
    <col min="4084" max="4084" width="10.140625" style="1" customWidth="1"/>
    <col min="4085" max="4085" width="6" style="1" customWidth="1"/>
    <col min="4086" max="4086" width="11.5703125" style="1" customWidth="1"/>
    <col min="4087" max="4087" width="15.7109375" style="1" customWidth="1"/>
    <col min="4088" max="4088" width="13.5703125" style="1" customWidth="1"/>
    <col min="4089" max="4089" width="9" style="1" customWidth="1"/>
    <col min="4090" max="4090" width="18.28515625" style="1" customWidth="1"/>
    <col min="4091" max="4091" width="16.5703125" style="1" customWidth="1"/>
    <col min="4092" max="4092" width="17.85546875" style="1" customWidth="1"/>
    <col min="4093" max="4094" width="18.7109375" style="1" customWidth="1"/>
    <col min="4095" max="4095" width="29.42578125" style="1" customWidth="1"/>
    <col min="4096" max="4096" width="33.42578125" style="1" customWidth="1"/>
    <col min="4097" max="4337" width="8.85546875" style="1"/>
    <col min="4338" max="4338" width="0.5703125" style="1" customWidth="1"/>
    <col min="4339" max="4339" width="3.5703125" style="1" customWidth="1"/>
    <col min="4340" max="4340" width="10.140625" style="1" customWidth="1"/>
    <col min="4341" max="4341" width="6" style="1" customWidth="1"/>
    <col min="4342" max="4342" width="11.5703125" style="1" customWidth="1"/>
    <col min="4343" max="4343" width="15.7109375" style="1" customWidth="1"/>
    <col min="4344" max="4344" width="13.5703125" style="1" customWidth="1"/>
    <col min="4345" max="4345" width="9" style="1" customWidth="1"/>
    <col min="4346" max="4346" width="18.28515625" style="1" customWidth="1"/>
    <col min="4347" max="4347" width="16.5703125" style="1" customWidth="1"/>
    <col min="4348" max="4348" width="17.85546875" style="1" customWidth="1"/>
    <col min="4349" max="4350" width="18.7109375" style="1" customWidth="1"/>
    <col min="4351" max="4351" width="29.42578125" style="1" customWidth="1"/>
    <col min="4352" max="4352" width="33.42578125" style="1" customWidth="1"/>
    <col min="4353" max="4593" width="8.85546875" style="1"/>
    <col min="4594" max="4594" width="0.5703125" style="1" customWidth="1"/>
    <col min="4595" max="4595" width="3.5703125" style="1" customWidth="1"/>
    <col min="4596" max="4596" width="10.140625" style="1" customWidth="1"/>
    <col min="4597" max="4597" width="6" style="1" customWidth="1"/>
    <col min="4598" max="4598" width="11.5703125" style="1" customWidth="1"/>
    <col min="4599" max="4599" width="15.7109375" style="1" customWidth="1"/>
    <col min="4600" max="4600" width="13.5703125" style="1" customWidth="1"/>
    <col min="4601" max="4601" width="9" style="1" customWidth="1"/>
    <col min="4602" max="4602" width="18.28515625" style="1" customWidth="1"/>
    <col min="4603" max="4603" width="16.5703125" style="1" customWidth="1"/>
    <col min="4604" max="4604" width="17.85546875" style="1" customWidth="1"/>
    <col min="4605" max="4606" width="18.7109375" style="1" customWidth="1"/>
    <col min="4607" max="4607" width="29.42578125" style="1" customWidth="1"/>
    <col min="4608" max="4608" width="33.42578125" style="1" customWidth="1"/>
    <col min="4609" max="4849" width="8.85546875" style="1"/>
    <col min="4850" max="4850" width="0.5703125" style="1" customWidth="1"/>
    <col min="4851" max="4851" width="3.5703125" style="1" customWidth="1"/>
    <col min="4852" max="4852" width="10.140625" style="1" customWidth="1"/>
    <col min="4853" max="4853" width="6" style="1" customWidth="1"/>
    <col min="4854" max="4854" width="11.5703125" style="1" customWidth="1"/>
    <col min="4855" max="4855" width="15.7109375" style="1" customWidth="1"/>
    <col min="4856" max="4856" width="13.5703125" style="1" customWidth="1"/>
    <col min="4857" max="4857" width="9" style="1" customWidth="1"/>
    <col min="4858" max="4858" width="18.28515625" style="1" customWidth="1"/>
    <col min="4859" max="4859" width="16.5703125" style="1" customWidth="1"/>
    <col min="4860" max="4860" width="17.85546875" style="1" customWidth="1"/>
    <col min="4861" max="4862" width="18.7109375" style="1" customWidth="1"/>
    <col min="4863" max="4863" width="29.42578125" style="1" customWidth="1"/>
    <col min="4864" max="4864" width="33.42578125" style="1" customWidth="1"/>
    <col min="4865" max="5105" width="8.85546875" style="1"/>
    <col min="5106" max="5106" width="0.5703125" style="1" customWidth="1"/>
    <col min="5107" max="5107" width="3.5703125" style="1" customWidth="1"/>
    <col min="5108" max="5108" width="10.140625" style="1" customWidth="1"/>
    <col min="5109" max="5109" width="6" style="1" customWidth="1"/>
    <col min="5110" max="5110" width="11.5703125" style="1" customWidth="1"/>
    <col min="5111" max="5111" width="15.7109375" style="1" customWidth="1"/>
    <col min="5112" max="5112" width="13.5703125" style="1" customWidth="1"/>
    <col min="5113" max="5113" width="9" style="1" customWidth="1"/>
    <col min="5114" max="5114" width="18.28515625" style="1" customWidth="1"/>
    <col min="5115" max="5115" width="16.5703125" style="1" customWidth="1"/>
    <col min="5116" max="5116" width="17.85546875" style="1" customWidth="1"/>
    <col min="5117" max="5118" width="18.7109375" style="1" customWidth="1"/>
    <col min="5119" max="5119" width="29.42578125" style="1" customWidth="1"/>
    <col min="5120" max="5120" width="33.42578125" style="1" customWidth="1"/>
    <col min="5121" max="5361" width="8.85546875" style="1"/>
    <col min="5362" max="5362" width="0.5703125" style="1" customWidth="1"/>
    <col min="5363" max="5363" width="3.5703125" style="1" customWidth="1"/>
    <col min="5364" max="5364" width="10.140625" style="1" customWidth="1"/>
    <col min="5365" max="5365" width="6" style="1" customWidth="1"/>
    <col min="5366" max="5366" width="11.5703125" style="1" customWidth="1"/>
    <col min="5367" max="5367" width="15.7109375" style="1" customWidth="1"/>
    <col min="5368" max="5368" width="13.5703125" style="1" customWidth="1"/>
    <col min="5369" max="5369" width="9" style="1" customWidth="1"/>
    <col min="5370" max="5370" width="18.28515625" style="1" customWidth="1"/>
    <col min="5371" max="5371" width="16.5703125" style="1" customWidth="1"/>
    <col min="5372" max="5372" width="17.85546875" style="1" customWidth="1"/>
    <col min="5373" max="5374" width="18.7109375" style="1" customWidth="1"/>
    <col min="5375" max="5375" width="29.42578125" style="1" customWidth="1"/>
    <col min="5376" max="5376" width="33.42578125" style="1" customWidth="1"/>
    <col min="5377" max="5617" width="8.85546875" style="1"/>
    <col min="5618" max="5618" width="0.5703125" style="1" customWidth="1"/>
    <col min="5619" max="5619" width="3.5703125" style="1" customWidth="1"/>
    <col min="5620" max="5620" width="10.140625" style="1" customWidth="1"/>
    <col min="5621" max="5621" width="6" style="1" customWidth="1"/>
    <col min="5622" max="5622" width="11.5703125" style="1" customWidth="1"/>
    <col min="5623" max="5623" width="15.7109375" style="1" customWidth="1"/>
    <col min="5624" max="5624" width="13.5703125" style="1" customWidth="1"/>
    <col min="5625" max="5625" width="9" style="1" customWidth="1"/>
    <col min="5626" max="5626" width="18.28515625" style="1" customWidth="1"/>
    <col min="5627" max="5627" width="16.5703125" style="1" customWidth="1"/>
    <col min="5628" max="5628" width="17.85546875" style="1" customWidth="1"/>
    <col min="5629" max="5630" width="18.7109375" style="1" customWidth="1"/>
    <col min="5631" max="5631" width="29.42578125" style="1" customWidth="1"/>
    <col min="5632" max="5632" width="33.42578125" style="1" customWidth="1"/>
    <col min="5633" max="5873" width="8.85546875" style="1"/>
    <col min="5874" max="5874" width="0.5703125" style="1" customWidth="1"/>
    <col min="5875" max="5875" width="3.5703125" style="1" customWidth="1"/>
    <col min="5876" max="5876" width="10.140625" style="1" customWidth="1"/>
    <col min="5877" max="5877" width="6" style="1" customWidth="1"/>
    <col min="5878" max="5878" width="11.5703125" style="1" customWidth="1"/>
    <col min="5879" max="5879" width="15.7109375" style="1" customWidth="1"/>
    <col min="5880" max="5880" width="13.5703125" style="1" customWidth="1"/>
    <col min="5881" max="5881" width="9" style="1" customWidth="1"/>
    <col min="5882" max="5882" width="18.28515625" style="1" customWidth="1"/>
    <col min="5883" max="5883" width="16.5703125" style="1" customWidth="1"/>
    <col min="5884" max="5884" width="17.85546875" style="1" customWidth="1"/>
    <col min="5885" max="5886" width="18.7109375" style="1" customWidth="1"/>
    <col min="5887" max="5887" width="29.42578125" style="1" customWidth="1"/>
    <col min="5888" max="5888" width="33.42578125" style="1" customWidth="1"/>
    <col min="5889" max="6129" width="8.85546875" style="1"/>
    <col min="6130" max="6130" width="0.5703125" style="1" customWidth="1"/>
    <col min="6131" max="6131" width="3.5703125" style="1" customWidth="1"/>
    <col min="6132" max="6132" width="10.140625" style="1" customWidth="1"/>
    <col min="6133" max="6133" width="6" style="1" customWidth="1"/>
    <col min="6134" max="6134" width="11.5703125" style="1" customWidth="1"/>
    <col min="6135" max="6135" width="15.7109375" style="1" customWidth="1"/>
    <col min="6136" max="6136" width="13.5703125" style="1" customWidth="1"/>
    <col min="6137" max="6137" width="9" style="1" customWidth="1"/>
    <col min="6138" max="6138" width="18.28515625" style="1" customWidth="1"/>
    <col min="6139" max="6139" width="16.5703125" style="1" customWidth="1"/>
    <col min="6140" max="6140" width="17.85546875" style="1" customWidth="1"/>
    <col min="6141" max="6142" width="18.7109375" style="1" customWidth="1"/>
    <col min="6143" max="6143" width="29.42578125" style="1" customWidth="1"/>
    <col min="6144" max="6144" width="33.42578125" style="1" customWidth="1"/>
    <col min="6145" max="6385" width="8.85546875" style="1"/>
    <col min="6386" max="6386" width="0.5703125" style="1" customWidth="1"/>
    <col min="6387" max="6387" width="3.5703125" style="1" customWidth="1"/>
    <col min="6388" max="6388" width="10.140625" style="1" customWidth="1"/>
    <col min="6389" max="6389" width="6" style="1" customWidth="1"/>
    <col min="6390" max="6390" width="11.5703125" style="1" customWidth="1"/>
    <col min="6391" max="6391" width="15.7109375" style="1" customWidth="1"/>
    <col min="6392" max="6392" width="13.5703125" style="1" customWidth="1"/>
    <col min="6393" max="6393" width="9" style="1" customWidth="1"/>
    <col min="6394" max="6394" width="18.28515625" style="1" customWidth="1"/>
    <col min="6395" max="6395" width="16.5703125" style="1" customWidth="1"/>
    <col min="6396" max="6396" width="17.85546875" style="1" customWidth="1"/>
    <col min="6397" max="6398" width="18.7109375" style="1" customWidth="1"/>
    <col min="6399" max="6399" width="29.42578125" style="1" customWidth="1"/>
    <col min="6400" max="6400" width="33.42578125" style="1" customWidth="1"/>
    <col min="6401" max="6641" width="8.85546875" style="1"/>
    <col min="6642" max="6642" width="0.5703125" style="1" customWidth="1"/>
    <col min="6643" max="6643" width="3.5703125" style="1" customWidth="1"/>
    <col min="6644" max="6644" width="10.140625" style="1" customWidth="1"/>
    <col min="6645" max="6645" width="6" style="1" customWidth="1"/>
    <col min="6646" max="6646" width="11.5703125" style="1" customWidth="1"/>
    <col min="6647" max="6647" width="15.7109375" style="1" customWidth="1"/>
    <col min="6648" max="6648" width="13.5703125" style="1" customWidth="1"/>
    <col min="6649" max="6649" width="9" style="1" customWidth="1"/>
    <col min="6650" max="6650" width="18.28515625" style="1" customWidth="1"/>
    <col min="6651" max="6651" width="16.5703125" style="1" customWidth="1"/>
    <col min="6652" max="6652" width="17.85546875" style="1" customWidth="1"/>
    <col min="6653" max="6654" width="18.7109375" style="1" customWidth="1"/>
    <col min="6655" max="6655" width="29.42578125" style="1" customWidth="1"/>
    <col min="6656" max="6656" width="33.42578125" style="1" customWidth="1"/>
    <col min="6657" max="6897" width="8.85546875" style="1"/>
    <col min="6898" max="6898" width="0.5703125" style="1" customWidth="1"/>
    <col min="6899" max="6899" width="3.5703125" style="1" customWidth="1"/>
    <col min="6900" max="6900" width="10.140625" style="1" customWidth="1"/>
    <col min="6901" max="6901" width="6" style="1" customWidth="1"/>
    <col min="6902" max="6902" width="11.5703125" style="1" customWidth="1"/>
    <col min="6903" max="6903" width="15.7109375" style="1" customWidth="1"/>
    <col min="6904" max="6904" width="13.5703125" style="1" customWidth="1"/>
    <col min="6905" max="6905" width="9" style="1" customWidth="1"/>
    <col min="6906" max="6906" width="18.28515625" style="1" customWidth="1"/>
    <col min="6907" max="6907" width="16.5703125" style="1" customWidth="1"/>
    <col min="6908" max="6908" width="17.85546875" style="1" customWidth="1"/>
    <col min="6909" max="6910" width="18.7109375" style="1" customWidth="1"/>
    <col min="6911" max="6911" width="29.42578125" style="1" customWidth="1"/>
    <col min="6912" max="6912" width="33.42578125" style="1" customWidth="1"/>
    <col min="6913" max="7153" width="8.85546875" style="1"/>
    <col min="7154" max="7154" width="0.5703125" style="1" customWidth="1"/>
    <col min="7155" max="7155" width="3.5703125" style="1" customWidth="1"/>
    <col min="7156" max="7156" width="10.140625" style="1" customWidth="1"/>
    <col min="7157" max="7157" width="6" style="1" customWidth="1"/>
    <col min="7158" max="7158" width="11.5703125" style="1" customWidth="1"/>
    <col min="7159" max="7159" width="15.7109375" style="1" customWidth="1"/>
    <col min="7160" max="7160" width="13.5703125" style="1" customWidth="1"/>
    <col min="7161" max="7161" width="9" style="1" customWidth="1"/>
    <col min="7162" max="7162" width="18.28515625" style="1" customWidth="1"/>
    <col min="7163" max="7163" width="16.5703125" style="1" customWidth="1"/>
    <col min="7164" max="7164" width="17.85546875" style="1" customWidth="1"/>
    <col min="7165" max="7166" width="18.7109375" style="1" customWidth="1"/>
    <col min="7167" max="7167" width="29.42578125" style="1" customWidth="1"/>
    <col min="7168" max="7168" width="33.42578125" style="1" customWidth="1"/>
    <col min="7169" max="7409" width="8.85546875" style="1"/>
    <col min="7410" max="7410" width="0.5703125" style="1" customWidth="1"/>
    <col min="7411" max="7411" width="3.5703125" style="1" customWidth="1"/>
    <col min="7412" max="7412" width="10.140625" style="1" customWidth="1"/>
    <col min="7413" max="7413" width="6" style="1" customWidth="1"/>
    <col min="7414" max="7414" width="11.5703125" style="1" customWidth="1"/>
    <col min="7415" max="7415" width="15.7109375" style="1" customWidth="1"/>
    <col min="7416" max="7416" width="13.5703125" style="1" customWidth="1"/>
    <col min="7417" max="7417" width="9" style="1" customWidth="1"/>
    <col min="7418" max="7418" width="18.28515625" style="1" customWidth="1"/>
    <col min="7419" max="7419" width="16.5703125" style="1" customWidth="1"/>
    <col min="7420" max="7420" width="17.85546875" style="1" customWidth="1"/>
    <col min="7421" max="7422" width="18.7109375" style="1" customWidth="1"/>
    <col min="7423" max="7423" width="29.42578125" style="1" customWidth="1"/>
    <col min="7424" max="7424" width="33.42578125" style="1" customWidth="1"/>
    <col min="7425" max="7665" width="8.85546875" style="1"/>
    <col min="7666" max="7666" width="0.5703125" style="1" customWidth="1"/>
    <col min="7667" max="7667" width="3.5703125" style="1" customWidth="1"/>
    <col min="7668" max="7668" width="10.140625" style="1" customWidth="1"/>
    <col min="7669" max="7669" width="6" style="1" customWidth="1"/>
    <col min="7670" max="7670" width="11.5703125" style="1" customWidth="1"/>
    <col min="7671" max="7671" width="15.7109375" style="1" customWidth="1"/>
    <col min="7672" max="7672" width="13.5703125" style="1" customWidth="1"/>
    <col min="7673" max="7673" width="9" style="1" customWidth="1"/>
    <col min="7674" max="7674" width="18.28515625" style="1" customWidth="1"/>
    <col min="7675" max="7675" width="16.5703125" style="1" customWidth="1"/>
    <col min="7676" max="7676" width="17.85546875" style="1" customWidth="1"/>
    <col min="7677" max="7678" width="18.7109375" style="1" customWidth="1"/>
    <col min="7679" max="7679" width="29.42578125" style="1" customWidth="1"/>
    <col min="7680" max="7680" width="33.42578125" style="1" customWidth="1"/>
    <col min="7681" max="7921" width="8.85546875" style="1"/>
    <col min="7922" max="7922" width="0.5703125" style="1" customWidth="1"/>
    <col min="7923" max="7923" width="3.5703125" style="1" customWidth="1"/>
    <col min="7924" max="7924" width="10.140625" style="1" customWidth="1"/>
    <col min="7925" max="7925" width="6" style="1" customWidth="1"/>
    <col min="7926" max="7926" width="11.5703125" style="1" customWidth="1"/>
    <col min="7927" max="7927" width="15.7109375" style="1" customWidth="1"/>
    <col min="7928" max="7928" width="13.5703125" style="1" customWidth="1"/>
    <col min="7929" max="7929" width="9" style="1" customWidth="1"/>
    <col min="7930" max="7930" width="18.28515625" style="1" customWidth="1"/>
    <col min="7931" max="7931" width="16.5703125" style="1" customWidth="1"/>
    <col min="7932" max="7932" width="17.85546875" style="1" customWidth="1"/>
    <col min="7933" max="7934" width="18.7109375" style="1" customWidth="1"/>
    <col min="7935" max="7935" width="29.42578125" style="1" customWidth="1"/>
    <col min="7936" max="7936" width="33.42578125" style="1" customWidth="1"/>
    <col min="7937" max="8177" width="8.85546875" style="1"/>
    <col min="8178" max="8178" width="0.5703125" style="1" customWidth="1"/>
    <col min="8179" max="8179" width="3.5703125" style="1" customWidth="1"/>
    <col min="8180" max="8180" width="10.140625" style="1" customWidth="1"/>
    <col min="8181" max="8181" width="6" style="1" customWidth="1"/>
    <col min="8182" max="8182" width="11.5703125" style="1" customWidth="1"/>
    <col min="8183" max="8183" width="15.7109375" style="1" customWidth="1"/>
    <col min="8184" max="8184" width="13.5703125" style="1" customWidth="1"/>
    <col min="8185" max="8185" width="9" style="1" customWidth="1"/>
    <col min="8186" max="8186" width="18.28515625" style="1" customWidth="1"/>
    <col min="8187" max="8187" width="16.5703125" style="1" customWidth="1"/>
    <col min="8188" max="8188" width="17.85546875" style="1" customWidth="1"/>
    <col min="8189" max="8190" width="18.7109375" style="1" customWidth="1"/>
    <col min="8191" max="8191" width="29.42578125" style="1" customWidth="1"/>
    <col min="8192" max="8192" width="33.42578125" style="1" customWidth="1"/>
    <col min="8193" max="8433" width="8.85546875" style="1"/>
    <col min="8434" max="8434" width="0.5703125" style="1" customWidth="1"/>
    <col min="8435" max="8435" width="3.5703125" style="1" customWidth="1"/>
    <col min="8436" max="8436" width="10.140625" style="1" customWidth="1"/>
    <col min="8437" max="8437" width="6" style="1" customWidth="1"/>
    <col min="8438" max="8438" width="11.5703125" style="1" customWidth="1"/>
    <col min="8439" max="8439" width="15.7109375" style="1" customWidth="1"/>
    <col min="8440" max="8440" width="13.5703125" style="1" customWidth="1"/>
    <col min="8441" max="8441" width="9" style="1" customWidth="1"/>
    <col min="8442" max="8442" width="18.28515625" style="1" customWidth="1"/>
    <col min="8443" max="8443" width="16.5703125" style="1" customWidth="1"/>
    <col min="8444" max="8444" width="17.85546875" style="1" customWidth="1"/>
    <col min="8445" max="8446" width="18.7109375" style="1" customWidth="1"/>
    <col min="8447" max="8447" width="29.42578125" style="1" customWidth="1"/>
    <col min="8448" max="8448" width="33.42578125" style="1" customWidth="1"/>
    <col min="8449" max="8689" width="8.85546875" style="1"/>
    <col min="8690" max="8690" width="0.5703125" style="1" customWidth="1"/>
    <col min="8691" max="8691" width="3.5703125" style="1" customWidth="1"/>
    <col min="8692" max="8692" width="10.140625" style="1" customWidth="1"/>
    <col min="8693" max="8693" width="6" style="1" customWidth="1"/>
    <col min="8694" max="8694" width="11.5703125" style="1" customWidth="1"/>
    <col min="8695" max="8695" width="15.7109375" style="1" customWidth="1"/>
    <col min="8696" max="8696" width="13.5703125" style="1" customWidth="1"/>
    <col min="8697" max="8697" width="9" style="1" customWidth="1"/>
    <col min="8698" max="8698" width="18.28515625" style="1" customWidth="1"/>
    <col min="8699" max="8699" width="16.5703125" style="1" customWidth="1"/>
    <col min="8700" max="8700" width="17.85546875" style="1" customWidth="1"/>
    <col min="8701" max="8702" width="18.7109375" style="1" customWidth="1"/>
    <col min="8703" max="8703" width="29.42578125" style="1" customWidth="1"/>
    <col min="8704" max="8704" width="33.42578125" style="1" customWidth="1"/>
    <col min="8705" max="8945" width="8.85546875" style="1"/>
    <col min="8946" max="8946" width="0.5703125" style="1" customWidth="1"/>
    <col min="8947" max="8947" width="3.5703125" style="1" customWidth="1"/>
    <col min="8948" max="8948" width="10.140625" style="1" customWidth="1"/>
    <col min="8949" max="8949" width="6" style="1" customWidth="1"/>
    <col min="8950" max="8950" width="11.5703125" style="1" customWidth="1"/>
    <col min="8951" max="8951" width="15.7109375" style="1" customWidth="1"/>
    <col min="8952" max="8952" width="13.5703125" style="1" customWidth="1"/>
    <col min="8953" max="8953" width="9" style="1" customWidth="1"/>
    <col min="8954" max="8954" width="18.28515625" style="1" customWidth="1"/>
    <col min="8955" max="8955" width="16.5703125" style="1" customWidth="1"/>
    <col min="8956" max="8956" width="17.85546875" style="1" customWidth="1"/>
    <col min="8957" max="8958" width="18.7109375" style="1" customWidth="1"/>
    <col min="8959" max="8959" width="29.42578125" style="1" customWidth="1"/>
    <col min="8960" max="8960" width="33.42578125" style="1" customWidth="1"/>
    <col min="8961" max="9201" width="8.85546875" style="1"/>
    <col min="9202" max="9202" width="0.5703125" style="1" customWidth="1"/>
    <col min="9203" max="9203" width="3.5703125" style="1" customWidth="1"/>
    <col min="9204" max="9204" width="10.140625" style="1" customWidth="1"/>
    <col min="9205" max="9205" width="6" style="1" customWidth="1"/>
    <col min="9206" max="9206" width="11.5703125" style="1" customWidth="1"/>
    <col min="9207" max="9207" width="15.7109375" style="1" customWidth="1"/>
    <col min="9208" max="9208" width="13.5703125" style="1" customWidth="1"/>
    <col min="9209" max="9209" width="9" style="1" customWidth="1"/>
    <col min="9210" max="9210" width="18.28515625" style="1" customWidth="1"/>
    <col min="9211" max="9211" width="16.5703125" style="1" customWidth="1"/>
    <col min="9212" max="9212" width="17.85546875" style="1" customWidth="1"/>
    <col min="9213" max="9214" width="18.7109375" style="1" customWidth="1"/>
    <col min="9215" max="9215" width="29.42578125" style="1" customWidth="1"/>
    <col min="9216" max="9216" width="33.42578125" style="1" customWidth="1"/>
    <col min="9217" max="9457" width="8.85546875" style="1"/>
    <col min="9458" max="9458" width="0.5703125" style="1" customWidth="1"/>
    <col min="9459" max="9459" width="3.5703125" style="1" customWidth="1"/>
    <col min="9460" max="9460" width="10.140625" style="1" customWidth="1"/>
    <col min="9461" max="9461" width="6" style="1" customWidth="1"/>
    <col min="9462" max="9462" width="11.5703125" style="1" customWidth="1"/>
    <col min="9463" max="9463" width="15.7109375" style="1" customWidth="1"/>
    <col min="9464" max="9464" width="13.5703125" style="1" customWidth="1"/>
    <col min="9465" max="9465" width="9" style="1" customWidth="1"/>
    <col min="9466" max="9466" width="18.28515625" style="1" customWidth="1"/>
    <col min="9467" max="9467" width="16.5703125" style="1" customWidth="1"/>
    <col min="9468" max="9468" width="17.85546875" style="1" customWidth="1"/>
    <col min="9469" max="9470" width="18.7109375" style="1" customWidth="1"/>
    <col min="9471" max="9471" width="29.42578125" style="1" customWidth="1"/>
    <col min="9472" max="9472" width="33.42578125" style="1" customWidth="1"/>
    <col min="9473" max="9713" width="8.85546875" style="1"/>
    <col min="9714" max="9714" width="0.5703125" style="1" customWidth="1"/>
    <col min="9715" max="9715" width="3.5703125" style="1" customWidth="1"/>
    <col min="9716" max="9716" width="10.140625" style="1" customWidth="1"/>
    <col min="9717" max="9717" width="6" style="1" customWidth="1"/>
    <col min="9718" max="9718" width="11.5703125" style="1" customWidth="1"/>
    <col min="9719" max="9719" width="15.7109375" style="1" customWidth="1"/>
    <col min="9720" max="9720" width="13.5703125" style="1" customWidth="1"/>
    <col min="9721" max="9721" width="9" style="1" customWidth="1"/>
    <col min="9722" max="9722" width="18.28515625" style="1" customWidth="1"/>
    <col min="9723" max="9723" width="16.5703125" style="1" customWidth="1"/>
    <col min="9724" max="9724" width="17.85546875" style="1" customWidth="1"/>
    <col min="9725" max="9726" width="18.7109375" style="1" customWidth="1"/>
    <col min="9727" max="9727" width="29.42578125" style="1" customWidth="1"/>
    <col min="9728" max="9728" width="33.42578125" style="1" customWidth="1"/>
    <col min="9729" max="9969" width="8.85546875" style="1"/>
    <col min="9970" max="9970" width="0.5703125" style="1" customWidth="1"/>
    <col min="9971" max="9971" width="3.5703125" style="1" customWidth="1"/>
    <col min="9972" max="9972" width="10.140625" style="1" customWidth="1"/>
    <col min="9973" max="9973" width="6" style="1" customWidth="1"/>
    <col min="9974" max="9974" width="11.5703125" style="1" customWidth="1"/>
    <col min="9975" max="9975" width="15.7109375" style="1" customWidth="1"/>
    <col min="9976" max="9976" width="13.5703125" style="1" customWidth="1"/>
    <col min="9977" max="9977" width="9" style="1" customWidth="1"/>
    <col min="9978" max="9978" width="18.28515625" style="1" customWidth="1"/>
    <col min="9979" max="9979" width="16.5703125" style="1" customWidth="1"/>
    <col min="9980" max="9980" width="17.85546875" style="1" customWidth="1"/>
    <col min="9981" max="9982" width="18.7109375" style="1" customWidth="1"/>
    <col min="9983" max="9983" width="29.42578125" style="1" customWidth="1"/>
    <col min="9984" max="9984" width="33.42578125" style="1" customWidth="1"/>
    <col min="9985" max="10225" width="8.85546875" style="1"/>
    <col min="10226" max="10226" width="0.5703125" style="1" customWidth="1"/>
    <col min="10227" max="10227" width="3.5703125" style="1" customWidth="1"/>
    <col min="10228" max="10228" width="10.140625" style="1" customWidth="1"/>
    <col min="10229" max="10229" width="6" style="1" customWidth="1"/>
    <col min="10230" max="10230" width="11.5703125" style="1" customWidth="1"/>
    <col min="10231" max="10231" width="15.7109375" style="1" customWidth="1"/>
    <col min="10232" max="10232" width="13.5703125" style="1" customWidth="1"/>
    <col min="10233" max="10233" width="9" style="1" customWidth="1"/>
    <col min="10234" max="10234" width="18.28515625" style="1" customWidth="1"/>
    <col min="10235" max="10235" width="16.5703125" style="1" customWidth="1"/>
    <col min="10236" max="10236" width="17.85546875" style="1" customWidth="1"/>
    <col min="10237" max="10238" width="18.7109375" style="1" customWidth="1"/>
    <col min="10239" max="10239" width="29.42578125" style="1" customWidth="1"/>
    <col min="10240" max="10240" width="33.42578125" style="1" customWidth="1"/>
    <col min="10241" max="10481" width="8.85546875" style="1"/>
    <col min="10482" max="10482" width="0.5703125" style="1" customWidth="1"/>
    <col min="10483" max="10483" width="3.5703125" style="1" customWidth="1"/>
    <col min="10484" max="10484" width="10.140625" style="1" customWidth="1"/>
    <col min="10485" max="10485" width="6" style="1" customWidth="1"/>
    <col min="10486" max="10486" width="11.5703125" style="1" customWidth="1"/>
    <col min="10487" max="10487" width="15.7109375" style="1" customWidth="1"/>
    <col min="10488" max="10488" width="13.5703125" style="1" customWidth="1"/>
    <col min="10489" max="10489" width="9" style="1" customWidth="1"/>
    <col min="10490" max="10490" width="18.28515625" style="1" customWidth="1"/>
    <col min="10491" max="10491" width="16.5703125" style="1" customWidth="1"/>
    <col min="10492" max="10492" width="17.85546875" style="1" customWidth="1"/>
    <col min="10493" max="10494" width="18.7109375" style="1" customWidth="1"/>
    <col min="10495" max="10495" width="29.42578125" style="1" customWidth="1"/>
    <col min="10496" max="10496" width="33.42578125" style="1" customWidth="1"/>
    <col min="10497" max="10737" width="8.85546875" style="1"/>
    <col min="10738" max="10738" width="0.5703125" style="1" customWidth="1"/>
    <col min="10739" max="10739" width="3.5703125" style="1" customWidth="1"/>
    <col min="10740" max="10740" width="10.140625" style="1" customWidth="1"/>
    <col min="10741" max="10741" width="6" style="1" customWidth="1"/>
    <col min="10742" max="10742" width="11.5703125" style="1" customWidth="1"/>
    <col min="10743" max="10743" width="15.7109375" style="1" customWidth="1"/>
    <col min="10744" max="10744" width="13.5703125" style="1" customWidth="1"/>
    <col min="10745" max="10745" width="9" style="1" customWidth="1"/>
    <col min="10746" max="10746" width="18.28515625" style="1" customWidth="1"/>
    <col min="10747" max="10747" width="16.5703125" style="1" customWidth="1"/>
    <col min="10748" max="10748" width="17.85546875" style="1" customWidth="1"/>
    <col min="10749" max="10750" width="18.7109375" style="1" customWidth="1"/>
    <col min="10751" max="10751" width="29.42578125" style="1" customWidth="1"/>
    <col min="10752" max="10752" width="33.42578125" style="1" customWidth="1"/>
    <col min="10753" max="10993" width="8.85546875" style="1"/>
    <col min="10994" max="10994" width="0.5703125" style="1" customWidth="1"/>
    <col min="10995" max="10995" width="3.5703125" style="1" customWidth="1"/>
    <col min="10996" max="10996" width="10.140625" style="1" customWidth="1"/>
    <col min="10997" max="10997" width="6" style="1" customWidth="1"/>
    <col min="10998" max="10998" width="11.5703125" style="1" customWidth="1"/>
    <col min="10999" max="10999" width="15.7109375" style="1" customWidth="1"/>
    <col min="11000" max="11000" width="13.5703125" style="1" customWidth="1"/>
    <col min="11001" max="11001" width="9" style="1" customWidth="1"/>
    <col min="11002" max="11002" width="18.28515625" style="1" customWidth="1"/>
    <col min="11003" max="11003" width="16.5703125" style="1" customWidth="1"/>
    <col min="11004" max="11004" width="17.85546875" style="1" customWidth="1"/>
    <col min="11005" max="11006" width="18.7109375" style="1" customWidth="1"/>
    <col min="11007" max="11007" width="29.42578125" style="1" customWidth="1"/>
    <col min="11008" max="11008" width="33.42578125" style="1" customWidth="1"/>
    <col min="11009" max="11249" width="8.85546875" style="1"/>
    <col min="11250" max="11250" width="0.5703125" style="1" customWidth="1"/>
    <col min="11251" max="11251" width="3.5703125" style="1" customWidth="1"/>
    <col min="11252" max="11252" width="10.140625" style="1" customWidth="1"/>
    <col min="11253" max="11253" width="6" style="1" customWidth="1"/>
    <col min="11254" max="11254" width="11.5703125" style="1" customWidth="1"/>
    <col min="11255" max="11255" width="15.7109375" style="1" customWidth="1"/>
    <col min="11256" max="11256" width="13.5703125" style="1" customWidth="1"/>
    <col min="11257" max="11257" width="9" style="1" customWidth="1"/>
    <col min="11258" max="11258" width="18.28515625" style="1" customWidth="1"/>
    <col min="11259" max="11259" width="16.5703125" style="1" customWidth="1"/>
    <col min="11260" max="11260" width="17.85546875" style="1" customWidth="1"/>
    <col min="11261" max="11262" width="18.7109375" style="1" customWidth="1"/>
    <col min="11263" max="11263" width="29.42578125" style="1" customWidth="1"/>
    <col min="11264" max="11264" width="33.42578125" style="1" customWidth="1"/>
    <col min="11265" max="11505" width="8.85546875" style="1"/>
    <col min="11506" max="11506" width="0.5703125" style="1" customWidth="1"/>
    <col min="11507" max="11507" width="3.5703125" style="1" customWidth="1"/>
    <col min="11508" max="11508" width="10.140625" style="1" customWidth="1"/>
    <col min="11509" max="11509" width="6" style="1" customWidth="1"/>
    <col min="11510" max="11510" width="11.5703125" style="1" customWidth="1"/>
    <col min="11511" max="11511" width="15.7109375" style="1" customWidth="1"/>
    <col min="11512" max="11512" width="13.5703125" style="1" customWidth="1"/>
    <col min="11513" max="11513" width="9" style="1" customWidth="1"/>
    <col min="11514" max="11514" width="18.28515625" style="1" customWidth="1"/>
    <col min="11515" max="11515" width="16.5703125" style="1" customWidth="1"/>
    <col min="11516" max="11516" width="17.85546875" style="1" customWidth="1"/>
    <col min="11517" max="11518" width="18.7109375" style="1" customWidth="1"/>
    <col min="11519" max="11519" width="29.42578125" style="1" customWidth="1"/>
    <col min="11520" max="11520" width="33.42578125" style="1" customWidth="1"/>
    <col min="11521" max="11761" width="8.85546875" style="1"/>
    <col min="11762" max="11762" width="0.5703125" style="1" customWidth="1"/>
    <col min="11763" max="11763" width="3.5703125" style="1" customWidth="1"/>
    <col min="11764" max="11764" width="10.140625" style="1" customWidth="1"/>
    <col min="11765" max="11765" width="6" style="1" customWidth="1"/>
    <col min="11766" max="11766" width="11.5703125" style="1" customWidth="1"/>
    <col min="11767" max="11767" width="15.7109375" style="1" customWidth="1"/>
    <col min="11768" max="11768" width="13.5703125" style="1" customWidth="1"/>
    <col min="11769" max="11769" width="9" style="1" customWidth="1"/>
    <col min="11770" max="11770" width="18.28515625" style="1" customWidth="1"/>
    <col min="11771" max="11771" width="16.5703125" style="1" customWidth="1"/>
    <col min="11772" max="11772" width="17.85546875" style="1" customWidth="1"/>
    <col min="11773" max="11774" width="18.7109375" style="1" customWidth="1"/>
    <col min="11775" max="11775" width="29.42578125" style="1" customWidth="1"/>
    <col min="11776" max="11776" width="33.42578125" style="1" customWidth="1"/>
    <col min="11777" max="12017" width="8.85546875" style="1"/>
    <col min="12018" max="12018" width="0.5703125" style="1" customWidth="1"/>
    <col min="12019" max="12019" width="3.5703125" style="1" customWidth="1"/>
    <col min="12020" max="12020" width="10.140625" style="1" customWidth="1"/>
    <col min="12021" max="12021" width="6" style="1" customWidth="1"/>
    <col min="12022" max="12022" width="11.5703125" style="1" customWidth="1"/>
    <col min="12023" max="12023" width="15.7109375" style="1" customWidth="1"/>
    <col min="12024" max="12024" width="13.5703125" style="1" customWidth="1"/>
    <col min="12025" max="12025" width="9" style="1" customWidth="1"/>
    <col min="12026" max="12026" width="18.28515625" style="1" customWidth="1"/>
    <col min="12027" max="12027" width="16.5703125" style="1" customWidth="1"/>
    <col min="12028" max="12028" width="17.85546875" style="1" customWidth="1"/>
    <col min="12029" max="12030" width="18.7109375" style="1" customWidth="1"/>
    <col min="12031" max="12031" width="29.42578125" style="1" customWidth="1"/>
    <col min="12032" max="12032" width="33.42578125" style="1" customWidth="1"/>
    <col min="12033" max="12273" width="8.85546875" style="1"/>
    <col min="12274" max="12274" width="0.5703125" style="1" customWidth="1"/>
    <col min="12275" max="12275" width="3.5703125" style="1" customWidth="1"/>
    <col min="12276" max="12276" width="10.140625" style="1" customWidth="1"/>
    <col min="12277" max="12277" width="6" style="1" customWidth="1"/>
    <col min="12278" max="12278" width="11.5703125" style="1" customWidth="1"/>
    <col min="12279" max="12279" width="15.7109375" style="1" customWidth="1"/>
    <col min="12280" max="12280" width="13.5703125" style="1" customWidth="1"/>
    <col min="12281" max="12281" width="9" style="1" customWidth="1"/>
    <col min="12282" max="12282" width="18.28515625" style="1" customWidth="1"/>
    <col min="12283" max="12283" width="16.5703125" style="1" customWidth="1"/>
    <col min="12284" max="12284" width="17.85546875" style="1" customWidth="1"/>
    <col min="12285" max="12286" width="18.7109375" style="1" customWidth="1"/>
    <col min="12287" max="12287" width="29.42578125" style="1" customWidth="1"/>
    <col min="12288" max="12288" width="33.42578125" style="1" customWidth="1"/>
    <col min="12289" max="12529" width="8.85546875" style="1"/>
    <col min="12530" max="12530" width="0.5703125" style="1" customWidth="1"/>
    <col min="12531" max="12531" width="3.5703125" style="1" customWidth="1"/>
    <col min="12532" max="12532" width="10.140625" style="1" customWidth="1"/>
    <col min="12533" max="12533" width="6" style="1" customWidth="1"/>
    <col min="12534" max="12534" width="11.5703125" style="1" customWidth="1"/>
    <col min="12535" max="12535" width="15.7109375" style="1" customWidth="1"/>
    <col min="12536" max="12536" width="13.5703125" style="1" customWidth="1"/>
    <col min="12537" max="12537" width="9" style="1" customWidth="1"/>
    <col min="12538" max="12538" width="18.28515625" style="1" customWidth="1"/>
    <col min="12539" max="12539" width="16.5703125" style="1" customWidth="1"/>
    <col min="12540" max="12540" width="17.85546875" style="1" customWidth="1"/>
    <col min="12541" max="12542" width="18.7109375" style="1" customWidth="1"/>
    <col min="12543" max="12543" width="29.42578125" style="1" customWidth="1"/>
    <col min="12544" max="12544" width="33.42578125" style="1" customWidth="1"/>
    <col min="12545" max="12785" width="8.85546875" style="1"/>
    <col min="12786" max="12786" width="0.5703125" style="1" customWidth="1"/>
    <col min="12787" max="12787" width="3.5703125" style="1" customWidth="1"/>
    <col min="12788" max="12788" width="10.140625" style="1" customWidth="1"/>
    <col min="12789" max="12789" width="6" style="1" customWidth="1"/>
    <col min="12790" max="12790" width="11.5703125" style="1" customWidth="1"/>
    <col min="12791" max="12791" width="15.7109375" style="1" customWidth="1"/>
    <col min="12792" max="12792" width="13.5703125" style="1" customWidth="1"/>
    <col min="12793" max="12793" width="9" style="1" customWidth="1"/>
    <col min="12794" max="12794" width="18.28515625" style="1" customWidth="1"/>
    <col min="12795" max="12795" width="16.5703125" style="1" customWidth="1"/>
    <col min="12796" max="12796" width="17.85546875" style="1" customWidth="1"/>
    <col min="12797" max="12798" width="18.7109375" style="1" customWidth="1"/>
    <col min="12799" max="12799" width="29.42578125" style="1" customWidth="1"/>
    <col min="12800" max="12800" width="33.42578125" style="1" customWidth="1"/>
    <col min="12801" max="13041" width="8.85546875" style="1"/>
    <col min="13042" max="13042" width="0.5703125" style="1" customWidth="1"/>
    <col min="13043" max="13043" width="3.5703125" style="1" customWidth="1"/>
    <col min="13044" max="13044" width="10.140625" style="1" customWidth="1"/>
    <col min="13045" max="13045" width="6" style="1" customWidth="1"/>
    <col min="13046" max="13046" width="11.5703125" style="1" customWidth="1"/>
    <col min="13047" max="13047" width="15.7109375" style="1" customWidth="1"/>
    <col min="13048" max="13048" width="13.5703125" style="1" customWidth="1"/>
    <col min="13049" max="13049" width="9" style="1" customWidth="1"/>
    <col min="13050" max="13050" width="18.28515625" style="1" customWidth="1"/>
    <col min="13051" max="13051" width="16.5703125" style="1" customWidth="1"/>
    <col min="13052" max="13052" width="17.85546875" style="1" customWidth="1"/>
    <col min="13053" max="13054" width="18.7109375" style="1" customWidth="1"/>
    <col min="13055" max="13055" width="29.42578125" style="1" customWidth="1"/>
    <col min="13056" max="13056" width="33.42578125" style="1" customWidth="1"/>
    <col min="13057" max="13297" width="8.85546875" style="1"/>
    <col min="13298" max="13298" width="0.5703125" style="1" customWidth="1"/>
    <col min="13299" max="13299" width="3.5703125" style="1" customWidth="1"/>
    <col min="13300" max="13300" width="10.140625" style="1" customWidth="1"/>
    <col min="13301" max="13301" width="6" style="1" customWidth="1"/>
    <col min="13302" max="13302" width="11.5703125" style="1" customWidth="1"/>
    <col min="13303" max="13303" width="15.7109375" style="1" customWidth="1"/>
    <col min="13304" max="13304" width="13.5703125" style="1" customWidth="1"/>
    <col min="13305" max="13305" width="9" style="1" customWidth="1"/>
    <col min="13306" max="13306" width="18.28515625" style="1" customWidth="1"/>
    <col min="13307" max="13307" width="16.5703125" style="1" customWidth="1"/>
    <col min="13308" max="13308" width="17.85546875" style="1" customWidth="1"/>
    <col min="13309" max="13310" width="18.7109375" style="1" customWidth="1"/>
    <col min="13311" max="13311" width="29.42578125" style="1" customWidth="1"/>
    <col min="13312" max="13312" width="33.42578125" style="1" customWidth="1"/>
    <col min="13313" max="13553" width="8.85546875" style="1"/>
    <col min="13554" max="13554" width="0.5703125" style="1" customWidth="1"/>
    <col min="13555" max="13555" width="3.5703125" style="1" customWidth="1"/>
    <col min="13556" max="13556" width="10.140625" style="1" customWidth="1"/>
    <col min="13557" max="13557" width="6" style="1" customWidth="1"/>
    <col min="13558" max="13558" width="11.5703125" style="1" customWidth="1"/>
    <col min="13559" max="13559" width="15.7109375" style="1" customWidth="1"/>
    <col min="13560" max="13560" width="13.5703125" style="1" customWidth="1"/>
    <col min="13561" max="13561" width="9" style="1" customWidth="1"/>
    <col min="13562" max="13562" width="18.28515625" style="1" customWidth="1"/>
    <col min="13563" max="13563" width="16.5703125" style="1" customWidth="1"/>
    <col min="13564" max="13564" width="17.85546875" style="1" customWidth="1"/>
    <col min="13565" max="13566" width="18.7109375" style="1" customWidth="1"/>
    <col min="13567" max="13567" width="29.42578125" style="1" customWidth="1"/>
    <col min="13568" max="13568" width="33.42578125" style="1" customWidth="1"/>
    <col min="13569" max="13809" width="8.85546875" style="1"/>
    <col min="13810" max="13810" width="0.5703125" style="1" customWidth="1"/>
    <col min="13811" max="13811" width="3.5703125" style="1" customWidth="1"/>
    <col min="13812" max="13812" width="10.140625" style="1" customWidth="1"/>
    <col min="13813" max="13813" width="6" style="1" customWidth="1"/>
    <col min="13814" max="13814" width="11.5703125" style="1" customWidth="1"/>
    <col min="13815" max="13815" width="15.7109375" style="1" customWidth="1"/>
    <col min="13816" max="13816" width="13.5703125" style="1" customWidth="1"/>
    <col min="13817" max="13817" width="9" style="1" customWidth="1"/>
    <col min="13818" max="13818" width="18.28515625" style="1" customWidth="1"/>
    <col min="13819" max="13819" width="16.5703125" style="1" customWidth="1"/>
    <col min="13820" max="13820" width="17.85546875" style="1" customWidth="1"/>
    <col min="13821" max="13822" width="18.7109375" style="1" customWidth="1"/>
    <col min="13823" max="13823" width="29.42578125" style="1" customWidth="1"/>
    <col min="13824" max="13824" width="33.42578125" style="1" customWidth="1"/>
    <col min="13825" max="14065" width="8.85546875" style="1"/>
    <col min="14066" max="14066" width="0.5703125" style="1" customWidth="1"/>
    <col min="14067" max="14067" width="3.5703125" style="1" customWidth="1"/>
    <col min="14068" max="14068" width="10.140625" style="1" customWidth="1"/>
    <col min="14069" max="14069" width="6" style="1" customWidth="1"/>
    <col min="14070" max="14070" width="11.5703125" style="1" customWidth="1"/>
    <col min="14071" max="14071" width="15.7109375" style="1" customWidth="1"/>
    <col min="14072" max="14072" width="13.5703125" style="1" customWidth="1"/>
    <col min="14073" max="14073" width="9" style="1" customWidth="1"/>
    <col min="14074" max="14074" width="18.28515625" style="1" customWidth="1"/>
    <col min="14075" max="14075" width="16.5703125" style="1" customWidth="1"/>
    <col min="14076" max="14076" width="17.85546875" style="1" customWidth="1"/>
    <col min="14077" max="14078" width="18.7109375" style="1" customWidth="1"/>
    <col min="14079" max="14079" width="29.42578125" style="1" customWidth="1"/>
    <col min="14080" max="14080" width="33.42578125" style="1" customWidth="1"/>
    <col min="14081" max="14321" width="8.85546875" style="1"/>
    <col min="14322" max="14322" width="0.5703125" style="1" customWidth="1"/>
    <col min="14323" max="14323" width="3.5703125" style="1" customWidth="1"/>
    <col min="14324" max="14324" width="10.140625" style="1" customWidth="1"/>
    <col min="14325" max="14325" width="6" style="1" customWidth="1"/>
    <col min="14326" max="14326" width="11.5703125" style="1" customWidth="1"/>
    <col min="14327" max="14327" width="15.7109375" style="1" customWidth="1"/>
    <col min="14328" max="14328" width="13.5703125" style="1" customWidth="1"/>
    <col min="14329" max="14329" width="9" style="1" customWidth="1"/>
    <col min="14330" max="14330" width="18.28515625" style="1" customWidth="1"/>
    <col min="14331" max="14331" width="16.5703125" style="1" customWidth="1"/>
    <col min="14332" max="14332" width="17.85546875" style="1" customWidth="1"/>
    <col min="14333" max="14334" width="18.7109375" style="1" customWidth="1"/>
    <col min="14335" max="14335" width="29.42578125" style="1" customWidth="1"/>
    <col min="14336" max="14336" width="33.42578125" style="1" customWidth="1"/>
    <col min="14337" max="14577" width="8.85546875" style="1"/>
    <col min="14578" max="14578" width="0.5703125" style="1" customWidth="1"/>
    <col min="14579" max="14579" width="3.5703125" style="1" customWidth="1"/>
    <col min="14580" max="14580" width="10.140625" style="1" customWidth="1"/>
    <col min="14581" max="14581" width="6" style="1" customWidth="1"/>
    <col min="14582" max="14582" width="11.5703125" style="1" customWidth="1"/>
    <col min="14583" max="14583" width="15.7109375" style="1" customWidth="1"/>
    <col min="14584" max="14584" width="13.5703125" style="1" customWidth="1"/>
    <col min="14585" max="14585" width="9" style="1" customWidth="1"/>
    <col min="14586" max="14586" width="18.28515625" style="1" customWidth="1"/>
    <col min="14587" max="14587" width="16.5703125" style="1" customWidth="1"/>
    <col min="14588" max="14588" width="17.85546875" style="1" customWidth="1"/>
    <col min="14589" max="14590" width="18.7109375" style="1" customWidth="1"/>
    <col min="14591" max="14591" width="29.42578125" style="1" customWidth="1"/>
    <col min="14592" max="14592" width="33.42578125" style="1" customWidth="1"/>
    <col min="14593" max="14833" width="8.85546875" style="1"/>
    <col min="14834" max="14834" width="0.5703125" style="1" customWidth="1"/>
    <col min="14835" max="14835" width="3.5703125" style="1" customWidth="1"/>
    <col min="14836" max="14836" width="10.140625" style="1" customWidth="1"/>
    <col min="14837" max="14837" width="6" style="1" customWidth="1"/>
    <col min="14838" max="14838" width="11.5703125" style="1" customWidth="1"/>
    <col min="14839" max="14839" width="15.7109375" style="1" customWidth="1"/>
    <col min="14840" max="14840" width="13.5703125" style="1" customWidth="1"/>
    <col min="14841" max="14841" width="9" style="1" customWidth="1"/>
    <col min="14842" max="14842" width="18.28515625" style="1" customWidth="1"/>
    <col min="14843" max="14843" width="16.5703125" style="1" customWidth="1"/>
    <col min="14844" max="14844" width="17.85546875" style="1" customWidth="1"/>
    <col min="14845" max="14846" width="18.7109375" style="1" customWidth="1"/>
    <col min="14847" max="14847" width="29.42578125" style="1" customWidth="1"/>
    <col min="14848" max="14848" width="33.42578125" style="1" customWidth="1"/>
    <col min="14849" max="15089" width="8.85546875" style="1"/>
    <col min="15090" max="15090" width="0.5703125" style="1" customWidth="1"/>
    <col min="15091" max="15091" width="3.5703125" style="1" customWidth="1"/>
    <col min="15092" max="15092" width="10.140625" style="1" customWidth="1"/>
    <col min="15093" max="15093" width="6" style="1" customWidth="1"/>
    <col min="15094" max="15094" width="11.5703125" style="1" customWidth="1"/>
    <col min="15095" max="15095" width="15.7109375" style="1" customWidth="1"/>
    <col min="15096" max="15096" width="13.5703125" style="1" customWidth="1"/>
    <col min="15097" max="15097" width="9" style="1" customWidth="1"/>
    <col min="15098" max="15098" width="18.28515625" style="1" customWidth="1"/>
    <col min="15099" max="15099" width="16.5703125" style="1" customWidth="1"/>
    <col min="15100" max="15100" width="17.85546875" style="1" customWidth="1"/>
    <col min="15101" max="15102" width="18.7109375" style="1" customWidth="1"/>
    <col min="15103" max="15103" width="29.42578125" style="1" customWidth="1"/>
    <col min="15104" max="15104" width="33.42578125" style="1" customWidth="1"/>
    <col min="15105" max="15345" width="8.85546875" style="1"/>
    <col min="15346" max="15346" width="0.5703125" style="1" customWidth="1"/>
    <col min="15347" max="15347" width="3.5703125" style="1" customWidth="1"/>
    <col min="15348" max="15348" width="10.140625" style="1" customWidth="1"/>
    <col min="15349" max="15349" width="6" style="1" customWidth="1"/>
    <col min="15350" max="15350" width="11.5703125" style="1" customWidth="1"/>
    <col min="15351" max="15351" width="15.7109375" style="1" customWidth="1"/>
    <col min="15352" max="15352" width="13.5703125" style="1" customWidth="1"/>
    <col min="15353" max="15353" width="9" style="1" customWidth="1"/>
    <col min="15354" max="15354" width="18.28515625" style="1" customWidth="1"/>
    <col min="15355" max="15355" width="16.5703125" style="1" customWidth="1"/>
    <col min="15356" max="15356" width="17.85546875" style="1" customWidth="1"/>
    <col min="15357" max="15358" width="18.7109375" style="1" customWidth="1"/>
    <col min="15359" max="15359" width="29.42578125" style="1" customWidth="1"/>
    <col min="15360" max="15360" width="33.42578125" style="1" customWidth="1"/>
    <col min="15361" max="15601" width="8.85546875" style="1"/>
    <col min="15602" max="15602" width="0.5703125" style="1" customWidth="1"/>
    <col min="15603" max="15603" width="3.5703125" style="1" customWidth="1"/>
    <col min="15604" max="15604" width="10.140625" style="1" customWidth="1"/>
    <col min="15605" max="15605" width="6" style="1" customWidth="1"/>
    <col min="15606" max="15606" width="11.5703125" style="1" customWidth="1"/>
    <col min="15607" max="15607" width="15.7109375" style="1" customWidth="1"/>
    <col min="15608" max="15608" width="13.5703125" style="1" customWidth="1"/>
    <col min="15609" max="15609" width="9" style="1" customWidth="1"/>
    <col min="15610" max="15610" width="18.28515625" style="1" customWidth="1"/>
    <col min="15611" max="15611" width="16.5703125" style="1" customWidth="1"/>
    <col min="15612" max="15612" width="17.85546875" style="1" customWidth="1"/>
    <col min="15613" max="15614" width="18.7109375" style="1" customWidth="1"/>
    <col min="15615" max="15615" width="29.42578125" style="1" customWidth="1"/>
    <col min="15616" max="15616" width="33.42578125" style="1" customWidth="1"/>
    <col min="15617" max="15857" width="8.85546875" style="1"/>
    <col min="15858" max="15858" width="0.5703125" style="1" customWidth="1"/>
    <col min="15859" max="15859" width="3.5703125" style="1" customWidth="1"/>
    <col min="15860" max="15860" width="10.140625" style="1" customWidth="1"/>
    <col min="15861" max="15861" width="6" style="1" customWidth="1"/>
    <col min="15862" max="15862" width="11.5703125" style="1" customWidth="1"/>
    <col min="15863" max="15863" width="15.7109375" style="1" customWidth="1"/>
    <col min="15864" max="15864" width="13.5703125" style="1" customWidth="1"/>
    <col min="15865" max="15865" width="9" style="1" customWidth="1"/>
    <col min="15866" max="15866" width="18.28515625" style="1" customWidth="1"/>
    <col min="15867" max="15867" width="16.5703125" style="1" customWidth="1"/>
    <col min="15868" max="15868" width="17.85546875" style="1" customWidth="1"/>
    <col min="15869" max="15870" width="18.7109375" style="1" customWidth="1"/>
    <col min="15871" max="15871" width="29.42578125" style="1" customWidth="1"/>
    <col min="15872" max="15872" width="33.42578125" style="1" customWidth="1"/>
    <col min="15873" max="16113" width="8.85546875" style="1"/>
    <col min="16114" max="16114" width="0.5703125" style="1" customWidth="1"/>
    <col min="16115" max="16115" width="3.5703125" style="1" customWidth="1"/>
    <col min="16116" max="16116" width="10.140625" style="1" customWidth="1"/>
    <col min="16117" max="16117" width="6" style="1" customWidth="1"/>
    <col min="16118" max="16118" width="11.5703125" style="1" customWidth="1"/>
    <col min="16119" max="16119" width="15.7109375" style="1" customWidth="1"/>
    <col min="16120" max="16120" width="13.5703125" style="1" customWidth="1"/>
    <col min="16121" max="16121" width="9" style="1" customWidth="1"/>
    <col min="16122" max="16122" width="18.28515625" style="1" customWidth="1"/>
    <col min="16123" max="16123" width="16.5703125" style="1" customWidth="1"/>
    <col min="16124" max="16124" width="17.85546875" style="1" customWidth="1"/>
    <col min="16125" max="16126" width="18.7109375" style="1" customWidth="1"/>
    <col min="16127" max="16127" width="29.42578125" style="1" customWidth="1"/>
    <col min="16128" max="16128" width="33.42578125" style="1" customWidth="1"/>
    <col min="16129" max="16384" width="8.85546875" style="1"/>
  </cols>
  <sheetData>
    <row r="1" spans="2:10" ht="15" x14ac:dyDescent="0.25">
      <c r="B1" s="31" t="s">
        <v>0</v>
      </c>
      <c r="C1" s="31"/>
      <c r="D1" s="31"/>
      <c r="E1" s="31"/>
      <c r="F1" s="32" t="s">
        <v>1</v>
      </c>
      <c r="G1" s="32"/>
      <c r="H1" s="32"/>
      <c r="I1" s="32"/>
      <c r="J1" s="32"/>
    </row>
    <row r="2" spans="2:10" ht="15" x14ac:dyDescent="0.25">
      <c r="B2" s="31" t="s">
        <v>2</v>
      </c>
      <c r="C2" s="31"/>
      <c r="D2" s="31"/>
      <c r="E2" s="31"/>
      <c r="F2" s="32"/>
      <c r="G2" s="32"/>
      <c r="H2" s="32"/>
      <c r="I2" s="32"/>
      <c r="J2" s="32"/>
    </row>
    <row r="3" spans="2:10" ht="32.25" customHeight="1" x14ac:dyDescent="0.25">
      <c r="B3" s="31" t="s">
        <v>3</v>
      </c>
      <c r="C3" s="31"/>
      <c r="D3" s="31"/>
      <c r="E3" s="31"/>
      <c r="F3" s="33" t="s">
        <v>4</v>
      </c>
      <c r="G3" s="33"/>
      <c r="H3" s="33"/>
      <c r="I3" s="33"/>
      <c r="J3" s="33"/>
    </row>
    <row r="4" spans="2:10" ht="15" x14ac:dyDescent="0.25">
      <c r="B4" s="31" t="s">
        <v>5</v>
      </c>
      <c r="C4" s="31"/>
      <c r="D4" s="31"/>
      <c r="E4" s="31"/>
      <c r="F4" s="35" t="s">
        <v>6</v>
      </c>
      <c r="G4" s="35"/>
      <c r="H4" s="35"/>
      <c r="I4" s="35"/>
      <c r="J4" s="35"/>
    </row>
    <row r="5" spans="2:10" ht="15" x14ac:dyDescent="0.25">
      <c r="B5" s="31" t="s">
        <v>7</v>
      </c>
      <c r="C5" s="31"/>
      <c r="D5" s="31"/>
      <c r="E5" s="31"/>
      <c r="F5" s="31"/>
      <c r="G5" s="31"/>
      <c r="H5" s="35" t="s">
        <v>8</v>
      </c>
      <c r="I5" s="35"/>
      <c r="J5" s="35"/>
    </row>
    <row r="6" spans="2:10" ht="15" x14ac:dyDescent="0.25">
      <c r="G6" s="31" t="s">
        <v>9</v>
      </c>
      <c r="H6" s="31"/>
    </row>
    <row r="7" spans="2:10" ht="15" x14ac:dyDescent="0.25">
      <c r="B7" s="36" t="s">
        <v>10</v>
      </c>
      <c r="C7" s="36"/>
      <c r="D7" s="36"/>
      <c r="E7" s="36"/>
      <c r="F7" s="36"/>
      <c r="G7" s="35">
        <v>5</v>
      </c>
      <c r="H7" s="35"/>
      <c r="I7" s="35"/>
      <c r="J7" s="2" t="s">
        <v>11</v>
      </c>
    </row>
    <row r="8" spans="2:10" ht="15" x14ac:dyDescent="0.25">
      <c r="B8" s="31" t="s">
        <v>12</v>
      </c>
      <c r="C8" s="31"/>
      <c r="D8" s="31"/>
      <c r="E8" s="31"/>
      <c r="F8" s="35" t="s">
        <v>174</v>
      </c>
      <c r="G8" s="35"/>
      <c r="H8" s="35"/>
      <c r="I8" s="35"/>
      <c r="J8" s="35"/>
    </row>
    <row r="9" spans="2:10" ht="12.75" customHeight="1" x14ac:dyDescent="0.25">
      <c r="F9" s="37" t="s">
        <v>13</v>
      </c>
      <c r="G9" s="37"/>
      <c r="H9" s="37"/>
      <c r="I9" s="37"/>
      <c r="J9" s="37"/>
    </row>
    <row r="10" spans="2:10" ht="15" x14ac:dyDescent="0.25">
      <c r="B10" s="31" t="s">
        <v>14</v>
      </c>
      <c r="C10" s="31"/>
      <c r="D10" s="31"/>
      <c r="E10" s="31"/>
      <c r="F10" s="35" t="s">
        <v>15</v>
      </c>
      <c r="G10" s="35"/>
      <c r="H10" s="35"/>
      <c r="I10" s="35"/>
      <c r="J10" s="35"/>
    </row>
    <row r="11" spans="2:10" ht="15" x14ac:dyDescent="0.25"/>
    <row r="12" spans="2:10" ht="15" x14ac:dyDescent="0.25">
      <c r="B12" s="34" t="s">
        <v>16</v>
      </c>
      <c r="C12" s="34"/>
      <c r="D12" s="34"/>
      <c r="E12" s="34"/>
      <c r="F12" s="34"/>
      <c r="G12" s="34"/>
      <c r="H12" s="34"/>
      <c r="I12" s="34"/>
      <c r="J12" s="34"/>
    </row>
    <row r="13" spans="2:10" ht="15" x14ac:dyDescent="0.25">
      <c r="B13" s="39" t="s">
        <v>175</v>
      </c>
      <c r="C13" s="39"/>
      <c r="D13" s="39"/>
      <c r="E13" s="39"/>
      <c r="F13" s="39"/>
      <c r="G13" s="39"/>
      <c r="H13" s="39"/>
      <c r="I13" s="39"/>
      <c r="J13" s="39"/>
    </row>
    <row r="14" spans="2:10" ht="15" x14ac:dyDescent="0.25">
      <c r="J14" s="3" t="s">
        <v>17</v>
      </c>
    </row>
    <row r="15" spans="2:10" ht="36" x14ac:dyDescent="0.25">
      <c r="B15" s="40" t="s">
        <v>18</v>
      </c>
      <c r="C15" s="40"/>
      <c r="D15" s="40"/>
      <c r="E15" s="40"/>
      <c r="F15" s="40"/>
      <c r="G15" s="40"/>
      <c r="H15" s="4" t="s">
        <v>19</v>
      </c>
      <c r="I15" s="5" t="s">
        <v>20</v>
      </c>
      <c r="J15" s="5" t="s">
        <v>21</v>
      </c>
    </row>
    <row r="16" spans="2:10" s="8" customFormat="1" ht="12" x14ac:dyDescent="0.2">
      <c r="B16" s="41" t="s">
        <v>22</v>
      </c>
      <c r="C16" s="41"/>
      <c r="D16" s="41"/>
      <c r="E16" s="41"/>
      <c r="F16" s="41"/>
      <c r="G16" s="41"/>
      <c r="H16" s="6"/>
      <c r="I16" s="7"/>
      <c r="J16" s="7"/>
    </row>
    <row r="17" spans="2:10" s="8" customFormat="1" ht="12" x14ac:dyDescent="0.2">
      <c r="B17" s="42" t="s">
        <v>23</v>
      </c>
      <c r="C17" s="42"/>
      <c r="D17" s="42"/>
      <c r="E17" s="42"/>
      <c r="F17" s="42"/>
      <c r="G17" s="42"/>
      <c r="H17" s="9" t="s">
        <v>24</v>
      </c>
      <c r="I17" s="10">
        <v>16245</v>
      </c>
      <c r="J17" s="10">
        <v>6345</v>
      </c>
    </row>
    <row r="18" spans="2:10" ht="15" x14ac:dyDescent="0.25">
      <c r="B18" s="43" t="s">
        <v>25</v>
      </c>
      <c r="C18" s="43"/>
      <c r="D18" s="43"/>
      <c r="E18" s="43"/>
      <c r="F18" s="43"/>
      <c r="G18" s="43"/>
      <c r="H18" s="9" t="s">
        <v>26</v>
      </c>
      <c r="I18" s="10">
        <v>0</v>
      </c>
      <c r="J18" s="10"/>
    </row>
    <row r="19" spans="2:10" ht="15" x14ac:dyDescent="0.25">
      <c r="B19" s="38" t="s">
        <v>27</v>
      </c>
      <c r="C19" s="38"/>
      <c r="D19" s="38"/>
      <c r="E19" s="38"/>
      <c r="F19" s="38"/>
      <c r="G19" s="38"/>
      <c r="H19" s="9" t="s">
        <v>28</v>
      </c>
      <c r="I19" s="10">
        <v>0</v>
      </c>
      <c r="J19" s="10"/>
    </row>
    <row r="20" spans="2:10" ht="15" x14ac:dyDescent="0.25">
      <c r="B20" s="43" t="s">
        <v>29</v>
      </c>
      <c r="C20" s="43"/>
      <c r="D20" s="43"/>
      <c r="E20" s="43"/>
      <c r="F20" s="43"/>
      <c r="G20" s="43"/>
      <c r="H20" s="9" t="s">
        <v>30</v>
      </c>
      <c r="I20" s="10">
        <v>0</v>
      </c>
      <c r="J20" s="10"/>
    </row>
    <row r="21" spans="2:10" ht="15" x14ac:dyDescent="0.25">
      <c r="B21" s="38" t="s">
        <v>31</v>
      </c>
      <c r="C21" s="38"/>
      <c r="D21" s="38"/>
      <c r="E21" s="38"/>
      <c r="F21" s="38"/>
      <c r="G21" s="38"/>
      <c r="H21" s="9" t="s">
        <v>32</v>
      </c>
      <c r="I21" s="10">
        <v>0</v>
      </c>
      <c r="J21" s="10"/>
    </row>
    <row r="22" spans="2:10" s="8" customFormat="1" ht="12" x14ac:dyDescent="0.2">
      <c r="B22" s="38" t="s">
        <v>33</v>
      </c>
      <c r="C22" s="38"/>
      <c r="D22" s="38"/>
      <c r="E22" s="38"/>
      <c r="F22" s="38"/>
      <c r="G22" s="38"/>
      <c r="H22" s="9" t="s">
        <v>34</v>
      </c>
      <c r="I22" s="10">
        <v>600</v>
      </c>
      <c r="J22" s="10"/>
    </row>
    <row r="23" spans="2:10" ht="15" x14ac:dyDescent="0.25">
      <c r="B23" s="38" t="s">
        <v>35</v>
      </c>
      <c r="C23" s="38"/>
      <c r="D23" s="38"/>
      <c r="E23" s="38"/>
      <c r="F23" s="38"/>
      <c r="G23" s="38"/>
      <c r="H23" s="9" t="s">
        <v>36</v>
      </c>
      <c r="I23" s="10">
        <v>0</v>
      </c>
      <c r="J23" s="10"/>
    </row>
    <row r="24" spans="2:10" ht="15" x14ac:dyDescent="0.25">
      <c r="B24" s="38" t="s">
        <v>37</v>
      </c>
      <c r="C24" s="38"/>
      <c r="D24" s="38"/>
      <c r="E24" s="38"/>
      <c r="F24" s="38"/>
      <c r="G24" s="38"/>
      <c r="H24" s="9" t="s">
        <v>38</v>
      </c>
      <c r="I24" s="10">
        <v>0</v>
      </c>
      <c r="J24" s="10"/>
    </row>
    <row r="25" spans="2:10" ht="15" x14ac:dyDescent="0.25">
      <c r="B25" s="38" t="s">
        <v>39</v>
      </c>
      <c r="C25" s="38"/>
      <c r="D25" s="38"/>
      <c r="E25" s="38"/>
      <c r="F25" s="38"/>
      <c r="G25" s="38"/>
      <c r="H25" s="9" t="s">
        <v>40</v>
      </c>
      <c r="I25" s="10">
        <v>2656</v>
      </c>
      <c r="J25" s="10">
        <v>2656</v>
      </c>
    </row>
    <row r="26" spans="2:10" ht="15" x14ac:dyDescent="0.25">
      <c r="B26" s="38" t="s">
        <v>41</v>
      </c>
      <c r="C26" s="38"/>
      <c r="D26" s="38"/>
      <c r="E26" s="38"/>
      <c r="F26" s="38"/>
      <c r="G26" s="38"/>
      <c r="H26" s="9" t="s">
        <v>42</v>
      </c>
      <c r="I26" s="10">
        <v>1805</v>
      </c>
      <c r="J26" s="10">
        <v>12125</v>
      </c>
    </row>
    <row r="27" spans="2:10" s="8" customFormat="1" ht="12" x14ac:dyDescent="0.2">
      <c r="B27" s="44" t="s">
        <v>43</v>
      </c>
      <c r="C27" s="44"/>
      <c r="D27" s="44"/>
      <c r="E27" s="44"/>
      <c r="F27" s="44"/>
      <c r="G27" s="44"/>
      <c r="H27" s="11" t="s">
        <v>44</v>
      </c>
      <c r="I27" s="12">
        <f>SUM(I17:I26)</f>
        <v>21306</v>
      </c>
      <c r="J27" s="12">
        <f>SUM(J17:J26)</f>
        <v>21126</v>
      </c>
    </row>
    <row r="28" spans="2:10" ht="15" x14ac:dyDescent="0.25">
      <c r="B28" s="38" t="s">
        <v>45</v>
      </c>
      <c r="C28" s="38"/>
      <c r="D28" s="38"/>
      <c r="E28" s="38"/>
      <c r="F28" s="38"/>
      <c r="G28" s="38"/>
      <c r="H28" s="9" t="s">
        <v>46</v>
      </c>
      <c r="I28" s="10"/>
      <c r="J28" s="10"/>
    </row>
    <row r="29" spans="2:10" ht="15" x14ac:dyDescent="0.25">
      <c r="B29" s="41" t="s">
        <v>47</v>
      </c>
      <c r="C29" s="41"/>
      <c r="D29" s="41"/>
      <c r="E29" s="41"/>
      <c r="F29" s="41"/>
      <c r="G29" s="41"/>
      <c r="H29" s="6"/>
      <c r="I29" s="13"/>
      <c r="J29" s="13"/>
    </row>
    <row r="30" spans="2:10" ht="12.75" customHeight="1" x14ac:dyDescent="0.25">
      <c r="B30" s="38" t="s">
        <v>48</v>
      </c>
      <c r="C30" s="38"/>
      <c r="D30" s="38"/>
      <c r="E30" s="38"/>
      <c r="F30" s="38"/>
      <c r="G30" s="38"/>
      <c r="H30" s="9" t="s">
        <v>49</v>
      </c>
      <c r="I30" s="10">
        <v>0</v>
      </c>
      <c r="J30" s="10"/>
    </row>
    <row r="31" spans="2:10" ht="12.75" customHeight="1" x14ac:dyDescent="0.25">
      <c r="B31" s="38" t="s">
        <v>27</v>
      </c>
      <c r="C31" s="38"/>
      <c r="D31" s="38"/>
      <c r="E31" s="38"/>
      <c r="F31" s="38"/>
      <c r="G31" s="38"/>
      <c r="H31" s="9" t="s">
        <v>50</v>
      </c>
      <c r="I31" s="10">
        <v>0</v>
      </c>
      <c r="J31" s="10"/>
    </row>
    <row r="32" spans="2:10" ht="15" x14ac:dyDescent="0.25">
      <c r="B32" s="43" t="s">
        <v>29</v>
      </c>
      <c r="C32" s="43"/>
      <c r="D32" s="43"/>
      <c r="E32" s="43"/>
      <c r="F32" s="43"/>
      <c r="G32" s="43"/>
      <c r="H32" s="9" t="s">
        <v>51</v>
      </c>
      <c r="I32" s="10">
        <v>0</v>
      </c>
      <c r="J32" s="10"/>
    </row>
    <row r="33" spans="2:10" ht="12.75" customHeight="1" x14ac:dyDescent="0.25">
      <c r="B33" s="38" t="s">
        <v>31</v>
      </c>
      <c r="C33" s="38"/>
      <c r="D33" s="38"/>
      <c r="E33" s="38"/>
      <c r="F33" s="38"/>
      <c r="G33" s="38"/>
      <c r="H33" s="9" t="s">
        <v>52</v>
      </c>
      <c r="I33" s="10">
        <v>18770</v>
      </c>
      <c r="J33" s="10">
        <v>18770</v>
      </c>
    </row>
    <row r="34" spans="2:10" ht="12.75" customHeight="1" x14ac:dyDescent="0.25">
      <c r="B34" s="38" t="s">
        <v>53</v>
      </c>
      <c r="C34" s="38"/>
      <c r="D34" s="38"/>
      <c r="E34" s="38"/>
      <c r="F34" s="38"/>
      <c r="G34" s="38"/>
      <c r="H34" s="9" t="s">
        <v>54</v>
      </c>
      <c r="I34" s="10">
        <v>0</v>
      </c>
      <c r="J34" s="10"/>
    </row>
    <row r="35" spans="2:10" ht="12.75" customHeight="1" x14ac:dyDescent="0.25">
      <c r="B35" s="38" t="s">
        <v>55</v>
      </c>
      <c r="C35" s="38"/>
      <c r="D35" s="38"/>
      <c r="E35" s="38"/>
      <c r="F35" s="38"/>
      <c r="G35" s="38"/>
      <c r="H35" s="9" t="s">
        <v>56</v>
      </c>
      <c r="I35" s="10">
        <v>49</v>
      </c>
      <c r="J35" s="10">
        <v>53</v>
      </c>
    </row>
    <row r="36" spans="2:10" ht="15" x14ac:dyDescent="0.25">
      <c r="B36" s="38" t="s">
        <v>57</v>
      </c>
      <c r="C36" s="38"/>
      <c r="D36" s="38"/>
      <c r="E36" s="38"/>
      <c r="F36" s="38"/>
      <c r="G36" s="38"/>
      <c r="H36" s="9" t="s">
        <v>58</v>
      </c>
      <c r="I36" s="10">
        <v>0</v>
      </c>
      <c r="J36" s="10"/>
    </row>
    <row r="37" spans="2:10" ht="15" x14ac:dyDescent="0.25">
      <c r="B37" s="38" t="s">
        <v>59</v>
      </c>
      <c r="C37" s="38"/>
      <c r="D37" s="38"/>
      <c r="E37" s="38"/>
      <c r="F37" s="38"/>
      <c r="G37" s="38"/>
      <c r="H37" s="9" t="s">
        <v>60</v>
      </c>
      <c r="I37" s="10">
        <v>0</v>
      </c>
      <c r="J37" s="10"/>
    </row>
    <row r="38" spans="2:10" ht="15" x14ac:dyDescent="0.25">
      <c r="B38" s="38" t="s">
        <v>61</v>
      </c>
      <c r="C38" s="38"/>
      <c r="D38" s="38"/>
      <c r="E38" s="38"/>
      <c r="F38" s="38"/>
      <c r="G38" s="38"/>
      <c r="H38" s="9" t="s">
        <v>62</v>
      </c>
      <c r="I38" s="10">
        <v>64</v>
      </c>
      <c r="J38" s="10">
        <v>73</v>
      </c>
    </row>
    <row r="39" spans="2:10" ht="15" x14ac:dyDescent="0.25">
      <c r="B39" s="38" t="s">
        <v>63</v>
      </c>
      <c r="C39" s="38"/>
      <c r="D39" s="38"/>
      <c r="E39" s="38"/>
      <c r="F39" s="38"/>
      <c r="G39" s="38"/>
      <c r="H39" s="9" t="s">
        <v>64</v>
      </c>
      <c r="I39" s="10">
        <v>0</v>
      </c>
      <c r="J39" s="10"/>
    </row>
    <row r="40" spans="2:10" s="30" customFormat="1" x14ac:dyDescent="0.2">
      <c r="B40" s="46" t="s">
        <v>65</v>
      </c>
      <c r="C40" s="46"/>
      <c r="D40" s="46"/>
      <c r="E40" s="46"/>
      <c r="F40" s="46"/>
      <c r="G40" s="46"/>
      <c r="H40" s="28" t="s">
        <v>66</v>
      </c>
      <c r="I40" s="29">
        <v>1166973</v>
      </c>
      <c r="J40" s="29">
        <v>1132902</v>
      </c>
    </row>
    <row r="41" spans="2:10" ht="15" x14ac:dyDescent="0.25">
      <c r="B41" s="38" t="s">
        <v>67</v>
      </c>
      <c r="C41" s="38"/>
      <c r="D41" s="38"/>
      <c r="E41" s="38"/>
      <c r="F41" s="38"/>
      <c r="G41" s="38"/>
      <c r="H41" s="9" t="s">
        <v>68</v>
      </c>
      <c r="I41" s="10">
        <v>276</v>
      </c>
      <c r="J41" s="10">
        <v>283</v>
      </c>
    </row>
    <row r="42" spans="2:10" ht="12.75" customHeight="1" x14ac:dyDescent="0.25">
      <c r="B42" s="38" t="s">
        <v>69</v>
      </c>
      <c r="C42" s="38"/>
      <c r="D42" s="38"/>
      <c r="E42" s="38"/>
      <c r="F42" s="38"/>
      <c r="G42" s="38"/>
      <c r="H42" s="9" t="s">
        <v>70</v>
      </c>
      <c r="I42" s="10">
        <v>0</v>
      </c>
      <c r="J42" s="10"/>
    </row>
    <row r="43" spans="2:10" ht="15" x14ac:dyDescent="0.25">
      <c r="B43" s="38" t="s">
        <v>71</v>
      </c>
      <c r="C43" s="38"/>
      <c r="D43" s="38"/>
      <c r="E43" s="38"/>
      <c r="F43" s="38"/>
      <c r="G43" s="38"/>
      <c r="H43" s="9" t="s">
        <v>72</v>
      </c>
      <c r="I43" s="10">
        <v>83644</v>
      </c>
      <c r="J43" s="10">
        <v>79899</v>
      </c>
    </row>
    <row r="44" spans="2:10" ht="15" x14ac:dyDescent="0.25">
      <c r="B44" s="47" t="s">
        <v>73</v>
      </c>
      <c r="C44" s="47"/>
      <c r="D44" s="47"/>
      <c r="E44" s="47"/>
      <c r="F44" s="47"/>
      <c r="G44" s="47"/>
      <c r="H44" s="11" t="s">
        <v>74</v>
      </c>
      <c r="I44" s="12">
        <f>SUM(I30:I43)</f>
        <v>1269776</v>
      </c>
      <c r="J44" s="12">
        <f>SUM(J30:J43)</f>
        <v>1231980</v>
      </c>
    </row>
    <row r="45" spans="2:10" ht="15" x14ac:dyDescent="0.25">
      <c r="B45" s="48" t="s">
        <v>75</v>
      </c>
      <c r="C45" s="48"/>
      <c r="D45" s="48"/>
      <c r="E45" s="48"/>
      <c r="F45" s="48"/>
      <c r="G45" s="48"/>
      <c r="H45" s="11"/>
      <c r="I45" s="12">
        <f>I27+I28+I44</f>
        <v>1291082</v>
      </c>
      <c r="J45" s="12">
        <f>J27+J28+J44</f>
        <v>1253106</v>
      </c>
    </row>
    <row r="46" spans="2:10" ht="15" x14ac:dyDescent="0.25">
      <c r="I46" s="14"/>
      <c r="J46" s="14"/>
    </row>
    <row r="47" spans="2:10" s="8" customFormat="1" ht="12" x14ac:dyDescent="0.2">
      <c r="B47" s="49" t="s">
        <v>76</v>
      </c>
      <c r="C47" s="49"/>
      <c r="D47" s="49"/>
      <c r="E47" s="49"/>
      <c r="F47" s="49"/>
      <c r="G47" s="49"/>
      <c r="H47" s="15"/>
      <c r="I47" s="16"/>
      <c r="J47" s="16"/>
    </row>
    <row r="48" spans="2:10" ht="15" x14ac:dyDescent="0.25">
      <c r="B48" s="49"/>
      <c r="C48" s="49"/>
      <c r="D48" s="49"/>
      <c r="E48" s="49"/>
      <c r="F48" s="49"/>
      <c r="G48" s="49"/>
      <c r="H48" s="15"/>
      <c r="I48" s="16"/>
      <c r="J48" s="16"/>
    </row>
    <row r="49" spans="2:10" s="8" customFormat="1" ht="12" x14ac:dyDescent="0.2">
      <c r="B49" s="41" t="s">
        <v>77</v>
      </c>
      <c r="C49" s="41"/>
      <c r="D49" s="41"/>
      <c r="E49" s="41"/>
      <c r="F49" s="41"/>
      <c r="G49" s="41"/>
      <c r="H49" s="6"/>
      <c r="I49" s="16"/>
      <c r="J49" s="16"/>
    </row>
    <row r="50" spans="2:10" ht="15" x14ac:dyDescent="0.25">
      <c r="B50" s="45" t="s">
        <v>78</v>
      </c>
      <c r="C50" s="45"/>
      <c r="D50" s="45"/>
      <c r="E50" s="45"/>
      <c r="F50" s="45"/>
      <c r="G50" s="45"/>
      <c r="H50" s="9" t="s">
        <v>79</v>
      </c>
      <c r="I50" s="10">
        <v>1322144</v>
      </c>
      <c r="J50" s="10">
        <v>1209090</v>
      </c>
    </row>
    <row r="51" spans="2:10" s="8" customFormat="1" ht="12.75" customHeight="1" x14ac:dyDescent="0.2">
      <c r="B51" s="45" t="s">
        <v>27</v>
      </c>
      <c r="C51" s="45"/>
      <c r="D51" s="45"/>
      <c r="E51" s="45"/>
      <c r="F51" s="45"/>
      <c r="G51" s="45"/>
      <c r="H51" s="9" t="s">
        <v>80</v>
      </c>
      <c r="I51" s="10"/>
      <c r="J51" s="10"/>
    </row>
    <row r="52" spans="2:10" s="8" customFormat="1" ht="12" x14ac:dyDescent="0.2">
      <c r="B52" s="45" t="s">
        <v>81</v>
      </c>
      <c r="C52" s="45"/>
      <c r="D52" s="45"/>
      <c r="E52" s="45"/>
      <c r="F52" s="45"/>
      <c r="G52" s="45"/>
      <c r="H52" s="9" t="s">
        <v>82</v>
      </c>
      <c r="I52" s="10"/>
      <c r="J52" s="10"/>
    </row>
    <row r="53" spans="2:10" s="8" customFormat="1" ht="12" x14ac:dyDescent="0.2">
      <c r="B53" s="45" t="s">
        <v>83</v>
      </c>
      <c r="C53" s="45"/>
      <c r="D53" s="45"/>
      <c r="E53" s="45"/>
      <c r="F53" s="45"/>
      <c r="G53" s="45"/>
      <c r="H53" s="9" t="s">
        <v>84</v>
      </c>
      <c r="I53" s="10">
        <v>317</v>
      </c>
      <c r="J53" s="10">
        <v>768</v>
      </c>
    </row>
    <row r="54" spans="2:10" ht="15" x14ac:dyDescent="0.25">
      <c r="B54" s="45" t="s">
        <v>85</v>
      </c>
      <c r="C54" s="45"/>
      <c r="D54" s="45"/>
      <c r="E54" s="45"/>
      <c r="F54" s="45"/>
      <c r="G54" s="45"/>
      <c r="H54" s="9" t="s">
        <v>86</v>
      </c>
      <c r="I54" s="10"/>
      <c r="J54" s="10"/>
    </row>
    <row r="55" spans="2:10" ht="15" x14ac:dyDescent="0.25">
      <c r="B55" s="45" t="s">
        <v>87</v>
      </c>
      <c r="C55" s="45"/>
      <c r="D55" s="45"/>
      <c r="E55" s="45"/>
      <c r="F55" s="45"/>
      <c r="G55" s="45"/>
      <c r="H55" s="9" t="s">
        <v>88</v>
      </c>
      <c r="I55" s="10"/>
      <c r="J55" s="10"/>
    </row>
    <row r="56" spans="2:10" ht="15" x14ac:dyDescent="0.25">
      <c r="B56" s="45" t="s">
        <v>89</v>
      </c>
      <c r="C56" s="45"/>
      <c r="D56" s="45"/>
      <c r="E56" s="45"/>
      <c r="F56" s="45"/>
      <c r="G56" s="45"/>
      <c r="H56" s="9" t="s">
        <v>90</v>
      </c>
      <c r="I56" s="10">
        <v>1714</v>
      </c>
      <c r="J56" s="10">
        <v>121</v>
      </c>
    </row>
    <row r="57" spans="2:10" ht="15" x14ac:dyDescent="0.25">
      <c r="B57" s="45" t="s">
        <v>91</v>
      </c>
      <c r="C57" s="45"/>
      <c r="D57" s="45"/>
      <c r="E57" s="45"/>
      <c r="F57" s="45"/>
      <c r="G57" s="45"/>
      <c r="H57" s="9" t="s">
        <v>92</v>
      </c>
      <c r="I57" s="10">
        <v>2857</v>
      </c>
      <c r="J57" s="10">
        <v>7449</v>
      </c>
    </row>
    <row r="58" spans="2:10" s="8" customFormat="1" ht="12" x14ac:dyDescent="0.2">
      <c r="B58" s="50" t="s">
        <v>93</v>
      </c>
      <c r="C58" s="50"/>
      <c r="D58" s="50"/>
      <c r="E58" s="50"/>
      <c r="F58" s="50"/>
      <c r="G58" s="50"/>
      <c r="H58" s="11" t="s">
        <v>94</v>
      </c>
      <c r="I58" s="12">
        <f>SUM(I50:I57)</f>
        <v>1327032</v>
      </c>
      <c r="J58" s="12">
        <f>SUM(J50:J57)</f>
        <v>1217428</v>
      </c>
    </row>
    <row r="59" spans="2:10" ht="15" x14ac:dyDescent="0.25">
      <c r="B59" s="45" t="s">
        <v>95</v>
      </c>
      <c r="C59" s="45"/>
      <c r="D59" s="45"/>
      <c r="E59" s="45"/>
      <c r="F59" s="45"/>
      <c r="G59" s="45"/>
      <c r="H59" s="9" t="s">
        <v>96</v>
      </c>
      <c r="I59" s="10"/>
      <c r="J59" s="10"/>
    </row>
    <row r="60" spans="2:10" ht="15" x14ac:dyDescent="0.25">
      <c r="B60" s="41" t="s">
        <v>97</v>
      </c>
      <c r="C60" s="41"/>
      <c r="D60" s="41"/>
      <c r="E60" s="41"/>
      <c r="F60" s="41"/>
      <c r="G60" s="41"/>
      <c r="H60" s="17"/>
      <c r="I60" s="10"/>
      <c r="J60" s="10"/>
    </row>
    <row r="61" spans="2:10" s="8" customFormat="1" ht="12" x14ac:dyDescent="0.2">
      <c r="B61" s="45" t="s">
        <v>98</v>
      </c>
      <c r="C61" s="45"/>
      <c r="D61" s="45"/>
      <c r="E61" s="45"/>
      <c r="F61" s="45"/>
      <c r="G61" s="45"/>
      <c r="H61" s="9" t="s">
        <v>99</v>
      </c>
      <c r="I61" s="10"/>
      <c r="J61" s="10"/>
    </row>
    <row r="62" spans="2:10" ht="15" x14ac:dyDescent="0.25">
      <c r="B62" s="45" t="s">
        <v>27</v>
      </c>
      <c r="C62" s="45"/>
      <c r="D62" s="45"/>
      <c r="E62" s="45"/>
      <c r="F62" s="45"/>
      <c r="G62" s="45"/>
      <c r="H62" s="9" t="s">
        <v>100</v>
      </c>
      <c r="I62" s="10"/>
      <c r="J62" s="10"/>
    </row>
    <row r="63" spans="2:10" s="8" customFormat="1" ht="12" x14ac:dyDescent="0.2">
      <c r="B63" s="45" t="s">
        <v>101</v>
      </c>
      <c r="C63" s="45"/>
      <c r="D63" s="45"/>
      <c r="E63" s="45"/>
      <c r="F63" s="45"/>
      <c r="G63" s="45"/>
      <c r="H63" s="9" t="s">
        <v>102</v>
      </c>
      <c r="I63" s="10"/>
      <c r="J63" s="10"/>
    </row>
    <row r="64" spans="2:10" s="8" customFormat="1" ht="12" x14ac:dyDescent="0.2">
      <c r="B64" s="45" t="s">
        <v>103</v>
      </c>
      <c r="C64" s="45"/>
      <c r="D64" s="45"/>
      <c r="E64" s="45"/>
      <c r="F64" s="45"/>
      <c r="G64" s="45"/>
      <c r="H64" s="9" t="s">
        <v>104</v>
      </c>
      <c r="I64" s="10"/>
      <c r="J64" s="10"/>
    </row>
    <row r="65" spans="2:10" s="8" customFormat="1" ht="12" x14ac:dyDescent="0.2">
      <c r="B65" s="45" t="s">
        <v>105</v>
      </c>
      <c r="C65" s="45"/>
      <c r="D65" s="45"/>
      <c r="E65" s="45"/>
      <c r="F65" s="45"/>
      <c r="G65" s="45"/>
      <c r="H65" s="9" t="s">
        <v>106</v>
      </c>
      <c r="I65" s="10"/>
      <c r="J65" s="10"/>
    </row>
    <row r="66" spans="2:10" ht="15" x14ac:dyDescent="0.25">
      <c r="B66" s="45" t="s">
        <v>107</v>
      </c>
      <c r="C66" s="45"/>
      <c r="D66" s="45"/>
      <c r="E66" s="45"/>
      <c r="F66" s="45"/>
      <c r="G66" s="45"/>
      <c r="H66" s="9" t="s">
        <v>108</v>
      </c>
      <c r="I66" s="10">
        <v>15487</v>
      </c>
      <c r="J66" s="10">
        <v>15487</v>
      </c>
    </row>
    <row r="67" spans="2:10" ht="15" x14ac:dyDescent="0.25">
      <c r="B67" s="45" t="s">
        <v>109</v>
      </c>
      <c r="C67" s="45"/>
      <c r="D67" s="45"/>
      <c r="E67" s="45"/>
      <c r="F67" s="45"/>
      <c r="G67" s="45"/>
      <c r="H67" s="9" t="s">
        <v>110</v>
      </c>
      <c r="I67" s="10">
        <v>10204</v>
      </c>
      <c r="J67" s="10">
        <v>10204</v>
      </c>
    </row>
    <row r="68" spans="2:10" s="8" customFormat="1" ht="12" x14ac:dyDescent="0.2">
      <c r="B68" s="50" t="s">
        <v>111</v>
      </c>
      <c r="C68" s="50"/>
      <c r="D68" s="50"/>
      <c r="E68" s="50"/>
      <c r="F68" s="50"/>
      <c r="G68" s="50"/>
      <c r="H68" s="11" t="s">
        <v>112</v>
      </c>
      <c r="I68" s="12">
        <f>SUM(I61:I67)</f>
        <v>25691</v>
      </c>
      <c r="J68" s="12">
        <f>SUM(J61:J67)</f>
        <v>25691</v>
      </c>
    </row>
    <row r="69" spans="2:10" s="8" customFormat="1" ht="12" x14ac:dyDescent="0.2">
      <c r="B69" s="50" t="s">
        <v>113</v>
      </c>
      <c r="C69" s="50"/>
      <c r="D69" s="50"/>
      <c r="E69" s="50"/>
      <c r="F69" s="50"/>
      <c r="G69" s="50"/>
      <c r="H69" s="6"/>
      <c r="I69" s="10"/>
      <c r="J69" s="10"/>
    </row>
    <row r="70" spans="2:10" ht="15" x14ac:dyDescent="0.25">
      <c r="B70" s="45" t="s">
        <v>114</v>
      </c>
      <c r="C70" s="45"/>
      <c r="D70" s="45"/>
      <c r="E70" s="45"/>
      <c r="F70" s="45"/>
      <c r="G70" s="45"/>
      <c r="H70" s="9" t="s">
        <v>115</v>
      </c>
      <c r="I70" s="10">
        <v>123120</v>
      </c>
      <c r="J70" s="10">
        <v>123120</v>
      </c>
    </row>
    <row r="71" spans="2:10" ht="15" x14ac:dyDescent="0.25">
      <c r="B71" s="45" t="s">
        <v>116</v>
      </c>
      <c r="C71" s="45"/>
      <c r="D71" s="45"/>
      <c r="E71" s="45"/>
      <c r="F71" s="45"/>
      <c r="G71" s="45"/>
      <c r="H71" s="9" t="s">
        <v>117</v>
      </c>
      <c r="I71" s="10"/>
      <c r="J71" s="10"/>
    </row>
    <row r="72" spans="2:10" ht="15" x14ac:dyDescent="0.25">
      <c r="B72" s="45" t="s">
        <v>118</v>
      </c>
      <c r="C72" s="45"/>
      <c r="D72" s="45"/>
      <c r="E72" s="45"/>
      <c r="F72" s="45"/>
      <c r="G72" s="45"/>
      <c r="H72" s="9" t="s">
        <v>119</v>
      </c>
      <c r="I72" s="10"/>
      <c r="J72" s="10"/>
    </row>
    <row r="73" spans="2:10" ht="15" x14ac:dyDescent="0.25">
      <c r="B73" s="45" t="s">
        <v>120</v>
      </c>
      <c r="C73" s="45"/>
      <c r="D73" s="45"/>
      <c r="E73" s="45"/>
      <c r="F73" s="45"/>
      <c r="G73" s="45"/>
      <c r="H73" s="9" t="s">
        <v>121</v>
      </c>
      <c r="I73" s="10">
        <v>165082</v>
      </c>
      <c r="J73" s="10">
        <v>165082</v>
      </c>
    </row>
    <row r="74" spans="2:10" ht="15" x14ac:dyDescent="0.25">
      <c r="B74" s="45" t="s">
        <v>122</v>
      </c>
      <c r="C74" s="45"/>
      <c r="D74" s="45"/>
      <c r="E74" s="45"/>
      <c r="F74" s="45"/>
      <c r="G74" s="45"/>
      <c r="H74" s="9" t="s">
        <v>123</v>
      </c>
      <c r="I74" s="10">
        <v>-349843</v>
      </c>
      <c r="J74" s="10">
        <v>-278215</v>
      </c>
    </row>
    <row r="75" spans="2:10" ht="15" x14ac:dyDescent="0.25">
      <c r="B75" s="51" t="s">
        <v>124</v>
      </c>
      <c r="C75" s="51"/>
      <c r="D75" s="51"/>
      <c r="E75" s="51"/>
      <c r="F75" s="51"/>
      <c r="G75" s="51"/>
      <c r="H75" s="9" t="s">
        <v>125</v>
      </c>
      <c r="I75" s="10">
        <f>SUM(I70:I74)</f>
        <v>-61641</v>
      </c>
      <c r="J75" s="10">
        <f>SUM(J70:J74)</f>
        <v>9987</v>
      </c>
    </row>
    <row r="76" spans="2:10" ht="15" x14ac:dyDescent="0.25">
      <c r="B76" s="45" t="s">
        <v>126</v>
      </c>
      <c r="C76" s="45"/>
      <c r="D76" s="45"/>
      <c r="E76" s="45"/>
      <c r="F76" s="45"/>
      <c r="G76" s="45"/>
      <c r="H76" s="9" t="s">
        <v>127</v>
      </c>
      <c r="I76" s="10">
        <v>0</v>
      </c>
      <c r="J76" s="10"/>
    </row>
    <row r="77" spans="2:10" ht="15" x14ac:dyDescent="0.25">
      <c r="B77" s="50" t="s">
        <v>128</v>
      </c>
      <c r="C77" s="50"/>
      <c r="D77" s="50"/>
      <c r="E77" s="50"/>
      <c r="F77" s="50"/>
      <c r="G77" s="50"/>
      <c r="H77" s="11" t="s">
        <v>129</v>
      </c>
      <c r="I77" s="12">
        <f>SUM(I75:I76)</f>
        <v>-61641</v>
      </c>
      <c r="J77" s="12">
        <f>SUM(J75:J76)</f>
        <v>9987</v>
      </c>
    </row>
    <row r="78" spans="2:10" s="8" customFormat="1" ht="12" x14ac:dyDescent="0.2">
      <c r="B78" s="50" t="s">
        <v>130</v>
      </c>
      <c r="C78" s="50"/>
      <c r="D78" s="50"/>
      <c r="E78" s="50"/>
      <c r="F78" s="50"/>
      <c r="G78" s="50"/>
      <c r="H78" s="18"/>
      <c r="I78" s="12">
        <f>I58+I59+I68+I77</f>
        <v>1291082</v>
      </c>
      <c r="J78" s="12">
        <f>J58+J59+J68+J77</f>
        <v>1253106</v>
      </c>
    </row>
    <row r="79" spans="2:10" s="8" customFormat="1" ht="12" x14ac:dyDescent="0.2">
      <c r="B79" s="53" t="s">
        <v>131</v>
      </c>
      <c r="C79" s="54"/>
      <c r="D79" s="54"/>
      <c r="E79" s="54"/>
      <c r="F79" s="54"/>
      <c r="G79" s="55"/>
      <c r="H79" s="6"/>
      <c r="I79" s="58">
        <v>-503</v>
      </c>
      <c r="J79" s="58">
        <v>79</v>
      </c>
    </row>
    <row r="80" spans="2:10" s="8" customFormat="1" ht="12" x14ac:dyDescent="0.2">
      <c r="B80" s="19"/>
      <c r="C80" s="19"/>
      <c r="D80" s="19"/>
      <c r="E80" s="19"/>
      <c r="F80" s="19"/>
      <c r="G80" s="19"/>
      <c r="H80" s="20"/>
      <c r="I80" s="21">
        <f>I78-I45</f>
        <v>0</v>
      </c>
      <c r="J80" s="21">
        <f>J78-J45</f>
        <v>0</v>
      </c>
    </row>
    <row r="81" spans="3:9" s="22" customFormat="1" x14ac:dyDescent="0.25">
      <c r="C81" s="56" t="s">
        <v>176</v>
      </c>
      <c r="D81" s="56"/>
      <c r="E81" s="57" t="s">
        <v>177</v>
      </c>
      <c r="F81" s="57"/>
      <c r="G81" s="57"/>
      <c r="H81" s="57"/>
      <c r="I81" s="23" t="s">
        <v>132</v>
      </c>
    </row>
    <row r="82" spans="3:9" s="24" customFormat="1" x14ac:dyDescent="0.25">
      <c r="D82" s="24" t="s">
        <v>133</v>
      </c>
      <c r="I82" s="25" t="s">
        <v>134</v>
      </c>
    </row>
    <row r="83" spans="3:9" ht="15" x14ac:dyDescent="0.25">
      <c r="C83" s="52" t="s">
        <v>135</v>
      </c>
      <c r="D83" s="52"/>
      <c r="E83" s="35" t="s">
        <v>136</v>
      </c>
      <c r="F83" s="35"/>
      <c r="G83" s="35"/>
      <c r="H83" s="35"/>
      <c r="I83" s="26" t="s">
        <v>132</v>
      </c>
    </row>
    <row r="84" spans="3:9" s="24" customFormat="1" x14ac:dyDescent="0.25">
      <c r="D84" s="24" t="s">
        <v>133</v>
      </c>
      <c r="I84" s="25" t="s">
        <v>134</v>
      </c>
    </row>
    <row r="85" spans="3:9" ht="15" x14ac:dyDescent="0.25"/>
    <row r="86" spans="3:9" ht="15" x14ac:dyDescent="0.25">
      <c r="C86" s="1" t="s">
        <v>137</v>
      </c>
    </row>
    <row r="87" spans="3:9" ht="15" x14ac:dyDescent="0.25"/>
    <row r="88" spans="3:9" ht="15" x14ac:dyDescent="0.25"/>
    <row r="89" spans="3:9" ht="15" x14ac:dyDescent="0.25"/>
    <row r="90" spans="3:9" ht="15" x14ac:dyDescent="0.25"/>
    <row r="91" spans="3:9" ht="15" x14ac:dyDescent="0.25"/>
    <row r="92" spans="3:9" ht="15" x14ac:dyDescent="0.25"/>
    <row r="93" spans="3:9" ht="15" x14ac:dyDescent="0.25"/>
    <row r="94" spans="3:9" ht="15" x14ac:dyDescent="0.25"/>
  </sheetData>
  <mergeCells count="87">
    <mergeCell ref="C83:D83"/>
    <mergeCell ref="E83:H83"/>
    <mergeCell ref="B76:G76"/>
    <mergeCell ref="B77:G77"/>
    <mergeCell ref="B78:G78"/>
    <mergeCell ref="B79:G79"/>
    <mergeCell ref="C81:D81"/>
    <mergeCell ref="E81:H81"/>
    <mergeCell ref="B75:G75"/>
    <mergeCell ref="B64:G64"/>
    <mergeCell ref="B65:G65"/>
    <mergeCell ref="B66:G66"/>
    <mergeCell ref="B67:G67"/>
    <mergeCell ref="B68:G68"/>
    <mergeCell ref="B69:G69"/>
    <mergeCell ref="B70:G70"/>
    <mergeCell ref="B71:G71"/>
    <mergeCell ref="B72:G72"/>
    <mergeCell ref="B73:G73"/>
    <mergeCell ref="B74:G74"/>
    <mergeCell ref="B63:G63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51:G51"/>
    <mergeCell ref="B38:G38"/>
    <mergeCell ref="B39:G39"/>
    <mergeCell ref="B40:G40"/>
    <mergeCell ref="B41:G41"/>
    <mergeCell ref="B42:G42"/>
    <mergeCell ref="B43:G43"/>
    <mergeCell ref="B44:G44"/>
    <mergeCell ref="B45:G45"/>
    <mergeCell ref="B47:G48"/>
    <mergeCell ref="B49:G49"/>
    <mergeCell ref="B50:G50"/>
    <mergeCell ref="B37:G37"/>
    <mergeCell ref="B26:G26"/>
    <mergeCell ref="B27:G27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B25:G25"/>
    <mergeCell ref="B13:J13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12:J12"/>
    <mergeCell ref="B4:E4"/>
    <mergeCell ref="F4:J4"/>
    <mergeCell ref="B5:G5"/>
    <mergeCell ref="H5:J5"/>
    <mergeCell ref="G6:H6"/>
    <mergeCell ref="B7:F7"/>
    <mergeCell ref="G7:I7"/>
    <mergeCell ref="B8:E8"/>
    <mergeCell ref="F8:J8"/>
    <mergeCell ref="F9:J9"/>
    <mergeCell ref="B10:E10"/>
    <mergeCell ref="F10:J10"/>
    <mergeCell ref="B1:E1"/>
    <mergeCell ref="F1:J1"/>
    <mergeCell ref="B2:E2"/>
    <mergeCell ref="F2:J2"/>
    <mergeCell ref="B3:E3"/>
    <mergeCell ref="F3:J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8"/>
  <sheetViews>
    <sheetView tabSelected="1" topLeftCell="A40" zoomScaleNormal="100" workbookViewId="0">
      <selection activeCell="W53" sqref="W53"/>
    </sheetView>
  </sheetViews>
  <sheetFormatPr defaultRowHeight="15" x14ac:dyDescent="0.25"/>
  <cols>
    <col min="1" max="5" width="9.140625" style="1"/>
    <col min="6" max="6" width="17.28515625" style="1" customWidth="1"/>
    <col min="7" max="21" width="9.140625" style="1" hidden="1" customWidth="1"/>
    <col min="22" max="22" width="9.140625" style="1"/>
    <col min="23" max="23" width="23.7109375" style="1" customWidth="1"/>
    <col min="24" max="24" width="21.42578125" style="1" customWidth="1"/>
  </cols>
  <sheetData>
    <row r="1" spans="1:24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60" t="s">
        <v>193</v>
      </c>
      <c r="X1" s="60"/>
    </row>
    <row r="2" spans="1:24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60"/>
      <c r="X2" s="60"/>
    </row>
    <row r="3" spans="1:24" x14ac:dyDescent="0.25">
      <c r="A3" s="59"/>
      <c r="B3" s="59"/>
      <c r="C3" s="59"/>
      <c r="D3" s="59"/>
      <c r="E3" s="59"/>
      <c r="F3" s="59"/>
      <c r="G3" s="59"/>
      <c r="H3" s="61" t="s">
        <v>178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x14ac:dyDescent="0.25">
      <c r="A4" s="62" t="s">
        <v>194</v>
      </c>
      <c r="B4" s="59"/>
      <c r="C4" s="59"/>
      <c r="D4" s="59"/>
      <c r="E4" s="59"/>
      <c r="F4" s="59"/>
      <c r="G4" s="59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</row>
    <row r="5" spans="1:24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24" ht="36.75" customHeight="1" x14ac:dyDescent="0.25">
      <c r="A6" s="62" t="s">
        <v>195</v>
      </c>
      <c r="B6" s="59"/>
      <c r="C6" s="59"/>
      <c r="D6" s="59"/>
      <c r="E6" s="59"/>
      <c r="F6" s="59"/>
      <c r="G6" s="59"/>
      <c r="H6" s="86" t="s">
        <v>4</v>
      </c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</row>
    <row r="7" spans="1:24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1:24" x14ac:dyDescent="0.25">
      <c r="A8" s="62" t="s">
        <v>10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64">
        <v>5</v>
      </c>
      <c r="T8" s="64"/>
      <c r="U8" s="64"/>
      <c r="V8" s="64"/>
      <c r="W8" s="64"/>
      <c r="X8" s="64"/>
    </row>
    <row r="9" spans="1:24" x14ac:dyDescent="0.2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x14ac:dyDescent="0.25">
      <c r="A10" s="65" t="s">
        <v>196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6" t="s">
        <v>197</v>
      </c>
      <c r="T10" s="66"/>
      <c r="U10" s="66"/>
      <c r="V10" s="66"/>
      <c r="W10" s="66"/>
      <c r="X10" s="66"/>
    </row>
    <row r="11" spans="1:24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6"/>
      <c r="T11" s="66"/>
      <c r="U11" s="66"/>
      <c r="V11" s="66"/>
      <c r="W11" s="66"/>
      <c r="X11" s="66"/>
    </row>
    <row r="12" spans="1:24" ht="3" customHeight="1" x14ac:dyDescent="0.25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7"/>
      <c r="T12" s="67"/>
      <c r="U12" s="67"/>
      <c r="V12" s="67"/>
      <c r="W12" s="67"/>
      <c r="X12" s="67"/>
    </row>
    <row r="13" spans="1:24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</row>
    <row r="14" spans="1:24" ht="15.75" x14ac:dyDescent="0.25">
      <c r="A14" s="68" t="s">
        <v>198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59"/>
    </row>
    <row r="15" spans="1:24" x14ac:dyDescent="0.25">
      <c r="A15" s="69" t="s">
        <v>179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70" t="s">
        <v>17</v>
      </c>
    </row>
    <row r="16" spans="1:24" x14ac:dyDescent="0.2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</row>
    <row r="17" spans="1:24" ht="48" x14ac:dyDescent="0.25">
      <c r="A17" s="71" t="s">
        <v>199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2" t="s">
        <v>200</v>
      </c>
      <c r="W17" s="72" t="s">
        <v>201</v>
      </c>
      <c r="X17" s="73" t="s">
        <v>202</v>
      </c>
    </row>
    <row r="18" spans="1:24" x14ac:dyDescent="0.25">
      <c r="A18" s="74" t="s">
        <v>22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5" t="s">
        <v>203</v>
      </c>
      <c r="W18" s="91">
        <f>SUM(W19:W25)</f>
        <v>21306</v>
      </c>
      <c r="X18" s="91">
        <f>SUM(X19:X25)</f>
        <v>21127</v>
      </c>
    </row>
    <row r="19" spans="1:24" x14ac:dyDescent="0.25">
      <c r="A19" s="76" t="s">
        <v>204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7" t="s">
        <v>205</v>
      </c>
      <c r="W19" s="92">
        <v>16245</v>
      </c>
      <c r="X19" s="92">
        <v>6345</v>
      </c>
    </row>
    <row r="20" spans="1:24" x14ac:dyDescent="0.25">
      <c r="A20" s="76" t="s">
        <v>206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7" t="s">
        <v>207</v>
      </c>
      <c r="W20" s="92">
        <v>600</v>
      </c>
      <c r="X20" s="92" t="s">
        <v>142</v>
      </c>
    </row>
    <row r="21" spans="1:24" x14ac:dyDescent="0.25">
      <c r="A21" s="76" t="s">
        <v>208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7" t="s">
        <v>209</v>
      </c>
      <c r="W21" s="92"/>
      <c r="X21" s="92"/>
    </row>
    <row r="22" spans="1:24" x14ac:dyDescent="0.25">
      <c r="A22" s="76" t="s">
        <v>185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7" t="s">
        <v>210</v>
      </c>
      <c r="W22" s="92">
        <v>2656</v>
      </c>
      <c r="X22" s="92">
        <v>2656</v>
      </c>
    </row>
    <row r="23" spans="1:24" x14ac:dyDescent="0.25">
      <c r="A23" s="76" t="s">
        <v>211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7" t="s">
        <v>212</v>
      </c>
      <c r="W23" s="92"/>
      <c r="X23" s="92"/>
    </row>
    <row r="24" spans="1:24" x14ac:dyDescent="0.25">
      <c r="A24" s="78" t="s">
        <v>213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7" t="s">
        <v>214</v>
      </c>
      <c r="W24" s="92"/>
      <c r="X24" s="92"/>
    </row>
    <row r="25" spans="1:24" x14ac:dyDescent="0.25">
      <c r="A25" s="78" t="s">
        <v>187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7" t="s">
        <v>215</v>
      </c>
      <c r="W25" s="92">
        <v>1805</v>
      </c>
      <c r="X25" s="92">
        <v>12126</v>
      </c>
    </row>
    <row r="26" spans="1:24" x14ac:dyDescent="0.25">
      <c r="A26" s="74" t="s">
        <v>47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5" t="s">
        <v>216</v>
      </c>
      <c r="W26" s="91">
        <f>SUM(W27:W37)</f>
        <v>1269776</v>
      </c>
      <c r="X26" s="91">
        <f>SUM(X27:X37)</f>
        <v>1231980</v>
      </c>
    </row>
    <row r="27" spans="1:24" x14ac:dyDescent="0.25">
      <c r="A27" s="76" t="s">
        <v>217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7" t="s">
        <v>218</v>
      </c>
      <c r="W27" s="92"/>
      <c r="X27" s="92"/>
    </row>
    <row r="28" spans="1:24" x14ac:dyDescent="0.25">
      <c r="A28" s="76" t="s">
        <v>219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7" t="s">
        <v>220</v>
      </c>
      <c r="W28" s="92">
        <v>49</v>
      </c>
      <c r="X28" s="92">
        <v>53</v>
      </c>
    </row>
    <row r="29" spans="1:24" x14ac:dyDescent="0.25">
      <c r="A29" s="76" t="s">
        <v>221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7" t="s">
        <v>222</v>
      </c>
      <c r="W29" s="92"/>
      <c r="X29" s="92"/>
    </row>
    <row r="30" spans="1:24" x14ac:dyDescent="0.25">
      <c r="A30" s="76" t="s">
        <v>223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7" t="s">
        <v>224</v>
      </c>
      <c r="W30" s="92"/>
      <c r="X30" s="92"/>
    </row>
    <row r="31" spans="1:24" x14ac:dyDescent="0.25">
      <c r="A31" s="76" t="s">
        <v>225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7" t="s">
        <v>226</v>
      </c>
      <c r="W31" s="92"/>
      <c r="X31" s="92"/>
    </row>
    <row r="32" spans="1:24" x14ac:dyDescent="0.25">
      <c r="A32" s="76" t="s">
        <v>188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7" t="s">
        <v>227</v>
      </c>
      <c r="W32" s="92">
        <v>64</v>
      </c>
      <c r="X32" s="92">
        <v>73</v>
      </c>
    </row>
    <row r="33" spans="1:24" x14ac:dyDescent="0.25">
      <c r="A33" s="76" t="s">
        <v>186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7" t="s">
        <v>228</v>
      </c>
      <c r="W33" s="92"/>
      <c r="X33" s="92"/>
    </row>
    <row r="34" spans="1:24" x14ac:dyDescent="0.25">
      <c r="A34" s="76" t="s">
        <v>189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7" t="s">
        <v>229</v>
      </c>
      <c r="W34" s="92">
        <v>1166973</v>
      </c>
      <c r="X34" s="92">
        <v>1132902</v>
      </c>
    </row>
    <row r="35" spans="1:24" x14ac:dyDescent="0.25">
      <c r="A35" s="76" t="s">
        <v>190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7" t="s">
        <v>230</v>
      </c>
      <c r="W35" s="92">
        <v>276</v>
      </c>
      <c r="X35" s="92">
        <v>283</v>
      </c>
    </row>
    <row r="36" spans="1:24" x14ac:dyDescent="0.25">
      <c r="A36" s="76" t="s">
        <v>191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7" t="s">
        <v>231</v>
      </c>
      <c r="W36" s="94"/>
      <c r="X36" s="94"/>
    </row>
    <row r="37" spans="1:24" x14ac:dyDescent="0.25">
      <c r="A37" s="76" t="s">
        <v>192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7" t="s">
        <v>232</v>
      </c>
      <c r="W37" s="92">
        <f>18770+83644</f>
        <v>102414</v>
      </c>
      <c r="X37" s="92">
        <f>18770+79899</f>
        <v>98669</v>
      </c>
    </row>
    <row r="38" spans="1:24" x14ac:dyDescent="0.25">
      <c r="A38" s="79" t="s">
        <v>233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5" t="s">
        <v>234</v>
      </c>
      <c r="W38" s="91">
        <f>W18+W26</f>
        <v>1291082</v>
      </c>
      <c r="X38" s="91">
        <f>X18+X26</f>
        <v>1253107</v>
      </c>
    </row>
    <row r="39" spans="1:24" x14ac:dyDescent="0.25">
      <c r="A39" s="74" t="s">
        <v>235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5" t="s">
        <v>236</v>
      </c>
      <c r="W39" s="91">
        <f>W40+W47</f>
        <v>1352723</v>
      </c>
      <c r="X39" s="91">
        <f>X40+X47</f>
        <v>1243120</v>
      </c>
    </row>
    <row r="40" spans="1:24" x14ac:dyDescent="0.25">
      <c r="A40" s="74" t="s">
        <v>77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5" t="s">
        <v>237</v>
      </c>
      <c r="W40" s="91">
        <f>SUM(W41:W46)</f>
        <v>1327032</v>
      </c>
      <c r="X40" s="91">
        <f>SUM(X41:X46)</f>
        <v>1217429</v>
      </c>
    </row>
    <row r="41" spans="1:24" x14ac:dyDescent="0.25">
      <c r="A41" s="76" t="s">
        <v>238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7" t="s">
        <v>239</v>
      </c>
      <c r="W41" s="92">
        <v>1322144</v>
      </c>
      <c r="X41" s="92">
        <v>1209090</v>
      </c>
    </row>
    <row r="42" spans="1:24" x14ac:dyDescent="0.25">
      <c r="A42" s="76" t="s">
        <v>240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7" t="s">
        <v>241</v>
      </c>
      <c r="W42" s="94">
        <v>195</v>
      </c>
      <c r="X42" s="94">
        <v>4451</v>
      </c>
    </row>
    <row r="43" spans="1:24" ht="39" customHeight="1" x14ac:dyDescent="0.25">
      <c r="A43" s="80" t="s">
        <v>242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77" t="s">
        <v>243</v>
      </c>
      <c r="W43" s="94">
        <v>293</v>
      </c>
      <c r="X43" s="94">
        <v>313</v>
      </c>
    </row>
    <row r="44" spans="1:24" x14ac:dyDescent="0.25">
      <c r="A44" s="76" t="s">
        <v>244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7" t="s">
        <v>245</v>
      </c>
      <c r="W44" s="92">
        <f>317+1714</f>
        <v>2031</v>
      </c>
      <c r="X44" s="92">
        <f>768+121</f>
        <v>889</v>
      </c>
    </row>
    <row r="45" spans="1:24" x14ac:dyDescent="0.25">
      <c r="A45" s="81" t="s">
        <v>246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77" t="s">
        <v>247</v>
      </c>
      <c r="W45" s="92">
        <v>2369</v>
      </c>
      <c r="X45" s="92">
        <v>2686</v>
      </c>
    </row>
    <row r="46" spans="1:24" x14ac:dyDescent="0.25">
      <c r="A46" s="76" t="s">
        <v>248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7" t="s">
        <v>249</v>
      </c>
      <c r="W46" s="92"/>
      <c r="X46" s="92"/>
    </row>
    <row r="47" spans="1:24" x14ac:dyDescent="0.25">
      <c r="A47" s="74" t="s">
        <v>97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5" t="s">
        <v>250</v>
      </c>
      <c r="W47" s="91">
        <f>SUM(W48:W52)</f>
        <v>25691</v>
      </c>
      <c r="X47" s="91">
        <f>SUM(X48:X52)</f>
        <v>25691</v>
      </c>
    </row>
    <row r="48" spans="1:24" x14ac:dyDescent="0.25">
      <c r="A48" s="76" t="s">
        <v>251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7" t="s">
        <v>252</v>
      </c>
      <c r="W48" s="92"/>
      <c r="X48" s="92"/>
    </row>
    <row r="49" spans="1:26" x14ac:dyDescent="0.25">
      <c r="A49" s="76" t="s">
        <v>253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7" t="s">
        <v>254</v>
      </c>
      <c r="W49" s="92"/>
      <c r="X49" s="92"/>
    </row>
    <row r="50" spans="1:26" x14ac:dyDescent="0.25">
      <c r="A50" s="76" t="s">
        <v>255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7" t="s">
        <v>256</v>
      </c>
      <c r="W50" s="92"/>
      <c r="X50" s="92"/>
    </row>
    <row r="51" spans="1:26" x14ac:dyDescent="0.25">
      <c r="A51" s="81" t="s">
        <v>257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77" t="s">
        <v>258</v>
      </c>
      <c r="W51" s="92">
        <v>15487</v>
      </c>
      <c r="X51" s="92">
        <v>15487</v>
      </c>
    </row>
    <row r="52" spans="1:26" x14ac:dyDescent="0.25">
      <c r="A52" s="76" t="s">
        <v>259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7" t="s">
        <v>260</v>
      </c>
      <c r="W52" s="92">
        <v>10204</v>
      </c>
      <c r="X52" s="92">
        <v>10204</v>
      </c>
    </row>
    <row r="53" spans="1:26" x14ac:dyDescent="0.25">
      <c r="A53" s="74" t="s">
        <v>113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5" t="s">
        <v>261</v>
      </c>
      <c r="W53" s="91">
        <f>SUM(W54:W59)</f>
        <v>-61641</v>
      </c>
      <c r="X53" s="91">
        <f>SUM(X54:X59)</f>
        <v>9987</v>
      </c>
    </row>
    <row r="54" spans="1:26" x14ac:dyDescent="0.25">
      <c r="A54" s="76" t="s">
        <v>262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7" t="s">
        <v>263</v>
      </c>
      <c r="W54" s="92">
        <v>123120</v>
      </c>
      <c r="X54" s="92">
        <v>123120</v>
      </c>
    </row>
    <row r="55" spans="1:26" x14ac:dyDescent="0.25">
      <c r="A55" s="76" t="s">
        <v>264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7" t="s">
        <v>265</v>
      </c>
      <c r="W55" s="92"/>
      <c r="X55" s="92"/>
    </row>
    <row r="56" spans="1:26" x14ac:dyDescent="0.25">
      <c r="A56" s="76" t="s">
        <v>161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7" t="s">
        <v>266</v>
      </c>
      <c r="W56" s="92"/>
      <c r="X56" s="92"/>
    </row>
    <row r="57" spans="1:26" x14ac:dyDescent="0.25">
      <c r="A57" s="76" t="s">
        <v>267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7" t="s">
        <v>268</v>
      </c>
      <c r="W57" s="92"/>
      <c r="X57" s="92"/>
    </row>
    <row r="58" spans="1:26" x14ac:dyDescent="0.25">
      <c r="A58" s="76" t="s">
        <v>269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7" t="s">
        <v>270</v>
      </c>
      <c r="W58" s="92">
        <v>165082</v>
      </c>
      <c r="X58" s="92">
        <v>165082</v>
      </c>
    </row>
    <row r="59" spans="1:26" x14ac:dyDescent="0.25">
      <c r="A59" s="76" t="s">
        <v>271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7" t="s">
        <v>272</v>
      </c>
      <c r="W59" s="93">
        <v>-349843</v>
      </c>
      <c r="X59" s="92">
        <v>-278215</v>
      </c>
      <c r="Z59" s="171"/>
    </row>
    <row r="60" spans="1:26" x14ac:dyDescent="0.25">
      <c r="A60" s="74" t="s">
        <v>273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5" t="s">
        <v>274</v>
      </c>
      <c r="W60" s="91">
        <f>W39+W53</f>
        <v>1291082</v>
      </c>
      <c r="X60" s="91">
        <f>X40+X47+X53</f>
        <v>1253107</v>
      </c>
    </row>
    <row r="61" spans="1:26" x14ac:dyDescent="0.25">
      <c r="A61" s="53" t="s">
        <v>131</v>
      </c>
      <c r="B61" s="54"/>
      <c r="C61" s="54"/>
      <c r="D61" s="54"/>
      <c r="E61" s="54"/>
      <c r="F61" s="55"/>
      <c r="G61" s="27"/>
      <c r="H61" s="58">
        <v>-503</v>
      </c>
      <c r="I61" s="58">
        <v>79</v>
      </c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89"/>
      <c r="W61" s="90">
        <v>-503</v>
      </c>
      <c r="X61" s="90">
        <v>79</v>
      </c>
    </row>
    <row r="62" spans="1:26" x14ac:dyDescent="0.25">
      <c r="A62" s="19"/>
      <c r="B62" s="19"/>
      <c r="C62" s="19"/>
      <c r="D62" s="19"/>
      <c r="E62" s="19"/>
      <c r="F62" s="19"/>
      <c r="G62" s="20"/>
      <c r="H62" s="88"/>
      <c r="I62" s="88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87">
        <f>W60-W38</f>
        <v>0</v>
      </c>
      <c r="X62" s="87">
        <f>X60-X38</f>
        <v>0</v>
      </c>
    </row>
    <row r="63" spans="1:26" x14ac:dyDescent="0.25">
      <c r="A63" s="19"/>
      <c r="B63" s="19"/>
      <c r="C63" s="19"/>
      <c r="D63" s="19"/>
      <c r="E63" s="19"/>
      <c r="F63" s="19"/>
      <c r="G63" s="20"/>
      <c r="H63" s="88"/>
      <c r="I63" s="88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87"/>
      <c r="X63" s="87"/>
    </row>
    <row r="64" spans="1:26" x14ac:dyDescent="0.25">
      <c r="A64" s="62" t="s">
        <v>176</v>
      </c>
      <c r="B64" s="59"/>
      <c r="C64" s="57" t="s">
        <v>177</v>
      </c>
      <c r="D64" s="57"/>
      <c r="E64" s="57"/>
      <c r="F64" s="57"/>
      <c r="G64" s="59"/>
      <c r="H64" s="64" t="s">
        <v>275</v>
      </c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59"/>
      <c r="W64" s="82"/>
      <c r="X64" s="59"/>
    </row>
    <row r="65" spans="1:24" x14ac:dyDescent="0.25">
      <c r="A65" s="59"/>
      <c r="B65" s="59"/>
      <c r="C65" s="59"/>
      <c r="D65" s="59"/>
      <c r="E65" s="59"/>
      <c r="F65" s="59"/>
      <c r="G65" s="59"/>
      <c r="H65" s="83" t="s">
        <v>133</v>
      </c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59"/>
      <c r="W65" s="84" t="s">
        <v>276</v>
      </c>
      <c r="X65" s="59"/>
    </row>
    <row r="66" spans="1:24" x14ac:dyDescent="0.25">
      <c r="A66" s="62" t="s">
        <v>277</v>
      </c>
      <c r="B66" s="59"/>
      <c r="C66" s="35" t="s">
        <v>136</v>
      </c>
      <c r="D66" s="35"/>
      <c r="E66" s="35"/>
      <c r="F66" s="35"/>
      <c r="G66" s="59"/>
      <c r="H66" s="64" t="s">
        <v>278</v>
      </c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59"/>
      <c r="W66" s="82"/>
      <c r="X66" s="59"/>
    </row>
    <row r="67" spans="1:24" x14ac:dyDescent="0.25">
      <c r="A67" s="59"/>
      <c r="B67" s="85" t="s">
        <v>279</v>
      </c>
      <c r="C67" s="59"/>
      <c r="D67" s="59"/>
      <c r="E67" s="59"/>
      <c r="F67" s="59"/>
      <c r="G67" s="59"/>
      <c r="H67" s="83" t="s">
        <v>133</v>
      </c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59"/>
      <c r="W67" s="84" t="s">
        <v>276</v>
      </c>
      <c r="X67" s="59"/>
    </row>
    <row r="68" spans="1:24" x14ac:dyDescent="0.25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</row>
  </sheetData>
  <mergeCells count="59">
    <mergeCell ref="A60:U60"/>
    <mergeCell ref="H64:U64"/>
    <mergeCell ref="H65:U65"/>
    <mergeCell ref="H66:U66"/>
    <mergeCell ref="H67:U67"/>
    <mergeCell ref="A61:F61"/>
    <mergeCell ref="C64:F64"/>
    <mergeCell ref="C66:F66"/>
    <mergeCell ref="A52:U52"/>
    <mergeCell ref="A53:U53"/>
    <mergeCell ref="A54:U54"/>
    <mergeCell ref="A55:U55"/>
    <mergeCell ref="A56:U56"/>
    <mergeCell ref="A57:U57"/>
    <mergeCell ref="A46:U46"/>
    <mergeCell ref="A47:U47"/>
    <mergeCell ref="A48:U48"/>
    <mergeCell ref="A49:U49"/>
    <mergeCell ref="A50:U50"/>
    <mergeCell ref="A51:U51"/>
    <mergeCell ref="A37:U37"/>
    <mergeCell ref="A38:U38"/>
    <mergeCell ref="A39:U39"/>
    <mergeCell ref="A40:U40"/>
    <mergeCell ref="A41:U41"/>
    <mergeCell ref="A42:U42"/>
    <mergeCell ref="A27:U27"/>
    <mergeCell ref="A28:U28"/>
    <mergeCell ref="A29:U29"/>
    <mergeCell ref="A30:U30"/>
    <mergeCell ref="A31:U31"/>
    <mergeCell ref="A32:U32"/>
    <mergeCell ref="A19:U19"/>
    <mergeCell ref="A20:U20"/>
    <mergeCell ref="A21:U21"/>
    <mergeCell ref="A22:U22"/>
    <mergeCell ref="A23:U23"/>
    <mergeCell ref="A24:U24"/>
    <mergeCell ref="W1:X2"/>
    <mergeCell ref="H3:X4"/>
    <mergeCell ref="H6:X6"/>
    <mergeCell ref="S8:X8"/>
    <mergeCell ref="A10:R12"/>
    <mergeCell ref="S10:X12"/>
    <mergeCell ref="A25:U25"/>
    <mergeCell ref="A26:U26"/>
    <mergeCell ref="A33:U33"/>
    <mergeCell ref="A34:U34"/>
    <mergeCell ref="A35:U35"/>
    <mergeCell ref="A36:U36"/>
    <mergeCell ref="A43:U43"/>
    <mergeCell ref="A44:U44"/>
    <mergeCell ref="A45:U45"/>
    <mergeCell ref="A14:W14"/>
    <mergeCell ref="A15:W15"/>
    <mergeCell ref="A17:U17"/>
    <mergeCell ref="A18:U18"/>
    <mergeCell ref="A58:U58"/>
    <mergeCell ref="A59:U59"/>
  </mergeCells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workbookViewId="0">
      <selection activeCell="W38" sqref="W38"/>
    </sheetView>
  </sheetViews>
  <sheetFormatPr defaultRowHeight="15" x14ac:dyDescent="0.25"/>
  <cols>
    <col min="6" max="6" width="8.5703125" customWidth="1"/>
    <col min="7" max="21" width="9.140625" hidden="1" customWidth="1"/>
    <col min="23" max="23" width="13.42578125" customWidth="1"/>
    <col min="24" max="24" width="16" customWidth="1"/>
  </cols>
  <sheetData>
    <row r="1" spans="1:24" x14ac:dyDescent="0.2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2" t="s">
        <v>280</v>
      </c>
      <c r="X1" s="142"/>
    </row>
    <row r="2" spans="1:24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2"/>
      <c r="X2" s="142"/>
    </row>
    <row r="3" spans="1:24" x14ac:dyDescent="0.25">
      <c r="A3" s="141"/>
      <c r="B3" s="141"/>
      <c r="C3" s="141"/>
      <c r="D3" s="141"/>
      <c r="E3" s="141"/>
      <c r="F3" s="141"/>
      <c r="G3" s="141"/>
      <c r="H3" s="143" t="s">
        <v>178</v>
      </c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</row>
    <row r="4" spans="1:24" x14ac:dyDescent="0.25">
      <c r="A4" s="144" t="s">
        <v>194</v>
      </c>
      <c r="B4" s="141"/>
      <c r="C4" s="141"/>
      <c r="D4" s="141"/>
      <c r="E4" s="141"/>
      <c r="F4" s="141"/>
      <c r="G4" s="141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</row>
    <row r="5" spans="1:24" x14ac:dyDescent="0.25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</row>
    <row r="6" spans="1:24" ht="41.25" customHeight="1" x14ac:dyDescent="0.25">
      <c r="A6" s="144" t="s">
        <v>195</v>
      </c>
      <c r="B6" s="141"/>
      <c r="C6" s="141"/>
      <c r="D6" s="141"/>
      <c r="E6" s="141"/>
      <c r="F6" s="141"/>
      <c r="G6" s="141"/>
      <c r="H6" s="170" t="s">
        <v>4</v>
      </c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</row>
    <row r="7" spans="1:24" x14ac:dyDescent="0.25">
      <c r="A7" s="141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</row>
    <row r="8" spans="1:24" x14ac:dyDescent="0.25">
      <c r="A8" s="144" t="s">
        <v>10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7">
        <v>5</v>
      </c>
      <c r="T8" s="147"/>
      <c r="U8" s="147"/>
      <c r="V8" s="147"/>
      <c r="W8" s="147"/>
      <c r="X8" s="147"/>
    </row>
    <row r="9" spans="1:24" x14ac:dyDescent="0.25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</row>
    <row r="10" spans="1:24" x14ac:dyDescent="0.25">
      <c r="A10" s="148" t="s">
        <v>196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9" t="s">
        <v>197</v>
      </c>
      <c r="T10" s="149"/>
      <c r="U10" s="149"/>
      <c r="V10" s="149"/>
      <c r="W10" s="149"/>
      <c r="X10" s="149"/>
    </row>
    <row r="11" spans="1:24" x14ac:dyDescent="0.25">
      <c r="A11" s="148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9"/>
      <c r="T11" s="149"/>
      <c r="U11" s="149"/>
      <c r="V11" s="149"/>
      <c r="W11" s="149"/>
      <c r="X11" s="149"/>
    </row>
    <row r="12" spans="1:24" x14ac:dyDescent="0.25">
      <c r="A12" s="148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50"/>
      <c r="T12" s="150"/>
      <c r="U12" s="150"/>
      <c r="V12" s="150"/>
      <c r="W12" s="150"/>
      <c r="X12" s="150"/>
    </row>
    <row r="13" spans="1:24" x14ac:dyDescent="0.25">
      <c r="A13" s="141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</row>
    <row r="14" spans="1:24" ht="15.75" x14ac:dyDescent="0.25">
      <c r="A14" s="151" t="s">
        <v>138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</row>
    <row r="15" spans="1:24" x14ac:dyDescent="0.25">
      <c r="A15" s="152" t="s">
        <v>281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</row>
    <row r="16" spans="1:24" x14ac:dyDescent="0.25">
      <c r="A16" s="141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53" t="s">
        <v>17</v>
      </c>
    </row>
    <row r="17" spans="1:24" ht="36" x14ac:dyDescent="0.25">
      <c r="A17" s="154" t="s">
        <v>199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5" t="s">
        <v>200</v>
      </c>
      <c r="W17" s="155" t="s">
        <v>139</v>
      </c>
      <c r="X17" s="156" t="s">
        <v>373</v>
      </c>
    </row>
    <row r="18" spans="1:24" x14ac:dyDescent="0.25">
      <c r="A18" s="157" t="s">
        <v>349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8" t="s">
        <v>24</v>
      </c>
      <c r="W18" s="134"/>
      <c r="X18" s="134"/>
    </row>
    <row r="19" spans="1:24" x14ac:dyDescent="0.25">
      <c r="A19" s="160" t="s">
        <v>350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58" t="s">
        <v>140</v>
      </c>
      <c r="W19" s="134"/>
      <c r="X19" s="134"/>
    </row>
    <row r="20" spans="1:24" x14ac:dyDescent="0.25">
      <c r="A20" s="161" t="s">
        <v>351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2" t="s">
        <v>148</v>
      </c>
      <c r="W20" s="134"/>
      <c r="X20" s="134"/>
    </row>
    <row r="21" spans="1:24" x14ac:dyDescent="0.25">
      <c r="A21" s="163" t="s">
        <v>352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58" t="s">
        <v>154</v>
      </c>
      <c r="W21" s="134"/>
      <c r="X21" s="134"/>
    </row>
    <row r="22" spans="1:24" x14ac:dyDescent="0.25">
      <c r="A22" s="163" t="s">
        <v>353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58" t="s">
        <v>155</v>
      </c>
      <c r="W22" s="134">
        <v>16805</v>
      </c>
      <c r="X22" s="134">
        <v>14083</v>
      </c>
    </row>
    <row r="23" spans="1:24" x14ac:dyDescent="0.25">
      <c r="A23" s="163" t="s">
        <v>354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58" t="s">
        <v>156</v>
      </c>
      <c r="W23" s="134"/>
      <c r="X23" s="134"/>
    </row>
    <row r="24" spans="1:24" x14ac:dyDescent="0.25">
      <c r="A24" s="163" t="s">
        <v>355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58" t="s">
        <v>158</v>
      </c>
      <c r="W24" s="134">
        <v>5549</v>
      </c>
      <c r="X24" s="134">
        <v>9990</v>
      </c>
    </row>
    <row r="25" spans="1:24" x14ac:dyDescent="0.25">
      <c r="A25" s="163" t="s">
        <v>356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58" t="s">
        <v>160</v>
      </c>
      <c r="W25" s="134"/>
      <c r="X25" s="134"/>
    </row>
    <row r="26" spans="1:24" x14ac:dyDescent="0.25">
      <c r="A26" s="160" t="s">
        <v>357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58" t="s">
        <v>162</v>
      </c>
      <c r="W26" s="134">
        <v>82884</v>
      </c>
      <c r="X26" s="134">
        <v>151</v>
      </c>
    </row>
    <row r="27" spans="1:24" x14ac:dyDescent="0.25">
      <c r="A27" s="163" t="s">
        <v>358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58" t="s">
        <v>44</v>
      </c>
      <c r="W27" s="134"/>
      <c r="X27" s="134"/>
    </row>
    <row r="28" spans="1:24" ht="35.25" customHeight="1" x14ac:dyDescent="0.25">
      <c r="A28" s="164" t="s">
        <v>359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2" t="s">
        <v>49</v>
      </c>
      <c r="W28" s="91">
        <f>W20+W21+W22-W23-W24-W25-W26-W27</f>
        <v>-71628</v>
      </c>
      <c r="X28" s="91">
        <f>X20+X21+X22+X23-X24-X25-X26-X27</f>
        <v>3942</v>
      </c>
    </row>
    <row r="29" spans="1:24" x14ac:dyDescent="0.25">
      <c r="A29" s="163" t="s">
        <v>360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58" t="s">
        <v>66</v>
      </c>
      <c r="W29" s="159"/>
      <c r="X29" s="159"/>
    </row>
    <row r="30" spans="1:24" x14ac:dyDescent="0.25">
      <c r="A30" s="161" t="s">
        <v>361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2" t="s">
        <v>164</v>
      </c>
      <c r="W30" s="91">
        <f>W28+W29</f>
        <v>-71628</v>
      </c>
      <c r="X30" s="91">
        <f>X28+X29</f>
        <v>3942</v>
      </c>
    </row>
    <row r="31" spans="1:24" x14ac:dyDescent="0.25">
      <c r="A31" s="163" t="s">
        <v>362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58" t="s">
        <v>168</v>
      </c>
      <c r="W31" s="159"/>
      <c r="X31" s="159"/>
    </row>
    <row r="32" spans="1:24" ht="33.75" customHeight="1" x14ac:dyDescent="0.25">
      <c r="A32" s="164" t="s">
        <v>363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56" t="s">
        <v>169</v>
      </c>
      <c r="W32" s="91">
        <f>W30-W31</f>
        <v>-71628</v>
      </c>
      <c r="X32" s="91">
        <f>X30-X31</f>
        <v>3942</v>
      </c>
    </row>
    <row r="33" spans="1:24" x14ac:dyDescent="0.25">
      <c r="A33" s="163" t="s">
        <v>364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58" t="s">
        <v>170</v>
      </c>
      <c r="W33" s="159"/>
      <c r="X33" s="159"/>
    </row>
    <row r="34" spans="1:24" ht="33" customHeight="1" x14ac:dyDescent="0.25">
      <c r="A34" s="164" t="s">
        <v>365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2" t="s">
        <v>74</v>
      </c>
      <c r="W34" s="91">
        <f>W32-W33</f>
        <v>-71628</v>
      </c>
      <c r="X34" s="91">
        <f>X32-X33</f>
        <v>3942</v>
      </c>
    </row>
    <row r="35" spans="1:24" x14ac:dyDescent="0.25">
      <c r="A35" s="165" t="s">
        <v>366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58" t="s">
        <v>79</v>
      </c>
      <c r="W35" s="159" t="s">
        <v>142</v>
      </c>
      <c r="X35" s="159" t="s">
        <v>142</v>
      </c>
    </row>
    <row r="36" spans="1:24" x14ac:dyDescent="0.25">
      <c r="A36" s="157" t="s">
        <v>367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8" t="s">
        <v>368</v>
      </c>
      <c r="W36" s="159" t="s">
        <v>142</v>
      </c>
      <c r="X36" s="159" t="s">
        <v>142</v>
      </c>
    </row>
    <row r="37" spans="1:24" x14ac:dyDescent="0.25">
      <c r="A37" s="160" t="s">
        <v>369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58" t="s">
        <v>370</v>
      </c>
      <c r="W37" s="159" t="s">
        <v>142</v>
      </c>
      <c r="X37" s="159" t="s">
        <v>142</v>
      </c>
    </row>
    <row r="38" spans="1:24" x14ac:dyDescent="0.25">
      <c r="A38" s="161" t="s">
        <v>371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2" t="s">
        <v>372</v>
      </c>
      <c r="W38" s="91">
        <f>W34</f>
        <v>-71628</v>
      </c>
      <c r="X38" s="91">
        <f>X34</f>
        <v>3942</v>
      </c>
    </row>
    <row r="39" spans="1:24" x14ac:dyDescent="0.25">
      <c r="A39" s="141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</row>
    <row r="40" spans="1:24" x14ac:dyDescent="0.25">
      <c r="A40" s="144" t="s">
        <v>176</v>
      </c>
      <c r="B40" s="141"/>
      <c r="C40" s="57" t="s">
        <v>177</v>
      </c>
      <c r="D40" s="57"/>
      <c r="E40" s="57"/>
      <c r="F40" s="57"/>
      <c r="G40" s="141"/>
      <c r="H40" s="146" t="s">
        <v>275</v>
      </c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1"/>
      <c r="W40" s="166"/>
      <c r="X40" s="141"/>
    </row>
    <row r="41" spans="1:24" x14ac:dyDescent="0.25">
      <c r="A41" s="141"/>
      <c r="B41" s="141"/>
      <c r="C41" s="141"/>
      <c r="D41" s="141"/>
      <c r="E41" s="141"/>
      <c r="F41" s="141"/>
      <c r="G41" s="141"/>
      <c r="H41" s="167" t="s">
        <v>133</v>
      </c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41"/>
      <c r="W41" s="168" t="s">
        <v>276</v>
      </c>
      <c r="X41" s="141"/>
    </row>
    <row r="42" spans="1:24" x14ac:dyDescent="0.25">
      <c r="A42" s="144" t="s">
        <v>277</v>
      </c>
      <c r="B42" s="141"/>
      <c r="C42" s="35" t="s">
        <v>136</v>
      </c>
      <c r="D42" s="35"/>
      <c r="E42" s="35"/>
      <c r="F42" s="35"/>
      <c r="G42" s="141"/>
      <c r="H42" s="146" t="s">
        <v>278</v>
      </c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1"/>
      <c r="W42" s="166"/>
      <c r="X42" s="141"/>
    </row>
    <row r="43" spans="1:24" x14ac:dyDescent="0.25">
      <c r="A43" s="141"/>
      <c r="B43" s="141"/>
      <c r="C43" s="141"/>
      <c r="D43" s="141"/>
      <c r="E43" s="141"/>
      <c r="F43" s="141"/>
      <c r="G43" s="141"/>
      <c r="H43" s="167" t="s">
        <v>133</v>
      </c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41"/>
      <c r="W43" s="168" t="s">
        <v>276</v>
      </c>
      <c r="X43" s="141"/>
    </row>
    <row r="44" spans="1:24" x14ac:dyDescent="0.25">
      <c r="A44" s="141"/>
      <c r="B44" s="169" t="s">
        <v>279</v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</row>
    <row r="45" spans="1:24" x14ac:dyDescent="0.25">
      <c r="A45" s="141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</row>
  </sheetData>
  <mergeCells count="36">
    <mergeCell ref="H40:U40"/>
    <mergeCell ref="H41:U41"/>
    <mergeCell ref="H42:U42"/>
    <mergeCell ref="H43:U43"/>
    <mergeCell ref="C40:F40"/>
    <mergeCell ref="C42:F42"/>
    <mergeCell ref="A33:U33"/>
    <mergeCell ref="A34:U34"/>
    <mergeCell ref="A35:U35"/>
    <mergeCell ref="A36:U36"/>
    <mergeCell ref="A37:U37"/>
    <mergeCell ref="A38:U38"/>
    <mergeCell ref="A27:U27"/>
    <mergeCell ref="A28:U28"/>
    <mergeCell ref="A29:U29"/>
    <mergeCell ref="A30:U30"/>
    <mergeCell ref="A31:U31"/>
    <mergeCell ref="A32:U32"/>
    <mergeCell ref="A21:U21"/>
    <mergeCell ref="A22:U22"/>
    <mergeCell ref="A23:U23"/>
    <mergeCell ref="A24:U24"/>
    <mergeCell ref="A25:U25"/>
    <mergeCell ref="A26:U26"/>
    <mergeCell ref="A14:X14"/>
    <mergeCell ref="A15:X15"/>
    <mergeCell ref="A17:U17"/>
    <mergeCell ref="A18:U18"/>
    <mergeCell ref="A19:U19"/>
    <mergeCell ref="A20:U20"/>
    <mergeCell ref="W1:X2"/>
    <mergeCell ref="H3:X4"/>
    <mergeCell ref="H6:X6"/>
    <mergeCell ref="S8:X8"/>
    <mergeCell ref="A10:R12"/>
    <mergeCell ref="S10:X12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9"/>
  <sheetViews>
    <sheetView workbookViewId="0">
      <selection activeCell="W19" sqref="W19"/>
    </sheetView>
  </sheetViews>
  <sheetFormatPr defaultRowHeight="15" x14ac:dyDescent="0.25"/>
  <cols>
    <col min="8" max="21" width="9.140625" hidden="1" customWidth="1"/>
    <col min="23" max="23" width="13.85546875" customWidth="1"/>
    <col min="24" max="24" width="13" customWidth="1"/>
  </cols>
  <sheetData>
    <row r="1" spans="1:24" x14ac:dyDescent="0.2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6" t="s">
        <v>280</v>
      </c>
      <c r="X1" s="96"/>
    </row>
    <row r="2" spans="1:24" ht="31.5" customHeight="1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6"/>
      <c r="X2" s="96"/>
    </row>
    <row r="3" spans="1:24" x14ac:dyDescent="0.25">
      <c r="A3" s="95"/>
      <c r="B3" s="95"/>
      <c r="C3" s="95"/>
      <c r="D3" s="95"/>
      <c r="E3" s="95"/>
      <c r="F3" s="95"/>
      <c r="G3" s="95"/>
      <c r="H3" s="97" t="s">
        <v>178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</row>
    <row r="4" spans="1:24" x14ac:dyDescent="0.25">
      <c r="A4" s="98" t="s">
        <v>194</v>
      </c>
      <c r="B4" s="95"/>
      <c r="C4" s="95"/>
      <c r="D4" s="95"/>
      <c r="E4" s="95"/>
      <c r="F4" s="95"/>
      <c r="G4" s="95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</row>
    <row r="5" spans="1:24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</row>
    <row r="6" spans="1:24" ht="41.25" customHeight="1" x14ac:dyDescent="0.25">
      <c r="A6" s="98" t="s">
        <v>195</v>
      </c>
      <c r="B6" s="95"/>
      <c r="C6" s="95"/>
      <c r="D6" s="95"/>
      <c r="E6" s="95"/>
      <c r="F6" s="95"/>
      <c r="G6" s="95"/>
      <c r="H6" s="137" t="s">
        <v>4</v>
      </c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r="7" spans="1:24" x14ac:dyDescent="0.2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</row>
    <row r="8" spans="1:24" x14ac:dyDescent="0.25">
      <c r="A8" s="98" t="s">
        <v>10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101">
        <v>5</v>
      </c>
      <c r="T8" s="101"/>
      <c r="U8" s="101"/>
      <c r="V8" s="101"/>
      <c r="W8" s="101"/>
      <c r="X8" s="101"/>
    </row>
    <row r="9" spans="1:24" x14ac:dyDescent="0.25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</row>
    <row r="10" spans="1:24" x14ac:dyDescent="0.25">
      <c r="A10" s="102" t="s">
        <v>196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3" t="s">
        <v>197</v>
      </c>
      <c r="T10" s="103"/>
      <c r="U10" s="103"/>
      <c r="V10" s="103"/>
      <c r="W10" s="103"/>
      <c r="X10" s="103"/>
    </row>
    <row r="11" spans="1:24" x14ac:dyDescent="0.25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3"/>
      <c r="T11" s="103"/>
      <c r="U11" s="103"/>
      <c r="V11" s="103"/>
      <c r="W11" s="103"/>
      <c r="X11" s="103"/>
    </row>
    <row r="12" spans="1:24" x14ac:dyDescent="0.25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4"/>
      <c r="T12" s="104"/>
      <c r="U12" s="104"/>
      <c r="V12" s="104"/>
      <c r="W12" s="104"/>
      <c r="X12" s="104"/>
    </row>
    <row r="13" spans="1:24" x14ac:dyDescent="0.25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</row>
    <row r="14" spans="1:24" ht="15.75" x14ac:dyDescent="0.25">
      <c r="A14" s="105" t="s">
        <v>141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</row>
    <row r="15" spans="1:24" x14ac:dyDescent="0.25">
      <c r="A15" s="106" t="s">
        <v>281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</row>
    <row r="16" spans="1:24" x14ac:dyDescent="0.25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107" t="s">
        <v>17</v>
      </c>
    </row>
    <row r="17" spans="1:24" ht="48" x14ac:dyDescent="0.25">
      <c r="A17" s="108" t="s">
        <v>199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9" t="s">
        <v>200</v>
      </c>
      <c r="W17" s="109" t="s">
        <v>139</v>
      </c>
      <c r="X17" s="110" t="s">
        <v>373</v>
      </c>
    </row>
    <row r="18" spans="1:24" x14ac:dyDescent="0.25">
      <c r="A18" s="111" t="s">
        <v>282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</row>
    <row r="19" spans="1:24" x14ac:dyDescent="0.25">
      <c r="A19" s="112" t="s">
        <v>283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3" t="s">
        <v>218</v>
      </c>
      <c r="W19" s="132">
        <f>SUM(W21:W25)</f>
        <v>256</v>
      </c>
      <c r="X19" s="132">
        <f>SUM(X21:X25)</f>
        <v>0</v>
      </c>
    </row>
    <row r="20" spans="1:24" x14ac:dyDescent="0.25">
      <c r="A20" s="114" t="s">
        <v>284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5"/>
      <c r="W20" s="133"/>
      <c r="X20" s="133"/>
    </row>
    <row r="21" spans="1:24" x14ac:dyDescent="0.25">
      <c r="A21" s="116" t="s">
        <v>285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5" t="s">
        <v>220</v>
      </c>
      <c r="W21" s="134"/>
      <c r="X21" s="134"/>
    </row>
    <row r="22" spans="1:24" x14ac:dyDescent="0.25">
      <c r="A22" s="116" t="s">
        <v>286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5" t="s">
        <v>222</v>
      </c>
      <c r="W22" s="134"/>
      <c r="X22" s="134"/>
    </row>
    <row r="23" spans="1:24" x14ac:dyDescent="0.25">
      <c r="A23" s="116" t="s">
        <v>287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5" t="s">
        <v>224</v>
      </c>
      <c r="W23" s="134"/>
      <c r="X23" s="134"/>
    </row>
    <row r="24" spans="1:24" x14ac:dyDescent="0.25">
      <c r="A24" s="116" t="s">
        <v>288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5" t="s">
        <v>226</v>
      </c>
      <c r="W24" s="134"/>
      <c r="X24" s="134"/>
    </row>
    <row r="25" spans="1:24" x14ac:dyDescent="0.25">
      <c r="A25" s="116" t="s">
        <v>289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5" t="s">
        <v>227</v>
      </c>
      <c r="W25" s="134">
        <v>256</v>
      </c>
      <c r="X25" s="134"/>
    </row>
    <row r="26" spans="1:24" x14ac:dyDescent="0.25">
      <c r="A26" s="117" t="s">
        <v>290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3" t="s">
        <v>232</v>
      </c>
      <c r="W26" s="132">
        <f>SUM(W28:W34)</f>
        <v>11427</v>
      </c>
      <c r="X26" s="132">
        <f>SUM(X28:X34)</f>
        <v>9204</v>
      </c>
    </row>
    <row r="27" spans="1:24" x14ac:dyDescent="0.25">
      <c r="A27" s="114" t="s">
        <v>284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5"/>
      <c r="W27" s="133"/>
      <c r="X27" s="133"/>
    </row>
    <row r="28" spans="1:24" x14ac:dyDescent="0.25">
      <c r="A28" s="116" t="s">
        <v>291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5" t="s">
        <v>234</v>
      </c>
      <c r="W28" s="134">
        <v>1347</v>
      </c>
      <c r="X28" s="134">
        <v>1558</v>
      </c>
    </row>
    <row r="29" spans="1:24" x14ac:dyDescent="0.25">
      <c r="A29" s="116" t="s">
        <v>292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5" t="s">
        <v>236</v>
      </c>
      <c r="W29" s="134"/>
      <c r="X29" s="134"/>
    </row>
    <row r="30" spans="1:24" x14ac:dyDescent="0.25">
      <c r="A30" s="116" t="s">
        <v>293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5" t="s">
        <v>237</v>
      </c>
      <c r="W30" s="134">
        <v>3680</v>
      </c>
      <c r="X30" s="134">
        <v>4803</v>
      </c>
    </row>
    <row r="31" spans="1:24" x14ac:dyDescent="0.25">
      <c r="A31" s="116" t="s">
        <v>294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5" t="s">
        <v>239</v>
      </c>
      <c r="W31" s="134"/>
      <c r="X31" s="134"/>
    </row>
    <row r="32" spans="1:24" x14ac:dyDescent="0.25">
      <c r="A32" s="116" t="s">
        <v>295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5" t="s">
        <v>241</v>
      </c>
      <c r="W32" s="134"/>
      <c r="X32" s="134"/>
    </row>
    <row r="33" spans="1:24" x14ac:dyDescent="0.25">
      <c r="A33" s="116" t="s">
        <v>296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5" t="s">
        <v>243</v>
      </c>
      <c r="W33" s="134">
        <v>5270</v>
      </c>
      <c r="X33" s="134">
        <v>1542</v>
      </c>
    </row>
    <row r="34" spans="1:24" x14ac:dyDescent="0.25">
      <c r="A34" s="116" t="s">
        <v>297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5" t="s">
        <v>245</v>
      </c>
      <c r="W34" s="134">
        <v>1130</v>
      </c>
      <c r="X34" s="134">
        <v>1301</v>
      </c>
    </row>
    <row r="35" spans="1:24" ht="38.25" customHeight="1" x14ac:dyDescent="0.25">
      <c r="A35" s="118" t="s">
        <v>298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3" t="s">
        <v>250</v>
      </c>
      <c r="W35" s="132">
        <f>W19-W26</f>
        <v>-11171</v>
      </c>
      <c r="X35" s="132">
        <f>X19-X26</f>
        <v>-9204</v>
      </c>
    </row>
    <row r="36" spans="1:24" x14ac:dyDescent="0.25">
      <c r="A36" s="111" t="s">
        <v>299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</row>
    <row r="37" spans="1:24" x14ac:dyDescent="0.25">
      <c r="A37" s="112" t="s">
        <v>283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3" t="s">
        <v>268</v>
      </c>
      <c r="W37" s="132">
        <f>SUM(W39:W45)</f>
        <v>0</v>
      </c>
      <c r="X37" s="132">
        <f>SUM(X39:X45)</f>
        <v>0</v>
      </c>
    </row>
    <row r="38" spans="1:24" x14ac:dyDescent="0.25">
      <c r="A38" s="114" t="s">
        <v>284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5"/>
      <c r="W38" s="133"/>
      <c r="X38" s="133"/>
    </row>
    <row r="39" spans="1:24" x14ac:dyDescent="0.25">
      <c r="A39" s="116" t="s">
        <v>300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5" t="s">
        <v>270</v>
      </c>
      <c r="W39" s="134"/>
      <c r="X39" s="134"/>
    </row>
    <row r="40" spans="1:24" x14ac:dyDescent="0.25">
      <c r="A40" s="119" t="s">
        <v>301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5" t="s">
        <v>272</v>
      </c>
      <c r="W40" s="134"/>
      <c r="X40" s="134"/>
    </row>
    <row r="41" spans="1:24" x14ac:dyDescent="0.25">
      <c r="A41" s="119" t="s">
        <v>302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5" t="s">
        <v>274</v>
      </c>
      <c r="W41" s="134"/>
      <c r="X41" s="134"/>
    </row>
    <row r="42" spans="1:24" x14ac:dyDescent="0.25">
      <c r="A42" s="116" t="s">
        <v>303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5" t="s">
        <v>304</v>
      </c>
      <c r="W42" s="134"/>
      <c r="X42" s="134"/>
    </row>
    <row r="43" spans="1:24" x14ac:dyDescent="0.25">
      <c r="A43" s="120" t="s">
        <v>305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15" t="s">
        <v>306</v>
      </c>
      <c r="W43" s="134"/>
      <c r="X43" s="134"/>
    </row>
    <row r="44" spans="1:24" x14ac:dyDescent="0.25">
      <c r="A44" s="121" t="s">
        <v>307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2" t="s">
        <v>308</v>
      </c>
      <c r="W44" s="135"/>
      <c r="X44" s="135"/>
    </row>
    <row r="45" spans="1:24" x14ac:dyDescent="0.25">
      <c r="A45" s="116" t="s">
        <v>289</v>
      </c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5" t="s">
        <v>309</v>
      </c>
      <c r="W45" s="134"/>
      <c r="X45" s="134"/>
    </row>
    <row r="46" spans="1:24" x14ac:dyDescent="0.25">
      <c r="A46" s="112" t="s">
        <v>290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3" t="s">
        <v>310</v>
      </c>
      <c r="W46" s="132">
        <f>SUM(W48:W54)</f>
        <v>25675</v>
      </c>
      <c r="X46" s="132">
        <f>SUM(X48:X54)</f>
        <v>43185</v>
      </c>
    </row>
    <row r="47" spans="1:24" x14ac:dyDescent="0.25">
      <c r="A47" s="123" t="s">
        <v>284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15"/>
      <c r="W47" s="133"/>
      <c r="X47" s="133"/>
    </row>
    <row r="48" spans="1:24" x14ac:dyDescent="0.25">
      <c r="A48" s="119" t="s">
        <v>311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5" t="s">
        <v>312</v>
      </c>
      <c r="W48" s="134"/>
      <c r="X48" s="134"/>
    </row>
    <row r="49" spans="1:24" x14ac:dyDescent="0.25">
      <c r="A49" s="116" t="s">
        <v>313</v>
      </c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5" t="s">
        <v>314</v>
      </c>
      <c r="W49" s="134"/>
      <c r="X49" s="134"/>
    </row>
    <row r="50" spans="1:24" x14ac:dyDescent="0.25">
      <c r="A50" s="116" t="s">
        <v>315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5" t="s">
        <v>316</v>
      </c>
      <c r="W50" s="134">
        <v>24875</v>
      </c>
      <c r="X50" s="134">
        <v>43185</v>
      </c>
    </row>
    <row r="51" spans="1:24" x14ac:dyDescent="0.25">
      <c r="A51" s="116" t="s">
        <v>317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5" t="s">
        <v>318</v>
      </c>
      <c r="W51" s="134"/>
      <c r="X51" s="134"/>
    </row>
    <row r="52" spans="1:24" x14ac:dyDescent="0.25">
      <c r="A52" s="116" t="s">
        <v>319</v>
      </c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5" t="s">
        <v>320</v>
      </c>
      <c r="W52" s="134">
        <v>800</v>
      </c>
      <c r="X52" s="134"/>
    </row>
    <row r="53" spans="1:24" x14ac:dyDescent="0.25">
      <c r="A53" s="124" t="s">
        <v>321</v>
      </c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2" t="s">
        <v>322</v>
      </c>
      <c r="W53" s="135"/>
      <c r="X53" s="135"/>
    </row>
    <row r="54" spans="1:24" x14ac:dyDescent="0.25">
      <c r="A54" s="119" t="s">
        <v>297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5" t="s">
        <v>323</v>
      </c>
      <c r="W54" s="134"/>
      <c r="X54" s="134"/>
    </row>
    <row r="55" spans="1:24" ht="33.75" customHeight="1" x14ac:dyDescent="0.25">
      <c r="A55" s="125" t="s">
        <v>324</v>
      </c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13" t="s">
        <v>325</v>
      </c>
      <c r="W55" s="132">
        <f>W37-W46</f>
        <v>-25675</v>
      </c>
      <c r="X55" s="132">
        <f>X37-X46</f>
        <v>-43185</v>
      </c>
    </row>
    <row r="56" spans="1:24" x14ac:dyDescent="0.25">
      <c r="A56" s="111" t="s">
        <v>326</v>
      </c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</row>
    <row r="57" spans="1:24" x14ac:dyDescent="0.25">
      <c r="A57" s="126" t="s">
        <v>283</v>
      </c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13" t="s">
        <v>327</v>
      </c>
      <c r="W57" s="132">
        <f>SUM(W59:W62)</f>
        <v>61072</v>
      </c>
      <c r="X57" s="132">
        <f>SUM(X59:X62)</f>
        <v>85806</v>
      </c>
    </row>
    <row r="58" spans="1:24" x14ac:dyDescent="0.25">
      <c r="A58" s="123" t="s">
        <v>284</v>
      </c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15"/>
      <c r="W58" s="133"/>
      <c r="X58" s="133"/>
    </row>
    <row r="59" spans="1:24" x14ac:dyDescent="0.25">
      <c r="A59" s="119" t="s">
        <v>328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5" t="s">
        <v>329</v>
      </c>
      <c r="W59" s="134"/>
      <c r="X59" s="134"/>
    </row>
    <row r="60" spans="1:24" x14ac:dyDescent="0.25">
      <c r="A60" s="119" t="s">
        <v>330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5" t="s">
        <v>331</v>
      </c>
      <c r="W60" s="134">
        <v>61072</v>
      </c>
      <c r="X60" s="134">
        <v>85806</v>
      </c>
    </row>
    <row r="61" spans="1:24" x14ac:dyDescent="0.25">
      <c r="A61" s="119" t="s">
        <v>332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5" t="s">
        <v>333</v>
      </c>
      <c r="W61" s="134"/>
      <c r="X61" s="134"/>
    </row>
    <row r="62" spans="1:24" x14ac:dyDescent="0.25">
      <c r="A62" s="119" t="s">
        <v>289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5" t="s">
        <v>334</v>
      </c>
      <c r="W62" s="134"/>
      <c r="X62" s="134"/>
    </row>
    <row r="63" spans="1:24" x14ac:dyDescent="0.25">
      <c r="A63" s="126" t="s">
        <v>290</v>
      </c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13" t="s">
        <v>335</v>
      </c>
      <c r="W63" s="132">
        <f>SUM(W65:W68)</f>
        <v>14326</v>
      </c>
      <c r="X63" s="132">
        <f>SUM(X65:X68)</f>
        <v>30917</v>
      </c>
    </row>
    <row r="64" spans="1:24" x14ac:dyDescent="0.25">
      <c r="A64" s="123" t="s">
        <v>284</v>
      </c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15"/>
      <c r="W64" s="133"/>
      <c r="X64" s="133"/>
    </row>
    <row r="65" spans="1:24" x14ac:dyDescent="0.25">
      <c r="A65" s="116" t="s">
        <v>336</v>
      </c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5" t="s">
        <v>337</v>
      </c>
      <c r="W65" s="134">
        <v>14326</v>
      </c>
      <c r="X65" s="134">
        <v>30917</v>
      </c>
    </row>
    <row r="66" spans="1:24" x14ac:dyDescent="0.25">
      <c r="A66" s="116" t="s">
        <v>338</v>
      </c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5" t="s">
        <v>339</v>
      </c>
      <c r="W66" s="134"/>
      <c r="X66" s="134"/>
    </row>
    <row r="67" spans="1:24" x14ac:dyDescent="0.25">
      <c r="A67" s="116" t="s">
        <v>340</v>
      </c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5" t="s">
        <v>341</v>
      </c>
      <c r="W67" s="134"/>
      <c r="X67" s="134"/>
    </row>
    <row r="68" spans="1:24" x14ac:dyDescent="0.25">
      <c r="A68" s="116" t="s">
        <v>342</v>
      </c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5" t="s">
        <v>343</v>
      </c>
      <c r="W68" s="134"/>
      <c r="X68" s="134"/>
    </row>
    <row r="69" spans="1:24" ht="33.75" customHeight="1" x14ac:dyDescent="0.25">
      <c r="A69" s="127" t="s">
        <v>344</v>
      </c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13" t="s">
        <v>345</v>
      </c>
      <c r="W69" s="132">
        <f>W57-W63</f>
        <v>46746</v>
      </c>
      <c r="X69" s="132">
        <f>X57-X63</f>
        <v>54889</v>
      </c>
    </row>
    <row r="70" spans="1:24" ht="31.5" customHeight="1" x14ac:dyDescent="0.25">
      <c r="A70" s="127" t="s">
        <v>346</v>
      </c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13" t="s">
        <v>44</v>
      </c>
      <c r="W70" s="132">
        <f>W35+W55+W69</f>
        <v>9900</v>
      </c>
      <c r="X70" s="132">
        <f>X35+X55+X69</f>
        <v>2500</v>
      </c>
    </row>
    <row r="71" spans="1:24" ht="20.25" customHeight="1" x14ac:dyDescent="0.25">
      <c r="A71" s="125" t="s">
        <v>347</v>
      </c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15" t="s">
        <v>49</v>
      </c>
      <c r="W71" s="136">
        <v>6345</v>
      </c>
      <c r="X71" s="136">
        <v>7137</v>
      </c>
    </row>
    <row r="72" spans="1:24" ht="24.75" customHeight="1" x14ac:dyDescent="0.25">
      <c r="A72" s="125" t="s">
        <v>348</v>
      </c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15" t="s">
        <v>66</v>
      </c>
      <c r="W72" s="136">
        <v>16245</v>
      </c>
      <c r="X72" s="136">
        <v>9637</v>
      </c>
    </row>
    <row r="73" spans="1:24" ht="24.75" customHeight="1" x14ac:dyDescent="0.25">
      <c r="A73" s="138"/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9"/>
      <c r="W73" s="87">
        <f>W70+W71-W72</f>
        <v>0</v>
      </c>
      <c r="X73" s="87">
        <f>X70+X71-X72</f>
        <v>0</v>
      </c>
    </row>
    <row r="74" spans="1:24" ht="24.75" customHeight="1" x14ac:dyDescent="0.25">
      <c r="A74" s="138"/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9"/>
      <c r="W74" s="140"/>
      <c r="X74" s="140"/>
    </row>
    <row r="75" spans="1:24" x14ac:dyDescent="0.25">
      <c r="A75" s="98" t="s">
        <v>176</v>
      </c>
      <c r="B75" s="95"/>
      <c r="C75" s="95"/>
      <c r="D75" s="57" t="s">
        <v>177</v>
      </c>
      <c r="E75" s="57"/>
      <c r="F75" s="57"/>
      <c r="G75" s="57"/>
      <c r="H75" s="100" t="s">
        <v>275</v>
      </c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95"/>
      <c r="W75" s="128"/>
      <c r="X75" s="95"/>
    </row>
    <row r="76" spans="1:24" x14ac:dyDescent="0.25">
      <c r="A76" s="95"/>
      <c r="B76" s="95"/>
      <c r="C76" s="95"/>
      <c r="D76" s="95"/>
      <c r="E76" s="95"/>
      <c r="F76" s="95"/>
      <c r="G76" s="95"/>
      <c r="H76" s="129" t="s">
        <v>133</v>
      </c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95"/>
      <c r="W76" s="130" t="s">
        <v>276</v>
      </c>
      <c r="X76" s="95"/>
    </row>
    <row r="77" spans="1:24" x14ac:dyDescent="0.25">
      <c r="A77" s="98" t="s">
        <v>277</v>
      </c>
      <c r="B77" s="95"/>
      <c r="C77" s="95"/>
      <c r="D77" s="35" t="s">
        <v>136</v>
      </c>
      <c r="E77" s="35"/>
      <c r="F77" s="35"/>
      <c r="G77" s="35"/>
      <c r="H77" s="100" t="s">
        <v>278</v>
      </c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95"/>
      <c r="W77" s="128"/>
      <c r="X77" s="95"/>
    </row>
    <row r="78" spans="1:24" x14ac:dyDescent="0.25">
      <c r="A78" s="95"/>
      <c r="B78" s="95"/>
      <c r="C78" s="95"/>
      <c r="D78" s="95"/>
      <c r="E78" s="95"/>
      <c r="F78" s="95"/>
      <c r="G78" s="95"/>
      <c r="H78" s="129" t="s">
        <v>133</v>
      </c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95"/>
      <c r="W78" s="130" t="s">
        <v>276</v>
      </c>
      <c r="X78" s="95"/>
    </row>
    <row r="79" spans="1:24" x14ac:dyDescent="0.25">
      <c r="A79" s="95"/>
      <c r="B79" s="131" t="s">
        <v>279</v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</row>
  </sheetData>
  <mergeCells count="70">
    <mergeCell ref="H77:U77"/>
    <mergeCell ref="H78:U78"/>
    <mergeCell ref="D75:G75"/>
    <mergeCell ref="D77:G77"/>
    <mergeCell ref="A69:U69"/>
    <mergeCell ref="A70:U70"/>
    <mergeCell ref="A71:U71"/>
    <mergeCell ref="A72:U72"/>
    <mergeCell ref="H75:U75"/>
    <mergeCell ref="H76:U76"/>
    <mergeCell ref="A63:U63"/>
    <mergeCell ref="A64:U64"/>
    <mergeCell ref="A65:U65"/>
    <mergeCell ref="A66:U66"/>
    <mergeCell ref="A67:U67"/>
    <mergeCell ref="A68:U68"/>
    <mergeCell ref="A57:U57"/>
    <mergeCell ref="A58:U58"/>
    <mergeCell ref="A59:U59"/>
    <mergeCell ref="A60:U60"/>
    <mergeCell ref="A61:U61"/>
    <mergeCell ref="A62:U62"/>
    <mergeCell ref="A51:U51"/>
    <mergeCell ref="A52:U52"/>
    <mergeCell ref="A53:U53"/>
    <mergeCell ref="A54:U54"/>
    <mergeCell ref="A55:U55"/>
    <mergeCell ref="A56:X56"/>
    <mergeCell ref="A45:U45"/>
    <mergeCell ref="A46:U46"/>
    <mergeCell ref="A47:U47"/>
    <mergeCell ref="A48:U48"/>
    <mergeCell ref="A49:U49"/>
    <mergeCell ref="A50:U50"/>
    <mergeCell ref="A39:U39"/>
    <mergeCell ref="A40:U40"/>
    <mergeCell ref="A41:U41"/>
    <mergeCell ref="A42:U42"/>
    <mergeCell ref="A43:U43"/>
    <mergeCell ref="A44:U44"/>
    <mergeCell ref="A33:U33"/>
    <mergeCell ref="A34:U34"/>
    <mergeCell ref="A35:U35"/>
    <mergeCell ref="A36:X36"/>
    <mergeCell ref="A37:U37"/>
    <mergeCell ref="A38:U38"/>
    <mergeCell ref="A27:U27"/>
    <mergeCell ref="A28:U28"/>
    <mergeCell ref="A29:U29"/>
    <mergeCell ref="A30:U30"/>
    <mergeCell ref="A31:U31"/>
    <mergeCell ref="A32:U32"/>
    <mergeCell ref="A21:U21"/>
    <mergeCell ref="A22:U22"/>
    <mergeCell ref="A23:U23"/>
    <mergeCell ref="A24:U24"/>
    <mergeCell ref="A25:U25"/>
    <mergeCell ref="A26:U26"/>
    <mergeCell ref="A14:X14"/>
    <mergeCell ref="A15:X15"/>
    <mergeCell ref="A17:U17"/>
    <mergeCell ref="A18:X18"/>
    <mergeCell ref="A19:U19"/>
    <mergeCell ref="A20:U20"/>
    <mergeCell ref="W1:X2"/>
    <mergeCell ref="H3:X4"/>
    <mergeCell ref="H6:X6"/>
    <mergeCell ref="S8:X8"/>
    <mergeCell ref="A10:R12"/>
    <mergeCell ref="S10:X12"/>
  </mergeCells>
  <pageMargins left="0.7" right="0.7" top="0.75" bottom="0.75" header="0.3" footer="0.3"/>
  <pageSetup paperSize="9" scale="8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workbookViewId="0">
      <selection activeCell="T12" sqref="T12"/>
    </sheetView>
  </sheetViews>
  <sheetFormatPr defaultRowHeight="15" x14ac:dyDescent="0.25"/>
  <cols>
    <col min="6" max="6" width="9.140625" customWidth="1"/>
    <col min="7" max="7" width="7.85546875" customWidth="1"/>
    <col min="8" max="14" width="9.140625" hidden="1" customWidth="1"/>
    <col min="17" max="17" width="12.42578125" customWidth="1"/>
    <col min="18" max="18" width="12.5703125" customWidth="1"/>
    <col min="19" max="19" width="14.85546875" customWidth="1"/>
    <col min="20" max="20" width="12.85546875" customWidth="1"/>
    <col min="21" max="21" width="12.5703125" customWidth="1"/>
    <col min="22" max="22" width="13.85546875" customWidth="1"/>
  </cols>
  <sheetData>
    <row r="1" spans="1:22" x14ac:dyDescent="0.25">
      <c r="A1" s="172"/>
      <c r="B1" s="172"/>
      <c r="C1" s="172"/>
      <c r="D1" s="172"/>
      <c r="E1" s="172"/>
      <c r="F1" s="172"/>
      <c r="G1" s="172"/>
      <c r="H1" s="173" t="s">
        <v>178</v>
      </c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x14ac:dyDescent="0.25">
      <c r="A2" s="174" t="s">
        <v>194</v>
      </c>
      <c r="B2" s="172"/>
      <c r="C2" s="172"/>
      <c r="D2" s="172"/>
      <c r="E2" s="172"/>
      <c r="F2" s="172"/>
      <c r="G2" s="172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</row>
    <row r="3" spans="1:22" x14ac:dyDescent="0.25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x14ac:dyDescent="0.25">
      <c r="A4" s="174" t="s">
        <v>195</v>
      </c>
      <c r="B4" s="172"/>
      <c r="C4" s="172"/>
      <c r="D4" s="172"/>
      <c r="E4" s="172"/>
      <c r="F4" s="172"/>
      <c r="G4" s="172"/>
      <c r="H4" s="175" t="s">
        <v>4</v>
      </c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</row>
    <row r="5" spans="1:22" x14ac:dyDescent="0.25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</row>
    <row r="6" spans="1:22" x14ac:dyDescent="0.25">
      <c r="A6" s="174" t="s">
        <v>10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6">
        <v>5</v>
      </c>
      <c r="R6" s="176"/>
      <c r="S6" s="176"/>
      <c r="T6" s="176"/>
      <c r="U6" s="176"/>
      <c r="V6" s="176"/>
    </row>
    <row r="7" spans="1:22" x14ac:dyDescent="0.25">
      <c r="A7" s="172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</row>
    <row r="8" spans="1:22" x14ac:dyDescent="0.25">
      <c r="A8" s="177" t="s">
        <v>196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8" t="s">
        <v>197</v>
      </c>
      <c r="R8" s="178"/>
      <c r="S8" s="178"/>
      <c r="T8" s="178"/>
      <c r="U8" s="178"/>
      <c r="V8" s="178"/>
    </row>
    <row r="9" spans="1:22" x14ac:dyDescent="0.25">
      <c r="A9" s="177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8"/>
      <c r="R9" s="178"/>
      <c r="S9" s="178"/>
      <c r="T9" s="178"/>
      <c r="U9" s="178"/>
      <c r="V9" s="178"/>
    </row>
    <row r="10" spans="1:22" x14ac:dyDescent="0.25">
      <c r="A10" s="177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8"/>
      <c r="R10" s="178"/>
      <c r="S10" s="178"/>
      <c r="T10" s="178"/>
      <c r="U10" s="178"/>
      <c r="V10" s="178"/>
    </row>
    <row r="11" spans="1:22" x14ac:dyDescent="0.25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</row>
    <row r="12" spans="1:22" ht="15.75" x14ac:dyDescent="0.25">
      <c r="A12" s="179" t="s">
        <v>143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2"/>
      <c r="U12" s="172"/>
      <c r="V12" s="172"/>
    </row>
    <row r="13" spans="1:22" x14ac:dyDescent="0.25">
      <c r="A13" s="180" t="s">
        <v>281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72"/>
      <c r="U13" s="172"/>
      <c r="V13" s="172"/>
    </row>
    <row r="14" spans="1:22" ht="15.75" thickBot="1" x14ac:dyDescent="0.3">
      <c r="A14" s="172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81" t="s">
        <v>17</v>
      </c>
    </row>
    <row r="15" spans="1:22" x14ac:dyDescent="0.25">
      <c r="A15" s="182" t="s">
        <v>374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3" t="s">
        <v>180</v>
      </c>
      <c r="P15" s="183"/>
      <c r="Q15" s="184" t="s">
        <v>375</v>
      </c>
      <c r="R15" s="184"/>
      <c r="S15" s="184"/>
      <c r="T15" s="184"/>
      <c r="U15" s="185" t="s">
        <v>364</v>
      </c>
      <c r="V15" s="186" t="s">
        <v>145</v>
      </c>
    </row>
    <row r="16" spans="1:22" ht="24" x14ac:dyDescent="0.25">
      <c r="A16" s="187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9"/>
      <c r="O16" s="190"/>
      <c r="P16" s="191"/>
      <c r="Q16" s="192" t="s">
        <v>262</v>
      </c>
      <c r="R16" s="192" t="s">
        <v>376</v>
      </c>
      <c r="S16" s="193" t="s">
        <v>144</v>
      </c>
      <c r="T16" s="193" t="s">
        <v>377</v>
      </c>
      <c r="U16" s="194"/>
      <c r="V16" s="195"/>
    </row>
    <row r="17" spans="1:22" x14ac:dyDescent="0.25">
      <c r="A17" s="196" t="s">
        <v>181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7" t="s">
        <v>182</v>
      </c>
      <c r="P17" s="197"/>
      <c r="Q17" s="198" t="s">
        <v>183</v>
      </c>
      <c r="R17" s="198" t="s">
        <v>184</v>
      </c>
      <c r="S17" s="199" t="s">
        <v>378</v>
      </c>
      <c r="T17" s="199" t="s">
        <v>379</v>
      </c>
      <c r="U17" s="199" t="s">
        <v>380</v>
      </c>
      <c r="V17" s="200" t="s">
        <v>381</v>
      </c>
    </row>
    <row r="18" spans="1:22" x14ac:dyDescent="0.25">
      <c r="A18" s="201" t="s">
        <v>146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2" t="s">
        <v>24</v>
      </c>
      <c r="P18" s="202"/>
      <c r="Q18" s="132">
        <v>123120</v>
      </c>
      <c r="R18" s="132">
        <v>165082</v>
      </c>
      <c r="S18" s="132">
        <v>-278215</v>
      </c>
      <c r="T18" s="132">
        <f>SUM(Q18:S18)</f>
        <v>9987</v>
      </c>
      <c r="U18" s="132"/>
      <c r="V18" s="225">
        <f>SUM(T18:U18)</f>
        <v>9987</v>
      </c>
    </row>
    <row r="19" spans="1:22" x14ac:dyDescent="0.25">
      <c r="A19" s="203" t="s">
        <v>147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2" t="s">
        <v>140</v>
      </c>
      <c r="P19" s="202"/>
      <c r="Q19" s="204"/>
      <c r="R19" s="205"/>
      <c r="S19" s="206"/>
      <c r="T19" s="132">
        <f t="shared" ref="T19:T43" si="0">SUM(Q19:S19)</f>
        <v>0</v>
      </c>
      <c r="U19" s="206"/>
      <c r="V19" s="225"/>
    </row>
    <row r="20" spans="1:22" x14ac:dyDescent="0.25">
      <c r="A20" s="201" t="s">
        <v>382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7" t="s">
        <v>148</v>
      </c>
      <c r="P20" s="207"/>
      <c r="Q20" s="132">
        <f>Q18+Q19</f>
        <v>123120</v>
      </c>
      <c r="R20" s="132">
        <f t="shared" ref="R20:V20" si="1">R18+R19</f>
        <v>165082</v>
      </c>
      <c r="S20" s="132">
        <f t="shared" si="1"/>
        <v>-278215</v>
      </c>
      <c r="T20" s="132">
        <f t="shared" si="0"/>
        <v>9987</v>
      </c>
      <c r="U20" s="132"/>
      <c r="V20" s="225">
        <f t="shared" ref="V19:V43" si="2">SUM(T20:U20)</f>
        <v>9987</v>
      </c>
    </row>
    <row r="21" spans="1:22" x14ac:dyDescent="0.25">
      <c r="A21" s="203" t="s">
        <v>383</v>
      </c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2" t="s">
        <v>149</v>
      </c>
      <c r="P21" s="202"/>
      <c r="Q21" s="204"/>
      <c r="R21" s="205"/>
      <c r="S21" s="206"/>
      <c r="T21" s="132"/>
      <c r="U21" s="206"/>
      <c r="V21" s="225"/>
    </row>
    <row r="22" spans="1:22" x14ac:dyDescent="0.25">
      <c r="A22" s="208" t="s">
        <v>150</v>
      </c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 t="s">
        <v>151</v>
      </c>
      <c r="P22" s="202"/>
      <c r="Q22" s="204"/>
      <c r="R22" s="205"/>
      <c r="S22" s="206"/>
      <c r="T22" s="132"/>
      <c r="U22" s="206"/>
      <c r="V22" s="225"/>
    </row>
    <row r="23" spans="1:22" x14ac:dyDescent="0.25">
      <c r="A23" s="208" t="s">
        <v>152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9" t="s">
        <v>153</v>
      </c>
      <c r="P23" s="209"/>
      <c r="Q23" s="204"/>
      <c r="R23" s="205"/>
      <c r="S23" s="206"/>
      <c r="T23" s="132"/>
      <c r="U23" s="206"/>
      <c r="V23" s="225"/>
    </row>
    <row r="24" spans="1:22" ht="30" customHeight="1" x14ac:dyDescent="0.25">
      <c r="A24" s="201" t="s">
        <v>384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7" t="s">
        <v>154</v>
      </c>
      <c r="P24" s="207"/>
      <c r="Q24" s="132">
        <f>Q21+Q22+Q23</f>
        <v>0</v>
      </c>
      <c r="R24" s="132">
        <f t="shared" ref="R24:V24" si="3">R21+R22+R23</f>
        <v>0</v>
      </c>
      <c r="S24" s="132">
        <f t="shared" si="3"/>
        <v>0</v>
      </c>
      <c r="T24" s="132">
        <f t="shared" si="0"/>
        <v>0</v>
      </c>
      <c r="U24" s="132">
        <f t="shared" si="3"/>
        <v>0</v>
      </c>
      <c r="V24" s="225">
        <f t="shared" si="2"/>
        <v>0</v>
      </c>
    </row>
    <row r="25" spans="1:22" x14ac:dyDescent="0.25">
      <c r="A25" s="208" t="s">
        <v>371</v>
      </c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2" t="s">
        <v>155</v>
      </c>
      <c r="P25" s="202"/>
      <c r="Q25" s="133"/>
      <c r="R25" s="133"/>
      <c r="S25" s="133">
        <v>-71628</v>
      </c>
      <c r="T25" s="132">
        <f t="shared" si="0"/>
        <v>-71628</v>
      </c>
      <c r="U25" s="206"/>
      <c r="V25" s="225">
        <f t="shared" si="2"/>
        <v>-71628</v>
      </c>
    </row>
    <row r="26" spans="1:22" ht="29.25" customHeight="1" x14ac:dyDescent="0.25">
      <c r="A26" s="201" t="s">
        <v>385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10" t="s">
        <v>156</v>
      </c>
      <c r="P26" s="210"/>
      <c r="Q26" s="132">
        <f>Q24+Q25</f>
        <v>0</v>
      </c>
      <c r="R26" s="132">
        <f t="shared" ref="R26:V26" si="4">R24+R25</f>
        <v>0</v>
      </c>
      <c r="S26" s="132">
        <f t="shared" si="4"/>
        <v>-71628</v>
      </c>
      <c r="T26" s="132">
        <f t="shared" si="0"/>
        <v>-71628</v>
      </c>
      <c r="U26" s="132">
        <f t="shared" si="4"/>
        <v>0</v>
      </c>
      <c r="V26" s="225">
        <f t="shared" si="2"/>
        <v>-71628</v>
      </c>
    </row>
    <row r="27" spans="1:22" x14ac:dyDescent="0.25">
      <c r="A27" s="208" t="s">
        <v>157</v>
      </c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1" t="s">
        <v>158</v>
      </c>
      <c r="P27" s="211"/>
      <c r="Q27" s="212"/>
      <c r="R27" s="213"/>
      <c r="S27" s="214"/>
      <c r="T27" s="132"/>
      <c r="U27" s="214"/>
      <c r="V27" s="225"/>
    </row>
    <row r="28" spans="1:22" x14ac:dyDescent="0.25">
      <c r="A28" s="208" t="s">
        <v>159</v>
      </c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2" t="s">
        <v>160</v>
      </c>
      <c r="P28" s="202"/>
      <c r="Q28" s="204"/>
      <c r="R28" s="205"/>
      <c r="S28" s="206"/>
      <c r="T28" s="132"/>
      <c r="U28" s="206"/>
      <c r="V28" s="225"/>
    </row>
    <row r="29" spans="1:22" x14ac:dyDescent="0.25">
      <c r="A29" s="208" t="s">
        <v>161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2" t="s">
        <v>162</v>
      </c>
      <c r="P29" s="202"/>
      <c r="Q29" s="204"/>
      <c r="R29" s="205"/>
      <c r="S29" s="206"/>
      <c r="T29" s="132"/>
      <c r="U29" s="206"/>
      <c r="V29" s="225"/>
    </row>
    <row r="30" spans="1:22" ht="29.25" customHeight="1" x14ac:dyDescent="0.25">
      <c r="A30" s="201" t="s">
        <v>390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7" t="s">
        <v>44</v>
      </c>
      <c r="P30" s="207"/>
      <c r="Q30" s="132">
        <f>Q20+Q26+Q27+Q28+Q29</f>
        <v>123120</v>
      </c>
      <c r="R30" s="132">
        <f t="shared" ref="R30:S30" si="5">R20+R26+R27+R28+R29</f>
        <v>165082</v>
      </c>
      <c r="S30" s="132">
        <f>S20+S26+S27+S28+S29</f>
        <v>-349843</v>
      </c>
      <c r="T30" s="132">
        <f t="shared" si="0"/>
        <v>-61641</v>
      </c>
      <c r="U30" s="132">
        <f t="shared" ref="R30:V30" si="6">U26+U27+U28+U29</f>
        <v>0</v>
      </c>
      <c r="V30" s="225">
        <f t="shared" si="2"/>
        <v>-61641</v>
      </c>
    </row>
    <row r="31" spans="1:22" x14ac:dyDescent="0.25">
      <c r="A31" s="201" t="s">
        <v>163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7" t="s">
        <v>49</v>
      </c>
      <c r="P31" s="207"/>
      <c r="Q31" s="132">
        <v>123120</v>
      </c>
      <c r="R31" s="132">
        <v>165082</v>
      </c>
      <c r="S31" s="132">
        <v>-239263</v>
      </c>
      <c r="T31" s="132">
        <f t="shared" si="0"/>
        <v>48939</v>
      </c>
      <c r="U31" s="132"/>
      <c r="V31" s="225">
        <f t="shared" si="2"/>
        <v>48939</v>
      </c>
    </row>
    <row r="32" spans="1:22" x14ac:dyDescent="0.25">
      <c r="A32" s="208" t="s">
        <v>147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11" t="s">
        <v>66</v>
      </c>
      <c r="P32" s="211"/>
      <c r="Q32" s="212"/>
      <c r="R32" s="213"/>
      <c r="S32" s="214"/>
      <c r="T32" s="132"/>
      <c r="U32" s="214"/>
      <c r="V32" s="225"/>
    </row>
    <row r="33" spans="1:22" x14ac:dyDescent="0.25">
      <c r="A33" s="201" t="s">
        <v>386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7" t="s">
        <v>164</v>
      </c>
      <c r="P33" s="207"/>
      <c r="Q33" s="132">
        <f>Q31+Q32</f>
        <v>123120</v>
      </c>
      <c r="R33" s="132">
        <f t="shared" ref="R33:V33" si="7">R31+R32</f>
        <v>165082</v>
      </c>
      <c r="S33" s="132">
        <f>S31+S32</f>
        <v>-239263</v>
      </c>
      <c r="T33" s="132">
        <f t="shared" si="7"/>
        <v>48939</v>
      </c>
      <c r="U33" s="132">
        <f t="shared" si="7"/>
        <v>0</v>
      </c>
      <c r="V33" s="225">
        <f t="shared" si="7"/>
        <v>48939</v>
      </c>
    </row>
    <row r="34" spans="1:22" x14ac:dyDescent="0.25">
      <c r="A34" s="208" t="s">
        <v>383</v>
      </c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11" t="s">
        <v>165</v>
      </c>
      <c r="P34" s="211"/>
      <c r="Q34" s="212" t="s">
        <v>142</v>
      </c>
      <c r="R34" s="213" t="s">
        <v>142</v>
      </c>
      <c r="S34" s="214" t="s">
        <v>142</v>
      </c>
      <c r="T34" s="132">
        <f t="shared" si="0"/>
        <v>0</v>
      </c>
      <c r="U34" s="214"/>
      <c r="V34" s="225">
        <f t="shared" si="2"/>
        <v>0</v>
      </c>
    </row>
    <row r="35" spans="1:22" x14ac:dyDescent="0.25">
      <c r="A35" s="208" t="s">
        <v>150</v>
      </c>
      <c r="B35" s="223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11" t="s">
        <v>166</v>
      </c>
      <c r="P35" s="211"/>
      <c r="Q35" s="224" t="s">
        <v>142</v>
      </c>
      <c r="R35" s="224" t="s">
        <v>142</v>
      </c>
      <c r="S35" s="214" t="s">
        <v>142</v>
      </c>
      <c r="T35" s="132">
        <f t="shared" si="0"/>
        <v>0</v>
      </c>
      <c r="U35" s="214"/>
      <c r="V35" s="225">
        <f t="shared" si="2"/>
        <v>0</v>
      </c>
    </row>
    <row r="36" spans="1:22" x14ac:dyDescent="0.25">
      <c r="A36" s="208" t="s">
        <v>152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02" t="s">
        <v>167</v>
      </c>
      <c r="P36" s="202"/>
      <c r="Q36" s="215" t="s">
        <v>142</v>
      </c>
      <c r="R36" s="215" t="s">
        <v>142</v>
      </c>
      <c r="S36" s="215" t="s">
        <v>142</v>
      </c>
      <c r="T36" s="132">
        <f t="shared" si="0"/>
        <v>0</v>
      </c>
      <c r="U36" s="215"/>
      <c r="V36" s="225">
        <f t="shared" si="2"/>
        <v>0</v>
      </c>
    </row>
    <row r="37" spans="1:22" ht="33" customHeight="1" x14ac:dyDescent="0.25">
      <c r="A37" s="201" t="s">
        <v>387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7" t="s">
        <v>168</v>
      </c>
      <c r="P37" s="207"/>
      <c r="Q37" s="216">
        <f>SUM(Q34:Q36)</f>
        <v>0</v>
      </c>
      <c r="R37" s="216">
        <f t="shared" ref="R37:V37" si="8">SUM(R34:R36)</f>
        <v>0</v>
      </c>
      <c r="S37" s="216">
        <f t="shared" si="8"/>
        <v>0</v>
      </c>
      <c r="T37" s="216">
        <f t="shared" si="8"/>
        <v>0</v>
      </c>
      <c r="U37" s="216">
        <f t="shared" si="8"/>
        <v>0</v>
      </c>
      <c r="V37" s="217">
        <f t="shared" si="8"/>
        <v>0</v>
      </c>
    </row>
    <row r="38" spans="1:22" x14ac:dyDescent="0.25">
      <c r="A38" s="208" t="s">
        <v>388</v>
      </c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2" t="s">
        <v>169</v>
      </c>
      <c r="P38" s="202"/>
      <c r="Q38" s="132" t="s">
        <v>142</v>
      </c>
      <c r="R38" s="132" t="s">
        <v>142</v>
      </c>
      <c r="S38" s="132">
        <v>3942</v>
      </c>
      <c r="T38" s="132">
        <f>SUM(Q38:S38)</f>
        <v>3942</v>
      </c>
      <c r="U38" s="132"/>
      <c r="V38" s="225">
        <f t="shared" si="2"/>
        <v>3942</v>
      </c>
    </row>
    <row r="39" spans="1:22" ht="31.5" customHeight="1" x14ac:dyDescent="0.25">
      <c r="A39" s="201" t="s">
        <v>389</v>
      </c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7" t="s">
        <v>170</v>
      </c>
      <c r="P39" s="207"/>
      <c r="Q39" s="132">
        <f>SUM(Q37:Q38)</f>
        <v>0</v>
      </c>
      <c r="R39" s="132">
        <f t="shared" ref="R39:S39" si="9">SUM(R37:R38)</f>
        <v>0</v>
      </c>
      <c r="S39" s="132">
        <f t="shared" si="9"/>
        <v>3942</v>
      </c>
      <c r="T39" s="132">
        <f>SUM(Q39:S39)</f>
        <v>3942</v>
      </c>
      <c r="U39" s="132"/>
      <c r="V39" s="225">
        <f t="shared" si="2"/>
        <v>3942</v>
      </c>
    </row>
    <row r="40" spans="1:22" x14ac:dyDescent="0.25">
      <c r="A40" s="208" t="s">
        <v>157</v>
      </c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11" t="s">
        <v>171</v>
      </c>
      <c r="P40" s="211"/>
      <c r="Q40" s="215"/>
      <c r="R40" s="215"/>
      <c r="S40" s="215"/>
      <c r="T40" s="132">
        <f t="shared" si="0"/>
        <v>0</v>
      </c>
      <c r="U40" s="215"/>
      <c r="V40" s="225">
        <f t="shared" si="2"/>
        <v>0</v>
      </c>
    </row>
    <row r="41" spans="1:22" x14ac:dyDescent="0.25">
      <c r="A41" s="208" t="s">
        <v>159</v>
      </c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2" t="s">
        <v>172</v>
      </c>
      <c r="P41" s="202"/>
      <c r="Q41" s="215"/>
      <c r="R41" s="215"/>
      <c r="S41" s="215"/>
      <c r="T41" s="132">
        <f t="shared" si="0"/>
        <v>0</v>
      </c>
      <c r="U41" s="215"/>
      <c r="V41" s="225">
        <f t="shared" si="2"/>
        <v>0</v>
      </c>
    </row>
    <row r="42" spans="1:22" x14ac:dyDescent="0.25">
      <c r="A42" s="208" t="s">
        <v>161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11" t="s">
        <v>173</v>
      </c>
      <c r="P42" s="211"/>
      <c r="Q42" s="215"/>
      <c r="R42" s="215"/>
      <c r="S42" s="215"/>
      <c r="T42" s="132">
        <f t="shared" si="0"/>
        <v>0</v>
      </c>
      <c r="U42" s="215"/>
      <c r="V42" s="225">
        <f t="shared" si="2"/>
        <v>0</v>
      </c>
    </row>
    <row r="43" spans="1:22" ht="37.5" customHeight="1" thickBot="1" x14ac:dyDescent="0.3">
      <c r="A43" s="218" t="s">
        <v>391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9" t="s">
        <v>74</v>
      </c>
      <c r="P43" s="219"/>
      <c r="Q43" s="226">
        <f>Q33+Q39-Q40+Q41-Q42</f>
        <v>123120</v>
      </c>
      <c r="R43" s="226">
        <f t="shared" ref="R43:V43" si="10">R33+R39-R40+R41-R42</f>
        <v>165082</v>
      </c>
      <c r="S43" s="226">
        <f t="shared" si="10"/>
        <v>-235321</v>
      </c>
      <c r="T43" s="226">
        <f t="shared" si="10"/>
        <v>52881</v>
      </c>
      <c r="U43" s="226">
        <f t="shared" si="10"/>
        <v>0</v>
      </c>
      <c r="V43" s="227">
        <f t="shared" si="10"/>
        <v>52881</v>
      </c>
    </row>
    <row r="44" spans="1:22" x14ac:dyDescent="0.25">
      <c r="A44" s="172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</row>
    <row r="45" spans="1:22" x14ac:dyDescent="0.25">
      <c r="A45" s="172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</row>
    <row r="46" spans="1:22" x14ac:dyDescent="0.25">
      <c r="A46" s="174" t="s">
        <v>176</v>
      </c>
      <c r="B46" s="172"/>
      <c r="C46" s="172"/>
      <c r="D46" s="172"/>
      <c r="E46" s="172"/>
      <c r="F46" s="172"/>
      <c r="G46" s="172"/>
      <c r="H46" s="220" t="s">
        <v>275</v>
      </c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172"/>
      <c r="T46" s="172"/>
      <c r="U46" s="172"/>
      <c r="V46" s="172"/>
    </row>
    <row r="47" spans="1:22" x14ac:dyDescent="0.25">
      <c r="A47" s="172"/>
      <c r="B47" s="172"/>
      <c r="C47" s="172"/>
      <c r="D47" s="172"/>
      <c r="E47" s="172"/>
      <c r="F47" s="172"/>
      <c r="G47" s="172"/>
      <c r="H47" s="221" t="s">
        <v>133</v>
      </c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172"/>
      <c r="T47" s="172"/>
      <c r="U47" s="172"/>
      <c r="V47" s="172"/>
    </row>
    <row r="48" spans="1:22" x14ac:dyDescent="0.25">
      <c r="A48" s="174" t="s">
        <v>277</v>
      </c>
      <c r="B48" s="172"/>
      <c r="C48" s="172"/>
      <c r="D48" s="172"/>
      <c r="E48" s="172"/>
      <c r="F48" s="172"/>
      <c r="G48" s="172"/>
      <c r="H48" s="220" t="s">
        <v>278</v>
      </c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172"/>
      <c r="T48" s="172"/>
      <c r="U48" s="172"/>
      <c r="V48" s="172"/>
    </row>
    <row r="49" spans="1:22" x14ac:dyDescent="0.25">
      <c r="A49" s="172"/>
      <c r="B49" s="172"/>
      <c r="C49" s="172"/>
      <c r="D49" s="172"/>
      <c r="E49" s="172"/>
      <c r="F49" s="172"/>
      <c r="G49" s="172"/>
      <c r="H49" s="221" t="s">
        <v>133</v>
      </c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172"/>
      <c r="T49" s="172"/>
      <c r="U49" s="172"/>
      <c r="V49" s="172"/>
    </row>
    <row r="50" spans="1:22" x14ac:dyDescent="0.25">
      <c r="A50" s="172"/>
      <c r="B50" s="222" t="s">
        <v>279</v>
      </c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</row>
  </sheetData>
  <mergeCells count="70">
    <mergeCell ref="H46:R46"/>
    <mergeCell ref="H47:R47"/>
    <mergeCell ref="H48:R48"/>
    <mergeCell ref="H49:R49"/>
    <mergeCell ref="A41:N41"/>
    <mergeCell ref="O41:P41"/>
    <mergeCell ref="A42:N42"/>
    <mergeCell ref="O42:P42"/>
    <mergeCell ref="A43:N43"/>
    <mergeCell ref="O43:P43"/>
    <mergeCell ref="A38:N38"/>
    <mergeCell ref="O38:P38"/>
    <mergeCell ref="A39:N39"/>
    <mergeCell ref="O39:P39"/>
    <mergeCell ref="A40:N40"/>
    <mergeCell ref="O40:P40"/>
    <mergeCell ref="A36:N36"/>
    <mergeCell ref="O36:P36"/>
    <mergeCell ref="A37:N37"/>
    <mergeCell ref="O37:P37"/>
    <mergeCell ref="A35:N35"/>
    <mergeCell ref="O35:P35"/>
    <mergeCell ref="A32:N32"/>
    <mergeCell ref="O32:P32"/>
    <mergeCell ref="A33:N33"/>
    <mergeCell ref="O33:P33"/>
    <mergeCell ref="A34:N34"/>
    <mergeCell ref="O34:P34"/>
    <mergeCell ref="A29:N29"/>
    <mergeCell ref="O29:P29"/>
    <mergeCell ref="A30:N30"/>
    <mergeCell ref="O30:P30"/>
    <mergeCell ref="A31:N31"/>
    <mergeCell ref="O31:P31"/>
    <mergeCell ref="A26:N26"/>
    <mergeCell ref="O26:P26"/>
    <mergeCell ref="A27:N27"/>
    <mergeCell ref="O27:P27"/>
    <mergeCell ref="A28:N28"/>
    <mergeCell ref="O28:P28"/>
    <mergeCell ref="A23:N23"/>
    <mergeCell ref="O23:P23"/>
    <mergeCell ref="A24:N24"/>
    <mergeCell ref="O24:P24"/>
    <mergeCell ref="A25:N25"/>
    <mergeCell ref="O25:P25"/>
    <mergeCell ref="A20:N20"/>
    <mergeCell ref="O20:P20"/>
    <mergeCell ref="A21:N21"/>
    <mergeCell ref="O21:P21"/>
    <mergeCell ref="A22:N22"/>
    <mergeCell ref="O22:P22"/>
    <mergeCell ref="A17:N17"/>
    <mergeCell ref="O17:P17"/>
    <mergeCell ref="A18:N18"/>
    <mergeCell ref="O18:P18"/>
    <mergeCell ref="A19:N19"/>
    <mergeCell ref="O19:P19"/>
    <mergeCell ref="A13:S13"/>
    <mergeCell ref="A15:N16"/>
    <mergeCell ref="O15:P16"/>
    <mergeCell ref="Q15:T15"/>
    <mergeCell ref="U15:U16"/>
    <mergeCell ref="V15:V16"/>
    <mergeCell ref="H1:V2"/>
    <mergeCell ref="H4:V4"/>
    <mergeCell ref="Q6:V6"/>
    <mergeCell ref="A8:P10"/>
    <mergeCell ref="Q8:V10"/>
    <mergeCell ref="A12:S12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ОФП</vt:lpstr>
      <vt:lpstr>ОФП </vt:lpstr>
      <vt:lpstr>ОСД</vt:lpstr>
      <vt:lpstr>ОДДС</vt:lpstr>
      <vt:lpstr>ОИК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2020-05-21T10:43:35Z</dcterms:modified>
</cp:coreProperties>
</file>