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3"/>
  </bookViews>
  <sheets>
    <sheet name="ОФП" sheetId="1" r:id="rId1"/>
    <sheet name="ОСД" sheetId="2" r:id="rId2"/>
    <sheet name="ОДДС" sheetId="3" r:id="rId3"/>
    <sheet name="Капитал" sheetId="4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J20" i="3" l="1"/>
  <c r="G14" i="4" l="1"/>
  <c r="G36" i="4"/>
  <c r="G41" i="4" s="1"/>
  <c r="G8" i="4" s="1"/>
  <c r="G32" i="4"/>
  <c r="I32" i="4"/>
  <c r="I36" i="4" s="1"/>
  <c r="I41" i="4" s="1"/>
  <c r="I8" i="4" s="1"/>
  <c r="F41" i="4"/>
  <c r="F8" i="4" s="1"/>
  <c r="G29" i="4"/>
  <c r="F27" i="4"/>
  <c r="I27" i="2" l="1"/>
  <c r="I75" i="1" l="1"/>
  <c r="I77" i="1" s="1"/>
  <c r="I43" i="1"/>
  <c r="G28" i="4" l="1"/>
  <c r="C46" i="4"/>
  <c r="A46" i="4"/>
  <c r="E85" i="3"/>
  <c r="C85" i="3"/>
  <c r="D54" i="2"/>
  <c r="B54" i="2"/>
  <c r="I28" i="4" l="1"/>
  <c r="F28" i="4"/>
  <c r="C50" i="4" l="1"/>
  <c r="J37" i="4"/>
  <c r="J35" i="4"/>
  <c r="J34" i="4"/>
  <c r="J33" i="4"/>
  <c r="J29" i="4"/>
  <c r="J32" i="4" s="1"/>
  <c r="J36" i="4" s="1"/>
  <c r="J41" i="4" s="1"/>
  <c r="J8" i="4" s="1"/>
  <c r="J28" i="4"/>
  <c r="J27" i="4"/>
  <c r="J26" i="4"/>
  <c r="J24" i="4"/>
  <c r="J19" i="4"/>
  <c r="I18" i="4"/>
  <c r="G18" i="4"/>
  <c r="J17" i="4"/>
  <c r="J11" i="4"/>
  <c r="I10" i="4"/>
  <c r="G10" i="4"/>
  <c r="G23" i="4" s="1"/>
  <c r="F10" i="4"/>
  <c r="E87" i="3"/>
  <c r="J67" i="3"/>
  <c r="I67" i="3"/>
  <c r="J61" i="3"/>
  <c r="I61" i="3"/>
  <c r="J45" i="3"/>
  <c r="I45" i="3"/>
  <c r="J32" i="3"/>
  <c r="I32" i="3"/>
  <c r="I20" i="3"/>
  <c r="J12" i="3"/>
  <c r="I12" i="3"/>
  <c r="D56" i="2"/>
  <c r="H27" i="2"/>
  <c r="I9" i="2"/>
  <c r="I14" i="2" s="1"/>
  <c r="H9" i="2"/>
  <c r="H14" i="2" s="1"/>
  <c r="H20" i="2" s="1"/>
  <c r="J75" i="1"/>
  <c r="J77" i="1" s="1"/>
  <c r="J68" i="1"/>
  <c r="I68" i="1"/>
  <c r="J58" i="1"/>
  <c r="I58" i="1"/>
  <c r="J44" i="1"/>
  <c r="J27" i="1"/>
  <c r="I27" i="1"/>
  <c r="J14" i="4" l="1"/>
  <c r="J74" i="3"/>
  <c r="H22" i="2"/>
  <c r="H24" i="2" s="1"/>
  <c r="H40" i="2" s="1"/>
  <c r="F23" i="4"/>
  <c r="I23" i="4"/>
  <c r="J18" i="4"/>
  <c r="I74" i="3"/>
  <c r="I58" i="3"/>
  <c r="J29" i="3"/>
  <c r="I20" i="2"/>
  <c r="I22" i="2" s="1"/>
  <c r="J78" i="1"/>
  <c r="J45" i="1"/>
  <c r="I29" i="3"/>
  <c r="J58" i="3"/>
  <c r="J10" i="4"/>
  <c r="J80" i="1"/>
  <c r="I44" i="1"/>
  <c r="I45" i="1" s="1"/>
  <c r="I78" i="1"/>
  <c r="J23" i="4" l="1"/>
  <c r="I78" i="3"/>
  <c r="I84" i="3" s="1"/>
  <c r="J78" i="3"/>
  <c r="J84" i="3" s="1"/>
  <c r="I24" i="2"/>
  <c r="I40" i="2" s="1"/>
  <c r="I80" i="1"/>
</calcChain>
</file>

<file path=xl/sharedStrings.xml><?xml version="1.0" encoding="utf-8"?>
<sst xmlns="http://schemas.openxmlformats.org/spreadsheetml/2006/main" count="398" uniqueCount="304">
  <si>
    <t xml:space="preserve">Наименование организации </t>
  </si>
  <si>
    <t>Акционерное Общество "ULMUS BESSHOKY"(Улмус Бесшокы)</t>
  </si>
  <si>
    <t xml:space="preserve">Сведения о реорганизации </t>
  </si>
  <si>
    <t>Вид деятельности организации</t>
  </si>
  <si>
    <t>Деятельность по проведению геологической разведки и изысканий (без научных исследований и разработок)</t>
  </si>
  <si>
    <t>Организационно-правовая форма</t>
  </si>
  <si>
    <t>Акционерное общество</t>
  </si>
  <si>
    <t xml:space="preserve">Форма отчетности: консолидированная/неконсолидированная </t>
  </si>
  <si>
    <t xml:space="preserve">неконсолидированная </t>
  </si>
  <si>
    <t>(не нужное зачеркнуть)</t>
  </si>
  <si>
    <t>Среднегодовая численность работников</t>
  </si>
  <si>
    <t>чел.</t>
  </si>
  <si>
    <t>Субъект предпринимательства</t>
  </si>
  <si>
    <t>(малого, среднего, крупного)</t>
  </si>
  <si>
    <t>Юридический адрес организации</t>
  </si>
  <si>
    <t xml:space="preserve">Казахстан,050002, г.Алматы, проспект Жибек Жолы 64/47 оф.620                                                                                                                                                      </t>
  </si>
  <si>
    <t>ОТЧЕТ О ФИНАНСОВОМ ПОЛОЖЕНИИ КОМПАНИИ</t>
  </si>
  <si>
    <t>тыс. тенге</t>
  </si>
  <si>
    <t>Активы</t>
  </si>
  <si>
    <t>Код стр.</t>
  </si>
  <si>
    <t>На конец отчетного периода</t>
  </si>
  <si>
    <t>На  начало отчетного периода</t>
  </si>
  <si>
    <t>I. Краткосрочные активы</t>
  </si>
  <si>
    <t xml:space="preserve">Денежные средства и их эквиваленты </t>
  </si>
  <si>
    <t>010</t>
  </si>
  <si>
    <t xml:space="preserve">Финансовые активы, имеющиеся в наличии для  продажи </t>
  </si>
  <si>
    <t>011</t>
  </si>
  <si>
    <t xml:space="preserve">Производные финансовые инструменты </t>
  </si>
  <si>
    <t>012</t>
  </si>
  <si>
    <t xml:space="preserve">Финансовые активы, учитываемые по справедливой стоимости через 
прибыли и убытки </t>
  </si>
  <si>
    <t>013</t>
  </si>
  <si>
    <t xml:space="preserve">Финансовые активы, удерживаемые до погашения </t>
  </si>
  <si>
    <t>014</t>
  </si>
  <si>
    <t xml:space="preserve">Прочие краткосрочные финансовые активы </t>
  </si>
  <si>
    <t>015</t>
  </si>
  <si>
    <t xml:space="preserve">Краткосрочная торговая и прочая дебиторская  задолженность </t>
  </si>
  <si>
    <t>016</t>
  </si>
  <si>
    <t xml:space="preserve">Текущий подоходный налог </t>
  </si>
  <si>
    <t>017</t>
  </si>
  <si>
    <t xml:space="preserve">Запасы </t>
  </si>
  <si>
    <t>018</t>
  </si>
  <si>
    <t xml:space="preserve">Прочие краткосрочные активы </t>
  </si>
  <si>
    <t>019</t>
  </si>
  <si>
    <t xml:space="preserve">Итого краткосрочных активов (сумма строк с  010 по 019) </t>
  </si>
  <si>
    <t>100</t>
  </si>
  <si>
    <t xml:space="preserve">Активы (или выбывающие группы), предназначенные для продажи </t>
  </si>
  <si>
    <t>101</t>
  </si>
  <si>
    <t>II. Долгосрочные активы</t>
  </si>
  <si>
    <t xml:space="preserve">Финансовые активы, имеющиеся в наличии для продажи </t>
  </si>
  <si>
    <t>110</t>
  </si>
  <si>
    <t>111</t>
  </si>
  <si>
    <t>112</t>
  </si>
  <si>
    <t>113</t>
  </si>
  <si>
    <t xml:space="preserve">Прочие долгосрочные финансовые активы </t>
  </si>
  <si>
    <t>114</t>
  </si>
  <si>
    <t xml:space="preserve">Долгосрочная торговая и прочая дебиторская задолженность </t>
  </si>
  <si>
    <t>115</t>
  </si>
  <si>
    <t xml:space="preserve">Инвестиции, учитываемые методом долевого участия </t>
  </si>
  <si>
    <t>116</t>
  </si>
  <si>
    <t xml:space="preserve">Инвестиционное имущество </t>
  </si>
  <si>
    <t>117</t>
  </si>
  <si>
    <t xml:space="preserve">Основные средства </t>
  </si>
  <si>
    <t>118</t>
  </si>
  <si>
    <t xml:space="preserve">Биологические активы </t>
  </si>
  <si>
    <t>119</t>
  </si>
  <si>
    <t xml:space="preserve">Разведочные и оценочные активы </t>
  </si>
  <si>
    <t>120</t>
  </si>
  <si>
    <t xml:space="preserve">Нематериальные активы </t>
  </si>
  <si>
    <t>121</t>
  </si>
  <si>
    <t xml:space="preserve">Отложенные налоговые активы </t>
  </si>
  <si>
    <t>122</t>
  </si>
  <si>
    <t xml:space="preserve">Прочие долгосрочные активы </t>
  </si>
  <si>
    <t>123</t>
  </si>
  <si>
    <t xml:space="preserve">Итого долгосрочных активов (сумма строк с 110 по 123) </t>
  </si>
  <si>
    <t>200</t>
  </si>
  <si>
    <t xml:space="preserve">Баланс (строка 100 +строка 101+ строка 200) </t>
  </si>
  <si>
    <t>Обязательство и капитал</t>
  </si>
  <si>
    <t>III. Краткосрочные обязательства</t>
  </si>
  <si>
    <t>Займы</t>
  </si>
  <si>
    <t>210</t>
  </si>
  <si>
    <t>211</t>
  </si>
  <si>
    <t xml:space="preserve">Прочие краткосрочные финансовые обязательства </t>
  </si>
  <si>
    <t>212</t>
  </si>
  <si>
    <t xml:space="preserve">Краткосрочная торговая и прочая кредиторская задолженность </t>
  </si>
  <si>
    <t>213</t>
  </si>
  <si>
    <t xml:space="preserve">Краткосрочные резервы </t>
  </si>
  <si>
    <t>214</t>
  </si>
  <si>
    <t xml:space="preserve">Текущие налоговые обязательства по подоходному налогу </t>
  </si>
  <si>
    <t>215</t>
  </si>
  <si>
    <t xml:space="preserve">Вознаграждения работникам </t>
  </si>
  <si>
    <t>216</t>
  </si>
  <si>
    <t xml:space="preserve">Прочие краткосрочные обязательства  </t>
  </si>
  <si>
    <t>217</t>
  </si>
  <si>
    <t xml:space="preserve">Итого краткосрочных обязательств (сумма строк с 210 по 217) </t>
  </si>
  <si>
    <t>300</t>
  </si>
  <si>
    <t xml:space="preserve">Обязательства выбывающих групп, предназначенных для продажи </t>
  </si>
  <si>
    <t>301</t>
  </si>
  <si>
    <t>IV. Долгосрочные обязательства</t>
  </si>
  <si>
    <t xml:space="preserve">Займы </t>
  </si>
  <si>
    <t>310</t>
  </si>
  <si>
    <t>311</t>
  </si>
  <si>
    <t xml:space="preserve">Прочие долгосрочные финансовые обязательства </t>
  </si>
  <si>
    <t>312</t>
  </si>
  <si>
    <t xml:space="preserve">Долгосрочная торговая и прочая кредиторская задолженность </t>
  </si>
  <si>
    <t>313</t>
  </si>
  <si>
    <t xml:space="preserve">Долгосрочные резервы </t>
  </si>
  <si>
    <t>314</t>
  </si>
  <si>
    <t xml:space="preserve">Отложенные налоговые обязательства </t>
  </si>
  <si>
    <t>315</t>
  </si>
  <si>
    <t xml:space="preserve">Прочие долгосрочные обязательства </t>
  </si>
  <si>
    <t>316</t>
  </si>
  <si>
    <t xml:space="preserve">Итого долгосрочных обязательств (сумма строк с 310 по 316) </t>
  </si>
  <si>
    <t>400</t>
  </si>
  <si>
    <t>V. Капитал</t>
  </si>
  <si>
    <t xml:space="preserve">Уставный (акционерный) капитал </t>
  </si>
  <si>
    <t>410</t>
  </si>
  <si>
    <t xml:space="preserve">Эмиссионный доход </t>
  </si>
  <si>
    <t>411</t>
  </si>
  <si>
    <t xml:space="preserve">Выкупленные собственные долевые инструменты </t>
  </si>
  <si>
    <t>412</t>
  </si>
  <si>
    <t xml:space="preserve">Резервы </t>
  </si>
  <si>
    <t>413</t>
  </si>
  <si>
    <t xml:space="preserve">Нераспределенная прибыль (непокрытый убыток) </t>
  </si>
  <si>
    <t>414</t>
  </si>
  <si>
    <t xml:space="preserve">Итого капитал, относимый на собственников 
материнской организации (сумма строк с 410 по 414) </t>
  </si>
  <si>
    <t>420</t>
  </si>
  <si>
    <t xml:space="preserve">Доля неконтролирующих собственников </t>
  </si>
  <si>
    <t>421</t>
  </si>
  <si>
    <t xml:space="preserve">Всего капитал (строка 420 +/- строка 421) </t>
  </si>
  <si>
    <t>500</t>
  </si>
  <si>
    <t xml:space="preserve">Баланс (строка 300+строка 301+строка 400 + строка 500) </t>
  </si>
  <si>
    <t>Балансовая стоимость простой акции (тенге)</t>
  </si>
  <si>
    <t>/</t>
  </si>
  <si>
    <t>(фамилия, имя, отчество)</t>
  </si>
  <si>
    <t>подпись</t>
  </si>
  <si>
    <t xml:space="preserve">Гл. бухгалтер </t>
  </si>
  <si>
    <t>Мащенко О.А.</t>
  </si>
  <si>
    <t>Место печати</t>
  </si>
  <si>
    <t>Наименование организации   АО "ULMUS BESSHOKY"(Улмус Бесшокы)</t>
  </si>
  <si>
    <t>ОТЧЕТ О СОВОКУПНОМ ДОХОДЕ</t>
  </si>
  <si>
    <t>НАИМЕНОВАНИЕ ПОКАЗАТЕЛЕЙ</t>
  </si>
  <si>
    <t>За отчетный период</t>
  </si>
  <si>
    <t xml:space="preserve">Выручка </t>
  </si>
  <si>
    <t xml:space="preserve">Себестоимость реализованных товаров и услуг </t>
  </si>
  <si>
    <t xml:space="preserve">Валовая прибыль (строка 010 - строка 011) </t>
  </si>
  <si>
    <t xml:space="preserve">Расходы по реализации </t>
  </si>
  <si>
    <t xml:space="preserve">Административные расходы </t>
  </si>
  <si>
    <t xml:space="preserve">Прочие расходы </t>
  </si>
  <si>
    <t xml:space="preserve">Прочие доходы </t>
  </si>
  <si>
    <t xml:space="preserve">Итого операционная прибыль (убыток) (+/- строки с 012 по 016) </t>
  </si>
  <si>
    <t>020</t>
  </si>
  <si>
    <t xml:space="preserve">Доходы по финансированию </t>
  </si>
  <si>
    <t>021</t>
  </si>
  <si>
    <t xml:space="preserve">Расходы по финансированию </t>
  </si>
  <si>
    <t>022</t>
  </si>
  <si>
    <t xml:space="preserve">Доля организации в прибыли (убытке) ассоциированных организаций и 
совместной деятельности, учитываемых по методу долевого участия </t>
  </si>
  <si>
    <t>023</t>
  </si>
  <si>
    <t xml:space="preserve">Прочие неоперационные доходы </t>
  </si>
  <si>
    <t>024</t>
  </si>
  <si>
    <t xml:space="preserve">Прочие неоперационные расходы </t>
  </si>
  <si>
    <t>025</t>
  </si>
  <si>
    <t xml:space="preserve">Прибыль (убыток) до налогообложения (+/- строки с 020 по 025) </t>
  </si>
  <si>
    <t xml:space="preserve">Расходы по подоходному налогу </t>
  </si>
  <si>
    <t xml:space="preserve">Прибыль (убыток) после налогообложения от продолжающейся 
деятельности (строка 100 - строка 101) </t>
  </si>
  <si>
    <t xml:space="preserve">Прибыль (убыток) после налогообложения от прекращенной 
деятельности </t>
  </si>
  <si>
    <t>201</t>
  </si>
  <si>
    <t xml:space="preserve">Прибыль за год (строка 200 + строка 201) относимая на: </t>
  </si>
  <si>
    <t xml:space="preserve">собственников материнской организации </t>
  </si>
  <si>
    <t xml:space="preserve">долю неконтролирующих собственников </t>
  </si>
  <si>
    <t xml:space="preserve">Прочая совокупная прибыль, всего (сумма строк с 410 по 420): </t>
  </si>
  <si>
    <t xml:space="preserve">в том числе: </t>
  </si>
  <si>
    <t xml:space="preserve">Переоценка основных средств </t>
  </si>
  <si>
    <t xml:space="preserve">Переоценка финансовых активов, имеющихся в наличии для продажи </t>
  </si>
  <si>
    <t xml:space="preserve">Доля в прочей совокупной прибыли (убытке) ассоциированных 
организаций и совместной деятельности, учитываемых по методу 
долевого участия </t>
  </si>
  <si>
    <t xml:space="preserve">Актуарные прибыли (убытки) по пенсионным обязательствам </t>
  </si>
  <si>
    <t xml:space="preserve">Эффект изменения в ставке подоходного 
налога на отсроченный налог дочерних организаций </t>
  </si>
  <si>
    <t xml:space="preserve">Хеджирование денежных потоков </t>
  </si>
  <si>
    <t>415</t>
  </si>
  <si>
    <t xml:space="preserve">Курсовая разница по инвестициям в зарубежные организации </t>
  </si>
  <si>
    <t>416</t>
  </si>
  <si>
    <t xml:space="preserve">Хеджирование чистых инвестиций в зарубежные операции </t>
  </si>
  <si>
    <t>417</t>
  </si>
  <si>
    <t xml:space="preserve">Прочие компоненты прочей совокупной прибыли </t>
  </si>
  <si>
    <t>418</t>
  </si>
  <si>
    <t xml:space="preserve">Корректировка при реклассификации в составе прибыли (убытка) </t>
  </si>
  <si>
    <t>419</t>
  </si>
  <si>
    <t xml:space="preserve">Налоговый эффект компонентов прочей совокупной прибыли </t>
  </si>
  <si>
    <t xml:space="preserve">Общая совокупная прибыль (строка 300 + строка 400) </t>
  </si>
  <si>
    <t xml:space="preserve">Общая совокупная прибыль относимая на: </t>
  </si>
  <si>
    <t xml:space="preserve">доля неконтролирующих собственников </t>
  </si>
  <si>
    <t xml:space="preserve">Прибыль на акцию: </t>
  </si>
  <si>
    <t>600</t>
  </si>
  <si>
    <t xml:space="preserve">Базовая прибыль на акцию: </t>
  </si>
  <si>
    <t xml:space="preserve">от продолжающейся деятельности </t>
  </si>
  <si>
    <t xml:space="preserve">от прекращенной деятельности </t>
  </si>
  <si>
    <t xml:space="preserve">Разводненная прибыль на акцию: </t>
  </si>
  <si>
    <t>Гл. бухгалтер</t>
  </si>
  <si>
    <t>ОТЧЕТ О ДВИЖЕНИИ ДЕНЕЖНЫХ СРЕДСТВ</t>
  </si>
  <si>
    <t>(прямой метод)</t>
  </si>
  <si>
    <t>I. ДВИЖЕНИЕ  ДЕНЕЖНЫХ  СРЕДСТВ  ОТ ОПЕРАЦИОННОЙ ДЕЯТЕЛЬНОСТИ</t>
  </si>
  <si>
    <t xml:space="preserve">1. Поступление денежных средств, всего (сумма строк с 011 по 016) </t>
  </si>
  <si>
    <t xml:space="preserve">      в том числе:</t>
  </si>
  <si>
    <t xml:space="preserve">           реализация товаров и услуг </t>
  </si>
  <si>
    <t xml:space="preserve">           прочая выручка </t>
  </si>
  <si>
    <t xml:space="preserve">           авансы, полученные от покупателей, заказчиков </t>
  </si>
  <si>
    <t xml:space="preserve">           поступления по договорам страхования</t>
  </si>
  <si>
    <t xml:space="preserve">           полученные вознаграждения </t>
  </si>
  <si>
    <t xml:space="preserve">           прочие поступления </t>
  </si>
  <si>
    <t xml:space="preserve">2. Выбытие денежных средств, всего (сумма строк с 021 по 027) </t>
  </si>
  <si>
    <t xml:space="preserve">           платежи поставщикам за товары и услуги</t>
  </si>
  <si>
    <t xml:space="preserve">           авансы, выданные поставщикам товаров и услуг </t>
  </si>
  <si>
    <t xml:space="preserve">           выплаты по оплате труда </t>
  </si>
  <si>
    <t xml:space="preserve">           выплата вознаграждения </t>
  </si>
  <si>
    <t xml:space="preserve">           выплаты по договорам страхования </t>
  </si>
  <si>
    <t xml:space="preserve">           подоходный налог и другие платежи в бюджет </t>
  </si>
  <si>
    <t xml:space="preserve">           прочие выплаты </t>
  </si>
  <si>
    <t xml:space="preserve">3. Чистая сумма денежных средств от операционной деятельности (строка 010 - строка 020) </t>
  </si>
  <si>
    <t>II. ДВИЖЕНИЕ  ДЕНЕЖНЫХ  СРЕДСТВ  ОТ ИНВЕСТИЦИОННОЙ  ДЕЯТЕЛЬНОСТИ</t>
  </si>
  <si>
    <t xml:space="preserve">1. Поступление денежных средств, всего (сумма строк с 041 по 051) </t>
  </si>
  <si>
    <t xml:space="preserve">           реализация основных средств </t>
  </si>
  <si>
    <t xml:space="preserve">           реализации нематериальных активов</t>
  </si>
  <si>
    <t xml:space="preserve">           реализация других долгосрочных активов</t>
  </si>
  <si>
    <t xml:space="preserve">           реализация долевых инструментов других организаций (кроме 
           дочерних) и долей участия в совместном предпринимательстве </t>
  </si>
  <si>
    <t xml:space="preserve">           реализация долговых инструментов других организаций </t>
  </si>
  <si>
    <t xml:space="preserve">           возмещение при потере контроля над  дочерними организациями </t>
  </si>
  <si>
    <t xml:space="preserve">           реализация прочих финансовых активов </t>
  </si>
  <si>
    <t xml:space="preserve">           фьючерсные и форвардные контракты, опционы и свопы </t>
  </si>
  <si>
    <t xml:space="preserve">           полученные дивиденды </t>
  </si>
  <si>
    <t xml:space="preserve">2. Выбытие денежных средств, всего (сумма строк с 061 по 071) </t>
  </si>
  <si>
    <t xml:space="preserve">           приобретение основных средств </t>
  </si>
  <si>
    <t xml:space="preserve">           приобретение нематериальных активов </t>
  </si>
  <si>
    <t xml:space="preserve">           приобретение других долгосрочных  активов </t>
  </si>
  <si>
    <t xml:space="preserve">           приобретение долевых инструментов других организаций (кроме
           дочерних) и долей участия в совместном предпринимательстве </t>
  </si>
  <si>
    <t xml:space="preserve">           приобретение долговых инструментов  других организаций </t>
  </si>
  <si>
    <t xml:space="preserve">           приобретение контроля над дочерними организациями </t>
  </si>
  <si>
    <t xml:space="preserve">           приобретение прочих финансовых активов </t>
  </si>
  <si>
    <t xml:space="preserve">           предоставление займов </t>
  </si>
  <si>
    <t xml:space="preserve">           инвестиции в ассоциированные и дочерние организации </t>
  </si>
  <si>
    <t xml:space="preserve">3. Чистая сумма денежных средств от инвестиционной деятельности (строка 040 - строка 060) </t>
  </si>
  <si>
    <t>III.  ДВИЖЕНИЕ  ДЕНЕЖНЫХ  СРЕДСТВ  ОТ ФИНАНСОВОЙ ДЕЯТЕЛЬНОСТИ</t>
  </si>
  <si>
    <t xml:space="preserve">1. Поступление денежных средств, всего (сумма строк с 091 по 094) </t>
  </si>
  <si>
    <t xml:space="preserve">           эмиссия акций и других финансовых инструментов </t>
  </si>
  <si>
    <t xml:space="preserve">           получение займов </t>
  </si>
  <si>
    <t xml:space="preserve">2. Выбытие денежных средств, всего (сумма строк с 101 по 105) </t>
  </si>
  <si>
    <t xml:space="preserve">           погашение займов</t>
  </si>
  <si>
    <t xml:space="preserve">           выплата дивидендов</t>
  </si>
  <si>
    <t xml:space="preserve">           выплаты собственникам по акциям организации </t>
  </si>
  <si>
    <t xml:space="preserve">           прочие выплаты</t>
  </si>
  <si>
    <t>3. Чистая сумма денежных средств от финансовой деятельности (строка 090 - строка 100)</t>
  </si>
  <si>
    <t xml:space="preserve">4. Влияние обменных курсов валют к тенге </t>
  </si>
  <si>
    <t xml:space="preserve">5. Увеличение +/- уменьшение денежных средств (строка 030 +/- строка 080 +/- строка 110) </t>
  </si>
  <si>
    <t xml:space="preserve">6. Денежные средства и их эквиваленты на начало отчетного периода </t>
  </si>
  <si>
    <t xml:space="preserve">7. Денежные средства и их эквиваленты на конец отчетного периода </t>
  </si>
  <si>
    <t>ОТЧЕТ ОБ ИЗМЕНЕНИЯХ В КАПИТАЛЕ</t>
  </si>
  <si>
    <t>Выпущенный капитал</t>
  </si>
  <si>
    <t>Прочие резервы</t>
  </si>
  <si>
    <t>Дополнительно оплаченный капитал</t>
  </si>
  <si>
    <t>Нераспределенная прибыль</t>
  </si>
  <si>
    <t>Итого капитал</t>
  </si>
  <si>
    <t>Сальдо на 1 января отчетного года</t>
  </si>
  <si>
    <t>Изменения в учетной политике</t>
  </si>
  <si>
    <t>Пересчитанное сальдо (стр. 010 +/- стр. 020)</t>
  </si>
  <si>
    <t>030</t>
  </si>
  <si>
    <t>Прибыль / убыток от переоценки активов</t>
  </si>
  <si>
    <t>031</t>
  </si>
  <si>
    <t>Хеджирование денежных потоков</t>
  </si>
  <si>
    <t>032</t>
  </si>
  <si>
    <t>Курсовые разницы от зарубежной деятельности</t>
  </si>
  <si>
    <t>033</t>
  </si>
  <si>
    <t>Прибыль / убыток, признанная / ый непосредственно в самом капитале (стр. 031 +/- стр. 032 +/- стр. 033)</t>
  </si>
  <si>
    <t>040</t>
  </si>
  <si>
    <t>Прибыль / убыток за период</t>
  </si>
  <si>
    <t>050</t>
  </si>
  <si>
    <t>Всего прибыль / убыток за период (стр. 040 +/- стр. 050)</t>
  </si>
  <si>
    <t>060</t>
  </si>
  <si>
    <t>Дивиденды</t>
  </si>
  <si>
    <t>070</t>
  </si>
  <si>
    <t>Эмиссия акций</t>
  </si>
  <si>
    <t>080</t>
  </si>
  <si>
    <t>Выкупленные собственные долевые инструменты</t>
  </si>
  <si>
    <t>090</t>
  </si>
  <si>
    <t>Сальдо на 1 января предыдущего года</t>
  </si>
  <si>
    <t>Пересчитанное сальдо (стр. 110 +/- стр. 120)</t>
  </si>
  <si>
    <t>130</t>
  </si>
  <si>
    <t>131</t>
  </si>
  <si>
    <t>132</t>
  </si>
  <si>
    <t>133</t>
  </si>
  <si>
    <t>Прибыль / убыток, признанная / ый непосредственно в самом капитале (стр. 131 +/- стр. 132 +/- стр. 133)</t>
  </si>
  <si>
    <t>140</t>
  </si>
  <si>
    <t>150</t>
  </si>
  <si>
    <t>Всего прибыль / убыток за период (стр. 140 +/- стр. 150)</t>
  </si>
  <si>
    <t>160</t>
  </si>
  <si>
    <t>170</t>
  </si>
  <si>
    <t>180</t>
  </si>
  <si>
    <t>190</t>
  </si>
  <si>
    <t>Микропредпринимательство</t>
  </si>
  <si>
    <t>по состоянию на  31.12.2019 года</t>
  </si>
  <si>
    <t>За предыдущий период                    (2018)</t>
  </si>
  <si>
    <t>2019 г.</t>
  </si>
  <si>
    <t>Руководитель</t>
  </si>
  <si>
    <t>Исаев Т.Б.</t>
  </si>
  <si>
    <t>За предыдущий период 2018</t>
  </si>
  <si>
    <t>Сальдо на 31 декабря отчетного периода (стр. 030+стр. 060 - стр. 070 + стр. 080 - стр. 090 )</t>
  </si>
  <si>
    <t>Сальдо на 31 декабря предыдущего года (стр.130 + стр. 160 - стр. 170 + стр. 180 - стр. 190 )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</si>
</sst>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,"/>
    <numFmt numFmtId="165" formatCode="#,##0.00_р_.;\(#,##0\)_р_."/>
    <numFmt numFmtId="166" formatCode="#,##0_р_.;\(#,##0\)_р_.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i/>
      <sz val="7"/>
      <name val="Arial"/>
      <family val="2"/>
      <charset val="204"/>
    </font>
    <font>
      <b/>
      <sz val="12"/>
      <name val="Arial"/>
      <family val="2"/>
      <charset val="204"/>
    </font>
    <font>
      <sz val="7"/>
      <name val="Arial"/>
      <family val="2"/>
      <charset val="204"/>
    </font>
    <font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horizontal="left"/>
    </xf>
  </cellStyleXfs>
  <cellXfs count="127">
    <xf numFmtId="0" fontId="0" fillId="0" borderId="0" xfId="0"/>
    <xf numFmtId="0" fontId="3" fillId="0" borderId="0" xfId="2" applyFont="1" applyAlignment="1"/>
    <xf numFmtId="0" fontId="3" fillId="0" borderId="0" xfId="2" applyFont="1" applyBorder="1" applyAlignment="1"/>
    <xf numFmtId="0" fontId="7" fillId="2" borderId="1" xfId="2" applyFont="1" applyFill="1" applyBorder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2" xfId="2" applyFont="1" applyBorder="1" applyAlignment="1"/>
    <xf numFmtId="0" fontId="4" fillId="0" borderId="2" xfId="2" applyFont="1" applyFill="1" applyBorder="1" applyAlignment="1"/>
    <xf numFmtId="0" fontId="4" fillId="0" borderId="0" xfId="2" applyFont="1" applyAlignment="1"/>
    <xf numFmtId="0" fontId="4" fillId="0" borderId="2" xfId="2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right" vertical="center"/>
    </xf>
    <xf numFmtId="0" fontId="6" fillId="0" borderId="2" xfId="2" applyFont="1" applyBorder="1" applyAlignment="1">
      <alignment horizontal="center" vertical="center"/>
    </xf>
    <xf numFmtId="3" fontId="6" fillId="0" borderId="2" xfId="2" applyNumberFormat="1" applyFont="1" applyBorder="1" applyAlignment="1">
      <alignment horizontal="right" vertical="center"/>
    </xf>
    <xf numFmtId="3" fontId="4" fillId="0" borderId="2" xfId="2" applyNumberFormat="1" applyFont="1" applyBorder="1" applyAlignment="1"/>
    <xf numFmtId="3" fontId="3" fillId="0" borderId="0" xfId="2" applyNumberFormat="1" applyFont="1" applyFill="1" applyAlignment="1"/>
    <xf numFmtId="0" fontId="4" fillId="0" borderId="5" xfId="2" applyFont="1" applyBorder="1" applyAlignment="1">
      <alignment horizontal="center" vertical="center"/>
    </xf>
    <xf numFmtId="3" fontId="4" fillId="0" borderId="2" xfId="2" applyNumberFormat="1" applyFont="1" applyFill="1" applyBorder="1" applyAlignment="1"/>
    <xf numFmtId="0" fontId="4" fillId="0" borderId="3" xfId="2" applyFont="1" applyBorder="1" applyAlignment="1"/>
    <xf numFmtId="0" fontId="4" fillId="0" borderId="1" xfId="2" applyFont="1" applyBorder="1" applyAlignment="1"/>
    <xf numFmtId="0" fontId="6" fillId="0" borderId="0" xfId="2" applyFont="1" applyBorder="1" applyAlignment="1">
      <alignment horizontal="left"/>
    </xf>
    <xf numFmtId="0" fontId="4" fillId="0" borderId="0" xfId="2" applyFont="1" applyBorder="1" applyAlignment="1"/>
    <xf numFmtId="43" fontId="6" fillId="0" borderId="0" xfId="1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3" fillId="0" borderId="1" xfId="2" applyFont="1" applyBorder="1" applyAlignment="1"/>
    <xf numFmtId="0" fontId="6" fillId="2" borderId="0" xfId="2" applyFont="1" applyFill="1" applyAlignment="1">
      <alignment wrapText="1"/>
    </xf>
    <xf numFmtId="3" fontId="4" fillId="0" borderId="0" xfId="2" applyNumberFormat="1" applyFont="1" applyAlignment="1"/>
    <xf numFmtId="0" fontId="6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10" fillId="0" borderId="0" xfId="2" applyFont="1" applyBorder="1" applyAlignment="1">
      <alignment horizontal="center" vertical="top"/>
    </xf>
    <xf numFmtId="0" fontId="10" fillId="0" borderId="0" xfId="2" applyFont="1" applyAlignment="1">
      <alignment horizontal="center" vertical="top"/>
    </xf>
    <xf numFmtId="0" fontId="3" fillId="0" borderId="0" xfId="2" applyFont="1" applyAlignment="1">
      <alignment wrapText="1"/>
    </xf>
    <xf numFmtId="0" fontId="2" fillId="0" borderId="0" xfId="2" applyAlignment="1"/>
    <xf numFmtId="0" fontId="2" fillId="0" borderId="0" xfId="2" applyAlignment="1">
      <alignment horizontal="center"/>
    </xf>
    <xf numFmtId="0" fontId="6" fillId="0" borderId="8" xfId="2" applyFont="1" applyBorder="1" applyAlignment="1">
      <alignment horizontal="center" vertical="center" wrapText="1"/>
    </xf>
    <xf numFmtId="0" fontId="6" fillId="0" borderId="3" xfId="2" applyNumberFormat="1" applyFont="1" applyBorder="1" applyAlignment="1">
      <alignment horizontal="center" vertical="center"/>
    </xf>
    <xf numFmtId="0" fontId="4" fillId="0" borderId="3" xfId="2" applyNumberFormat="1" applyFont="1" applyBorder="1" applyAlignment="1">
      <alignment horizontal="center" vertical="center"/>
    </xf>
    <xf numFmtId="1" fontId="2" fillId="0" borderId="0" xfId="2" applyNumberFormat="1" applyAlignment="1"/>
    <xf numFmtId="0" fontId="6" fillId="0" borderId="2" xfId="2" applyNumberFormat="1" applyFont="1" applyBorder="1" applyAlignment="1">
      <alignment horizontal="center" vertical="center"/>
    </xf>
    <xf numFmtId="0" fontId="4" fillId="0" borderId="10" xfId="2" applyFont="1" applyBorder="1" applyAlignment="1"/>
    <xf numFmtId="0" fontId="4" fillId="0" borderId="2" xfId="2" applyNumberFormat="1" applyFont="1" applyBorder="1" applyAlignment="1">
      <alignment horizontal="center" vertical="center"/>
    </xf>
    <xf numFmtId="0" fontId="2" fillId="0" borderId="0" xfId="2" applyFont="1" applyAlignment="1"/>
    <xf numFmtId="164" fontId="2" fillId="0" borderId="0" xfId="2" applyNumberFormat="1" applyFont="1" applyAlignment="1"/>
    <xf numFmtId="43" fontId="2" fillId="0" borderId="0" xfId="2" applyNumberFormat="1" applyFont="1" applyAlignment="1"/>
    <xf numFmtId="0" fontId="3" fillId="0" borderId="0" xfId="2" applyFont="1" applyAlignment="1">
      <alignment horizontal="left" vertical="center"/>
    </xf>
    <xf numFmtId="0" fontId="6" fillId="2" borderId="0" xfId="2" applyFont="1" applyFill="1" applyBorder="1" applyAlignment="1">
      <alignment vertical="top" wrapText="1"/>
    </xf>
    <xf numFmtId="3" fontId="2" fillId="0" borderId="0" xfId="2" applyNumberFormat="1" applyAlignment="1"/>
    <xf numFmtId="0" fontId="2" fillId="0" borderId="0" xfId="2" applyBorder="1" applyAlignment="1"/>
    <xf numFmtId="0" fontId="4" fillId="0" borderId="2" xfId="2" applyFont="1" applyFill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right" vertical="center"/>
    </xf>
    <xf numFmtId="0" fontId="3" fillId="0" borderId="0" xfId="2" applyFont="1" applyFill="1" applyAlignment="1"/>
    <xf numFmtId="165" fontId="4" fillId="0" borderId="2" xfId="2" applyNumberFormat="1" applyFont="1" applyBorder="1" applyAlignment="1">
      <alignment horizontal="right" vertical="center"/>
    </xf>
    <xf numFmtId="165" fontId="4" fillId="0" borderId="2" xfId="2" applyNumberFormat="1" applyFont="1" applyBorder="1" applyAlignment="1">
      <alignment vertical="center"/>
    </xf>
    <xf numFmtId="165" fontId="6" fillId="0" borderId="2" xfId="2" applyNumberFormat="1" applyFont="1" applyBorder="1" applyAlignment="1">
      <alignment vertical="center"/>
    </xf>
    <xf numFmtId="166" fontId="6" fillId="0" borderId="2" xfId="2" applyNumberFormat="1" applyFont="1" applyBorder="1" applyAlignment="1">
      <alignment vertical="center"/>
    </xf>
    <xf numFmtId="166" fontId="4" fillId="0" borderId="2" xfId="2" applyNumberFormat="1" applyFont="1" applyBorder="1" applyAlignment="1">
      <alignment vertical="center"/>
    </xf>
    <xf numFmtId="3" fontId="6" fillId="0" borderId="2" xfId="2" applyNumberFormat="1" applyFont="1" applyFill="1" applyBorder="1" applyAlignment="1">
      <alignment horizontal="right" vertical="center"/>
    </xf>
    <xf numFmtId="165" fontId="3" fillId="0" borderId="0" xfId="2" applyNumberFormat="1" applyFont="1" applyAlignment="1"/>
    <xf numFmtId="166" fontId="6" fillId="0" borderId="2" xfId="2" applyNumberFormat="1" applyFont="1" applyFill="1" applyBorder="1" applyAlignment="1">
      <alignment horizontal="right"/>
    </xf>
    <xf numFmtId="166" fontId="4" fillId="0" borderId="2" xfId="2" applyNumberFormat="1" applyFont="1" applyFill="1" applyBorder="1" applyAlignment="1">
      <alignment horizontal="right"/>
    </xf>
    <xf numFmtId="0" fontId="3" fillId="0" borderId="0" xfId="2" applyFont="1" applyAlignment="1">
      <alignment horizontal="left"/>
    </xf>
    <xf numFmtId="0" fontId="3" fillId="0" borderId="1" xfId="2" applyFont="1" applyBorder="1" applyAlignment="1"/>
    <xf numFmtId="0" fontId="4" fillId="0" borderId="2" xfId="2" applyFont="1" applyBorder="1" applyAlignment="1"/>
    <xf numFmtId="0" fontId="6" fillId="0" borderId="2" xfId="2" applyFont="1" applyBorder="1" applyAlignment="1"/>
    <xf numFmtId="0" fontId="6" fillId="0" borderId="3" xfId="2" applyFont="1" applyBorder="1" applyAlignment="1">
      <alignment horizontal="left"/>
    </xf>
    <xf numFmtId="0" fontId="6" fillId="0" borderId="6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3" fillId="0" borderId="0" xfId="2" applyFont="1" applyAlignment="1">
      <alignment horizontal="left" vertical="center"/>
    </xf>
    <xf numFmtId="0" fontId="3" fillId="0" borderId="1" xfId="2" applyFont="1" applyBorder="1" applyAlignment="1">
      <alignment vertical="center"/>
    </xf>
    <xf numFmtId="0" fontId="4" fillId="0" borderId="2" xfId="2" applyFont="1" applyBorder="1" applyAlignment="1">
      <alignment wrapText="1"/>
    </xf>
    <xf numFmtId="0" fontId="6" fillId="0" borderId="3" xfId="2" applyFont="1" applyBorder="1" applyAlignment="1"/>
    <xf numFmtId="0" fontId="4" fillId="0" borderId="3" xfId="2" applyFont="1" applyBorder="1" applyAlignment="1"/>
    <xf numFmtId="0" fontId="4" fillId="0" borderId="3" xfId="2" applyFont="1" applyFill="1" applyBorder="1" applyAlignment="1"/>
    <xf numFmtId="0" fontId="5" fillId="0" borderId="5" xfId="2" applyFont="1" applyBorder="1" applyAlignment="1"/>
    <xf numFmtId="0" fontId="5" fillId="0" borderId="2" xfId="2" applyFont="1" applyBorder="1" applyAlignment="1"/>
    <xf numFmtId="0" fontId="6" fillId="0" borderId="5" xfId="2" applyFont="1" applyBorder="1" applyAlignment="1">
      <alignment horizontal="left" vertical="center"/>
    </xf>
    <xf numFmtId="0" fontId="6" fillId="0" borderId="5" xfId="2" applyFont="1" applyBorder="1" applyAlignment="1"/>
    <xf numFmtId="0" fontId="4" fillId="0" borderId="3" xfId="2" applyFont="1" applyBorder="1" applyAlignment="1">
      <alignment wrapText="1"/>
    </xf>
    <xf numFmtId="0" fontId="6" fillId="0" borderId="0" xfId="2" applyFont="1" applyAlignment="1">
      <alignment horizontal="center"/>
    </xf>
    <xf numFmtId="0" fontId="5" fillId="0" borderId="2" xfId="2" applyFont="1" applyBorder="1" applyAlignment="1">
      <alignment horizontal="left" vertical="center"/>
    </xf>
    <xf numFmtId="0" fontId="4" fillId="0" borderId="4" xfId="2" applyFont="1" applyBorder="1" applyAlignment="1"/>
    <xf numFmtId="0" fontId="5" fillId="0" borderId="0" xfId="2" applyFont="1" applyAlignment="1">
      <alignment horizontal="center" vertical="center"/>
    </xf>
    <xf numFmtId="0" fontId="3" fillId="0" borderId="0" xfId="2" applyFont="1" applyAlignment="1"/>
    <xf numFmtId="0" fontId="3" fillId="0" borderId="0" xfId="2" applyFont="1" applyBorder="1" applyAlignment="1"/>
    <xf numFmtId="0" fontId="3" fillId="0" borderId="1" xfId="2" applyFont="1" applyFill="1" applyBorder="1" applyAlignment="1"/>
    <xf numFmtId="0" fontId="2" fillId="0" borderId="0" xfId="2" applyFont="1" applyAlignment="1">
      <alignment horizontal="center" vertical="center"/>
    </xf>
    <xf numFmtId="0" fontId="3" fillId="0" borderId="1" xfId="2" applyFont="1" applyBorder="1" applyAlignment="1">
      <alignment wrapText="1"/>
    </xf>
    <xf numFmtId="0" fontId="4" fillId="0" borderId="1" xfId="2" applyFont="1" applyBorder="1" applyAlignment="1">
      <alignment wrapText="1"/>
    </xf>
    <xf numFmtId="0" fontId="10" fillId="0" borderId="0" xfId="2" applyFont="1" applyAlignment="1">
      <alignment horizontal="center" vertical="top"/>
    </xf>
    <xf numFmtId="0" fontId="4" fillId="0" borderId="3" xfId="2" applyFont="1" applyBorder="1" applyAlignment="1">
      <alignment horizontal="left"/>
    </xf>
    <xf numFmtId="0" fontId="4" fillId="0" borderId="1" xfId="2" applyFont="1" applyBorder="1" applyAlignment="1"/>
    <xf numFmtId="0" fontId="4" fillId="0" borderId="3" xfId="2" applyFont="1" applyBorder="1" applyAlignment="1">
      <alignment horizontal="left" wrapText="1"/>
    </xf>
    <xf numFmtId="0" fontId="6" fillId="0" borderId="3" xfId="2" applyFont="1" applyBorder="1" applyAlignment="1">
      <alignment horizontal="left" wrapText="1"/>
    </xf>
    <xf numFmtId="0" fontId="9" fillId="0" borderId="0" xfId="2" applyFont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66" fontId="6" fillId="0" borderId="8" xfId="2" applyNumberFormat="1" applyFont="1" applyBorder="1" applyAlignment="1">
      <alignment horizontal="right" vertical="center"/>
    </xf>
    <xf numFmtId="166" fontId="6" fillId="0" borderId="9" xfId="2" applyNumberFormat="1" applyFont="1" applyBorder="1" applyAlignment="1">
      <alignment horizontal="right" vertical="center"/>
    </xf>
    <xf numFmtId="0" fontId="6" fillId="0" borderId="8" xfId="2" applyNumberFormat="1" applyFont="1" applyBorder="1" applyAlignment="1">
      <alignment horizontal="center" vertical="center"/>
    </xf>
    <xf numFmtId="0" fontId="6" fillId="0" borderId="9" xfId="2" applyNumberFormat="1" applyFont="1" applyBorder="1" applyAlignment="1">
      <alignment horizontal="center" vertical="center"/>
    </xf>
    <xf numFmtId="0" fontId="2" fillId="0" borderId="1" xfId="2" applyFont="1" applyBorder="1" applyAlignment="1"/>
    <xf numFmtId="0" fontId="2" fillId="0" borderId="0" xfId="2" applyAlignment="1">
      <alignment horizontal="left"/>
    </xf>
    <xf numFmtId="0" fontId="2" fillId="0" borderId="1" xfId="2" applyBorder="1" applyAlignment="1"/>
    <xf numFmtId="0" fontId="6" fillId="0" borderId="2" xfId="2" applyFont="1" applyBorder="1" applyAlignment="1">
      <alignment vertical="center" wrapText="1"/>
    </xf>
    <xf numFmtId="0" fontId="6" fillId="0" borderId="3" xfId="2" applyFont="1" applyBorder="1" applyAlignment="1">
      <alignment vertical="center"/>
    </xf>
    <xf numFmtId="0" fontId="6" fillId="0" borderId="5" xfId="2" applyFont="1" applyBorder="1" applyAlignment="1">
      <alignment vertical="center" wrapText="1"/>
    </xf>
    <xf numFmtId="0" fontId="3" fillId="0" borderId="0" xfId="2" applyFont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6" fillId="0" borderId="8" xfId="2" applyFont="1" applyBorder="1" applyAlignment="1">
      <alignment horizontal="center" vertical="center"/>
    </xf>
    <xf numFmtId="166" fontId="6" fillId="0" borderId="8" xfId="2" applyNumberFormat="1" applyFont="1" applyFill="1" applyBorder="1" applyAlignment="1">
      <alignment horizontal="right" vertical="center"/>
    </xf>
    <xf numFmtId="166" fontId="6" fillId="0" borderId="9" xfId="2" applyNumberFormat="1" applyFont="1" applyFill="1" applyBorder="1" applyAlignment="1">
      <alignment horizontal="right" vertical="center"/>
    </xf>
    <xf numFmtId="166" fontId="4" fillId="0" borderId="8" xfId="2" applyNumberFormat="1" applyFont="1" applyFill="1" applyBorder="1" applyAlignment="1">
      <alignment horizontal="right" vertical="center"/>
    </xf>
    <xf numFmtId="166" fontId="4" fillId="0" borderId="10" xfId="2" applyNumberFormat="1" applyFont="1" applyFill="1" applyBorder="1" applyAlignment="1">
      <alignment horizontal="right" vertical="center"/>
    </xf>
    <xf numFmtId="166" fontId="4" fillId="0" borderId="9" xfId="2" applyNumberFormat="1" applyFont="1" applyFill="1" applyBorder="1" applyAlignment="1">
      <alignment horizontal="right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6" fillId="0" borderId="2" xfId="2" applyFont="1" applyBorder="1" applyAlignment="1">
      <alignment wrapText="1"/>
    </xf>
    <xf numFmtId="0" fontId="6" fillId="0" borderId="9" xfId="2" applyFont="1" applyBorder="1" applyAlignment="1">
      <alignment horizontal="center" vertical="center"/>
    </xf>
    <xf numFmtId="0" fontId="2" fillId="0" borderId="2" xfId="2" applyBorder="1" applyAlignment="1"/>
    <xf numFmtId="0" fontId="4" fillId="0" borderId="5" xfId="2" applyFont="1" applyBorder="1" applyAlignment="1">
      <alignment wrapText="1"/>
    </xf>
    <xf numFmtId="0" fontId="4" fillId="0" borderId="10" xfId="2" applyFont="1" applyBorder="1" applyAlignment="1">
      <alignment horizontal="center" vertical="center"/>
    </xf>
    <xf numFmtId="0" fontId="6" fillId="0" borderId="5" xfId="2" applyFont="1" applyBorder="1" applyAlignment="1">
      <alignment wrapText="1"/>
    </xf>
    <xf numFmtId="0" fontId="11" fillId="0" borderId="0" xfId="2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85;&#1072;&#1085;&#1089;&#1086;&#1074;&#1072;&#1103;%20&#1086;&#1090;&#1095;&#1077;&#1090;&#1085;&#1086;&#1089;&#1090;&#1100;%209%20&#1084;&#1077;&#1089;%202019%20(&#1095;&#1077;&#1088;&#1085;&#1086;&#1074;&#1080;&#108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ФП"/>
      <sheetName val="ОСД"/>
      <sheetName val="ОДДС"/>
      <sheetName val="Капитал"/>
    </sheetNames>
    <sheetDataSet>
      <sheetData sheetId="0">
        <row r="81">
          <cell r="E81" t="str">
            <v>Исаев Т.Б.</v>
          </cell>
        </row>
        <row r="83">
          <cell r="E83" t="str">
            <v>Мащенко О.А.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6"/>
  <sheetViews>
    <sheetView topLeftCell="A16" workbookViewId="0">
      <selection activeCell="I79" sqref="I79"/>
    </sheetView>
  </sheetViews>
  <sheetFormatPr defaultColWidth="8.85546875" defaultRowHeight="12.75" x14ac:dyDescent="0.2"/>
  <cols>
    <col min="1" max="1" width="0.5703125" style="1" customWidth="1"/>
    <col min="2" max="2" width="3.5703125" style="1" customWidth="1"/>
    <col min="3" max="3" width="10.140625" style="1" customWidth="1"/>
    <col min="4" max="4" width="6" style="1" customWidth="1"/>
    <col min="5" max="5" width="11.5703125" style="1" customWidth="1"/>
    <col min="6" max="6" width="15.7109375" style="1" customWidth="1"/>
    <col min="7" max="7" width="13.5703125" style="1" customWidth="1"/>
    <col min="8" max="8" width="9" style="1" customWidth="1"/>
    <col min="9" max="9" width="18.28515625" style="1" customWidth="1"/>
    <col min="10" max="10" width="16.5703125" style="1" customWidth="1"/>
    <col min="11" max="11" width="8.85546875" style="1"/>
    <col min="12" max="12" width="11.7109375" style="1" bestFit="1" customWidth="1"/>
    <col min="13" max="251" width="8.85546875" style="1"/>
    <col min="252" max="252" width="0.5703125" style="1" customWidth="1"/>
    <col min="253" max="253" width="3.5703125" style="1" customWidth="1"/>
    <col min="254" max="254" width="10.140625" style="1" customWidth="1"/>
    <col min="255" max="255" width="6" style="1" customWidth="1"/>
    <col min="256" max="256" width="11.5703125" style="1" customWidth="1"/>
    <col min="257" max="257" width="15.7109375" style="1" customWidth="1"/>
    <col min="258" max="258" width="13.5703125" style="1" customWidth="1"/>
    <col min="259" max="259" width="9" style="1" customWidth="1"/>
    <col min="260" max="260" width="18.28515625" style="1" customWidth="1"/>
    <col min="261" max="261" width="16.5703125" style="1" customWidth="1"/>
    <col min="262" max="262" width="17.85546875" style="1" customWidth="1"/>
    <col min="263" max="264" width="18.7109375" style="1" customWidth="1"/>
    <col min="265" max="265" width="29.42578125" style="1" customWidth="1"/>
    <col min="266" max="266" width="33.42578125" style="1" customWidth="1"/>
    <col min="267" max="507" width="8.85546875" style="1"/>
    <col min="508" max="508" width="0.5703125" style="1" customWidth="1"/>
    <col min="509" max="509" width="3.5703125" style="1" customWidth="1"/>
    <col min="510" max="510" width="10.140625" style="1" customWidth="1"/>
    <col min="511" max="511" width="6" style="1" customWidth="1"/>
    <col min="512" max="512" width="11.5703125" style="1" customWidth="1"/>
    <col min="513" max="513" width="15.7109375" style="1" customWidth="1"/>
    <col min="514" max="514" width="13.5703125" style="1" customWidth="1"/>
    <col min="515" max="515" width="9" style="1" customWidth="1"/>
    <col min="516" max="516" width="18.28515625" style="1" customWidth="1"/>
    <col min="517" max="517" width="16.5703125" style="1" customWidth="1"/>
    <col min="518" max="518" width="17.85546875" style="1" customWidth="1"/>
    <col min="519" max="520" width="18.7109375" style="1" customWidth="1"/>
    <col min="521" max="521" width="29.42578125" style="1" customWidth="1"/>
    <col min="522" max="522" width="33.42578125" style="1" customWidth="1"/>
    <col min="523" max="763" width="8.85546875" style="1"/>
    <col min="764" max="764" width="0.5703125" style="1" customWidth="1"/>
    <col min="765" max="765" width="3.5703125" style="1" customWidth="1"/>
    <col min="766" max="766" width="10.140625" style="1" customWidth="1"/>
    <col min="767" max="767" width="6" style="1" customWidth="1"/>
    <col min="768" max="768" width="11.5703125" style="1" customWidth="1"/>
    <col min="769" max="769" width="15.7109375" style="1" customWidth="1"/>
    <col min="770" max="770" width="13.5703125" style="1" customWidth="1"/>
    <col min="771" max="771" width="9" style="1" customWidth="1"/>
    <col min="772" max="772" width="18.28515625" style="1" customWidth="1"/>
    <col min="773" max="773" width="16.5703125" style="1" customWidth="1"/>
    <col min="774" max="774" width="17.85546875" style="1" customWidth="1"/>
    <col min="775" max="776" width="18.7109375" style="1" customWidth="1"/>
    <col min="777" max="777" width="29.42578125" style="1" customWidth="1"/>
    <col min="778" max="778" width="33.42578125" style="1" customWidth="1"/>
    <col min="779" max="1019" width="8.85546875" style="1"/>
    <col min="1020" max="1020" width="0.5703125" style="1" customWidth="1"/>
    <col min="1021" max="1021" width="3.5703125" style="1" customWidth="1"/>
    <col min="1022" max="1022" width="10.140625" style="1" customWidth="1"/>
    <col min="1023" max="1023" width="6" style="1" customWidth="1"/>
    <col min="1024" max="1024" width="11.5703125" style="1" customWidth="1"/>
    <col min="1025" max="1025" width="15.7109375" style="1" customWidth="1"/>
    <col min="1026" max="1026" width="13.5703125" style="1" customWidth="1"/>
    <col min="1027" max="1027" width="9" style="1" customWidth="1"/>
    <col min="1028" max="1028" width="18.28515625" style="1" customWidth="1"/>
    <col min="1029" max="1029" width="16.5703125" style="1" customWidth="1"/>
    <col min="1030" max="1030" width="17.85546875" style="1" customWidth="1"/>
    <col min="1031" max="1032" width="18.7109375" style="1" customWidth="1"/>
    <col min="1033" max="1033" width="29.42578125" style="1" customWidth="1"/>
    <col min="1034" max="1034" width="33.42578125" style="1" customWidth="1"/>
    <col min="1035" max="1275" width="8.85546875" style="1"/>
    <col min="1276" max="1276" width="0.5703125" style="1" customWidth="1"/>
    <col min="1277" max="1277" width="3.5703125" style="1" customWidth="1"/>
    <col min="1278" max="1278" width="10.140625" style="1" customWidth="1"/>
    <col min="1279" max="1279" width="6" style="1" customWidth="1"/>
    <col min="1280" max="1280" width="11.5703125" style="1" customWidth="1"/>
    <col min="1281" max="1281" width="15.7109375" style="1" customWidth="1"/>
    <col min="1282" max="1282" width="13.5703125" style="1" customWidth="1"/>
    <col min="1283" max="1283" width="9" style="1" customWidth="1"/>
    <col min="1284" max="1284" width="18.28515625" style="1" customWidth="1"/>
    <col min="1285" max="1285" width="16.5703125" style="1" customWidth="1"/>
    <col min="1286" max="1286" width="17.85546875" style="1" customWidth="1"/>
    <col min="1287" max="1288" width="18.7109375" style="1" customWidth="1"/>
    <col min="1289" max="1289" width="29.42578125" style="1" customWidth="1"/>
    <col min="1290" max="1290" width="33.42578125" style="1" customWidth="1"/>
    <col min="1291" max="1531" width="8.85546875" style="1"/>
    <col min="1532" max="1532" width="0.5703125" style="1" customWidth="1"/>
    <col min="1533" max="1533" width="3.5703125" style="1" customWidth="1"/>
    <col min="1534" max="1534" width="10.140625" style="1" customWidth="1"/>
    <col min="1535" max="1535" width="6" style="1" customWidth="1"/>
    <col min="1536" max="1536" width="11.5703125" style="1" customWidth="1"/>
    <col min="1537" max="1537" width="15.7109375" style="1" customWidth="1"/>
    <col min="1538" max="1538" width="13.5703125" style="1" customWidth="1"/>
    <col min="1539" max="1539" width="9" style="1" customWidth="1"/>
    <col min="1540" max="1540" width="18.28515625" style="1" customWidth="1"/>
    <col min="1541" max="1541" width="16.5703125" style="1" customWidth="1"/>
    <col min="1542" max="1542" width="17.85546875" style="1" customWidth="1"/>
    <col min="1543" max="1544" width="18.7109375" style="1" customWidth="1"/>
    <col min="1545" max="1545" width="29.42578125" style="1" customWidth="1"/>
    <col min="1546" max="1546" width="33.42578125" style="1" customWidth="1"/>
    <col min="1547" max="1787" width="8.85546875" style="1"/>
    <col min="1788" max="1788" width="0.5703125" style="1" customWidth="1"/>
    <col min="1789" max="1789" width="3.5703125" style="1" customWidth="1"/>
    <col min="1790" max="1790" width="10.140625" style="1" customWidth="1"/>
    <col min="1791" max="1791" width="6" style="1" customWidth="1"/>
    <col min="1792" max="1792" width="11.5703125" style="1" customWidth="1"/>
    <col min="1793" max="1793" width="15.7109375" style="1" customWidth="1"/>
    <col min="1794" max="1794" width="13.5703125" style="1" customWidth="1"/>
    <col min="1795" max="1795" width="9" style="1" customWidth="1"/>
    <col min="1796" max="1796" width="18.28515625" style="1" customWidth="1"/>
    <col min="1797" max="1797" width="16.5703125" style="1" customWidth="1"/>
    <col min="1798" max="1798" width="17.85546875" style="1" customWidth="1"/>
    <col min="1799" max="1800" width="18.7109375" style="1" customWidth="1"/>
    <col min="1801" max="1801" width="29.42578125" style="1" customWidth="1"/>
    <col min="1802" max="1802" width="33.42578125" style="1" customWidth="1"/>
    <col min="1803" max="2043" width="8.85546875" style="1"/>
    <col min="2044" max="2044" width="0.5703125" style="1" customWidth="1"/>
    <col min="2045" max="2045" width="3.5703125" style="1" customWidth="1"/>
    <col min="2046" max="2046" width="10.140625" style="1" customWidth="1"/>
    <col min="2047" max="2047" width="6" style="1" customWidth="1"/>
    <col min="2048" max="2048" width="11.5703125" style="1" customWidth="1"/>
    <col min="2049" max="2049" width="15.7109375" style="1" customWidth="1"/>
    <col min="2050" max="2050" width="13.5703125" style="1" customWidth="1"/>
    <col min="2051" max="2051" width="9" style="1" customWidth="1"/>
    <col min="2052" max="2052" width="18.28515625" style="1" customWidth="1"/>
    <col min="2053" max="2053" width="16.5703125" style="1" customWidth="1"/>
    <col min="2054" max="2054" width="17.85546875" style="1" customWidth="1"/>
    <col min="2055" max="2056" width="18.7109375" style="1" customWidth="1"/>
    <col min="2057" max="2057" width="29.42578125" style="1" customWidth="1"/>
    <col min="2058" max="2058" width="33.42578125" style="1" customWidth="1"/>
    <col min="2059" max="2299" width="8.85546875" style="1"/>
    <col min="2300" max="2300" width="0.5703125" style="1" customWidth="1"/>
    <col min="2301" max="2301" width="3.5703125" style="1" customWidth="1"/>
    <col min="2302" max="2302" width="10.140625" style="1" customWidth="1"/>
    <col min="2303" max="2303" width="6" style="1" customWidth="1"/>
    <col min="2304" max="2304" width="11.5703125" style="1" customWidth="1"/>
    <col min="2305" max="2305" width="15.7109375" style="1" customWidth="1"/>
    <col min="2306" max="2306" width="13.5703125" style="1" customWidth="1"/>
    <col min="2307" max="2307" width="9" style="1" customWidth="1"/>
    <col min="2308" max="2308" width="18.28515625" style="1" customWidth="1"/>
    <col min="2309" max="2309" width="16.5703125" style="1" customWidth="1"/>
    <col min="2310" max="2310" width="17.85546875" style="1" customWidth="1"/>
    <col min="2311" max="2312" width="18.7109375" style="1" customWidth="1"/>
    <col min="2313" max="2313" width="29.42578125" style="1" customWidth="1"/>
    <col min="2314" max="2314" width="33.42578125" style="1" customWidth="1"/>
    <col min="2315" max="2555" width="8.85546875" style="1"/>
    <col min="2556" max="2556" width="0.5703125" style="1" customWidth="1"/>
    <col min="2557" max="2557" width="3.5703125" style="1" customWidth="1"/>
    <col min="2558" max="2558" width="10.140625" style="1" customWidth="1"/>
    <col min="2559" max="2559" width="6" style="1" customWidth="1"/>
    <col min="2560" max="2560" width="11.5703125" style="1" customWidth="1"/>
    <col min="2561" max="2561" width="15.7109375" style="1" customWidth="1"/>
    <col min="2562" max="2562" width="13.5703125" style="1" customWidth="1"/>
    <col min="2563" max="2563" width="9" style="1" customWidth="1"/>
    <col min="2564" max="2564" width="18.28515625" style="1" customWidth="1"/>
    <col min="2565" max="2565" width="16.5703125" style="1" customWidth="1"/>
    <col min="2566" max="2566" width="17.85546875" style="1" customWidth="1"/>
    <col min="2567" max="2568" width="18.7109375" style="1" customWidth="1"/>
    <col min="2569" max="2569" width="29.42578125" style="1" customWidth="1"/>
    <col min="2570" max="2570" width="33.42578125" style="1" customWidth="1"/>
    <col min="2571" max="2811" width="8.85546875" style="1"/>
    <col min="2812" max="2812" width="0.5703125" style="1" customWidth="1"/>
    <col min="2813" max="2813" width="3.5703125" style="1" customWidth="1"/>
    <col min="2814" max="2814" width="10.140625" style="1" customWidth="1"/>
    <col min="2815" max="2815" width="6" style="1" customWidth="1"/>
    <col min="2816" max="2816" width="11.5703125" style="1" customWidth="1"/>
    <col min="2817" max="2817" width="15.7109375" style="1" customWidth="1"/>
    <col min="2818" max="2818" width="13.5703125" style="1" customWidth="1"/>
    <col min="2819" max="2819" width="9" style="1" customWidth="1"/>
    <col min="2820" max="2820" width="18.28515625" style="1" customWidth="1"/>
    <col min="2821" max="2821" width="16.5703125" style="1" customWidth="1"/>
    <col min="2822" max="2822" width="17.85546875" style="1" customWidth="1"/>
    <col min="2823" max="2824" width="18.7109375" style="1" customWidth="1"/>
    <col min="2825" max="2825" width="29.42578125" style="1" customWidth="1"/>
    <col min="2826" max="2826" width="33.42578125" style="1" customWidth="1"/>
    <col min="2827" max="3067" width="8.85546875" style="1"/>
    <col min="3068" max="3068" width="0.5703125" style="1" customWidth="1"/>
    <col min="3069" max="3069" width="3.5703125" style="1" customWidth="1"/>
    <col min="3070" max="3070" width="10.140625" style="1" customWidth="1"/>
    <col min="3071" max="3071" width="6" style="1" customWidth="1"/>
    <col min="3072" max="3072" width="11.5703125" style="1" customWidth="1"/>
    <col min="3073" max="3073" width="15.7109375" style="1" customWidth="1"/>
    <col min="3074" max="3074" width="13.5703125" style="1" customWidth="1"/>
    <col min="3075" max="3075" width="9" style="1" customWidth="1"/>
    <col min="3076" max="3076" width="18.28515625" style="1" customWidth="1"/>
    <col min="3077" max="3077" width="16.5703125" style="1" customWidth="1"/>
    <col min="3078" max="3078" width="17.85546875" style="1" customWidth="1"/>
    <col min="3079" max="3080" width="18.7109375" style="1" customWidth="1"/>
    <col min="3081" max="3081" width="29.42578125" style="1" customWidth="1"/>
    <col min="3082" max="3082" width="33.42578125" style="1" customWidth="1"/>
    <col min="3083" max="3323" width="8.85546875" style="1"/>
    <col min="3324" max="3324" width="0.5703125" style="1" customWidth="1"/>
    <col min="3325" max="3325" width="3.5703125" style="1" customWidth="1"/>
    <col min="3326" max="3326" width="10.140625" style="1" customWidth="1"/>
    <col min="3327" max="3327" width="6" style="1" customWidth="1"/>
    <col min="3328" max="3328" width="11.5703125" style="1" customWidth="1"/>
    <col min="3329" max="3329" width="15.7109375" style="1" customWidth="1"/>
    <col min="3330" max="3330" width="13.5703125" style="1" customWidth="1"/>
    <col min="3331" max="3331" width="9" style="1" customWidth="1"/>
    <col min="3332" max="3332" width="18.28515625" style="1" customWidth="1"/>
    <col min="3333" max="3333" width="16.5703125" style="1" customWidth="1"/>
    <col min="3334" max="3334" width="17.85546875" style="1" customWidth="1"/>
    <col min="3335" max="3336" width="18.7109375" style="1" customWidth="1"/>
    <col min="3337" max="3337" width="29.42578125" style="1" customWidth="1"/>
    <col min="3338" max="3338" width="33.42578125" style="1" customWidth="1"/>
    <col min="3339" max="3579" width="8.85546875" style="1"/>
    <col min="3580" max="3580" width="0.5703125" style="1" customWidth="1"/>
    <col min="3581" max="3581" width="3.5703125" style="1" customWidth="1"/>
    <col min="3582" max="3582" width="10.140625" style="1" customWidth="1"/>
    <col min="3583" max="3583" width="6" style="1" customWidth="1"/>
    <col min="3584" max="3584" width="11.5703125" style="1" customWidth="1"/>
    <col min="3585" max="3585" width="15.7109375" style="1" customWidth="1"/>
    <col min="3586" max="3586" width="13.5703125" style="1" customWidth="1"/>
    <col min="3587" max="3587" width="9" style="1" customWidth="1"/>
    <col min="3588" max="3588" width="18.28515625" style="1" customWidth="1"/>
    <col min="3589" max="3589" width="16.5703125" style="1" customWidth="1"/>
    <col min="3590" max="3590" width="17.85546875" style="1" customWidth="1"/>
    <col min="3591" max="3592" width="18.7109375" style="1" customWidth="1"/>
    <col min="3593" max="3593" width="29.42578125" style="1" customWidth="1"/>
    <col min="3594" max="3594" width="33.42578125" style="1" customWidth="1"/>
    <col min="3595" max="3835" width="8.85546875" style="1"/>
    <col min="3836" max="3836" width="0.5703125" style="1" customWidth="1"/>
    <col min="3837" max="3837" width="3.5703125" style="1" customWidth="1"/>
    <col min="3838" max="3838" width="10.140625" style="1" customWidth="1"/>
    <col min="3839" max="3839" width="6" style="1" customWidth="1"/>
    <col min="3840" max="3840" width="11.5703125" style="1" customWidth="1"/>
    <col min="3841" max="3841" width="15.7109375" style="1" customWidth="1"/>
    <col min="3842" max="3842" width="13.5703125" style="1" customWidth="1"/>
    <col min="3843" max="3843" width="9" style="1" customWidth="1"/>
    <col min="3844" max="3844" width="18.28515625" style="1" customWidth="1"/>
    <col min="3845" max="3845" width="16.5703125" style="1" customWidth="1"/>
    <col min="3846" max="3846" width="17.85546875" style="1" customWidth="1"/>
    <col min="3847" max="3848" width="18.7109375" style="1" customWidth="1"/>
    <col min="3849" max="3849" width="29.42578125" style="1" customWidth="1"/>
    <col min="3850" max="3850" width="33.42578125" style="1" customWidth="1"/>
    <col min="3851" max="4091" width="8.85546875" style="1"/>
    <col min="4092" max="4092" width="0.5703125" style="1" customWidth="1"/>
    <col min="4093" max="4093" width="3.5703125" style="1" customWidth="1"/>
    <col min="4094" max="4094" width="10.140625" style="1" customWidth="1"/>
    <col min="4095" max="4095" width="6" style="1" customWidth="1"/>
    <col min="4096" max="4096" width="11.5703125" style="1" customWidth="1"/>
    <col min="4097" max="4097" width="15.7109375" style="1" customWidth="1"/>
    <col min="4098" max="4098" width="13.5703125" style="1" customWidth="1"/>
    <col min="4099" max="4099" width="9" style="1" customWidth="1"/>
    <col min="4100" max="4100" width="18.28515625" style="1" customWidth="1"/>
    <col min="4101" max="4101" width="16.5703125" style="1" customWidth="1"/>
    <col min="4102" max="4102" width="17.85546875" style="1" customWidth="1"/>
    <col min="4103" max="4104" width="18.7109375" style="1" customWidth="1"/>
    <col min="4105" max="4105" width="29.42578125" style="1" customWidth="1"/>
    <col min="4106" max="4106" width="33.42578125" style="1" customWidth="1"/>
    <col min="4107" max="4347" width="8.85546875" style="1"/>
    <col min="4348" max="4348" width="0.5703125" style="1" customWidth="1"/>
    <col min="4349" max="4349" width="3.5703125" style="1" customWidth="1"/>
    <col min="4350" max="4350" width="10.140625" style="1" customWidth="1"/>
    <col min="4351" max="4351" width="6" style="1" customWidth="1"/>
    <col min="4352" max="4352" width="11.5703125" style="1" customWidth="1"/>
    <col min="4353" max="4353" width="15.7109375" style="1" customWidth="1"/>
    <col min="4354" max="4354" width="13.5703125" style="1" customWidth="1"/>
    <col min="4355" max="4355" width="9" style="1" customWidth="1"/>
    <col min="4356" max="4356" width="18.28515625" style="1" customWidth="1"/>
    <col min="4357" max="4357" width="16.5703125" style="1" customWidth="1"/>
    <col min="4358" max="4358" width="17.85546875" style="1" customWidth="1"/>
    <col min="4359" max="4360" width="18.7109375" style="1" customWidth="1"/>
    <col min="4361" max="4361" width="29.42578125" style="1" customWidth="1"/>
    <col min="4362" max="4362" width="33.42578125" style="1" customWidth="1"/>
    <col min="4363" max="4603" width="8.85546875" style="1"/>
    <col min="4604" max="4604" width="0.5703125" style="1" customWidth="1"/>
    <col min="4605" max="4605" width="3.5703125" style="1" customWidth="1"/>
    <col min="4606" max="4606" width="10.140625" style="1" customWidth="1"/>
    <col min="4607" max="4607" width="6" style="1" customWidth="1"/>
    <col min="4608" max="4608" width="11.5703125" style="1" customWidth="1"/>
    <col min="4609" max="4609" width="15.7109375" style="1" customWidth="1"/>
    <col min="4610" max="4610" width="13.5703125" style="1" customWidth="1"/>
    <col min="4611" max="4611" width="9" style="1" customWidth="1"/>
    <col min="4612" max="4612" width="18.28515625" style="1" customWidth="1"/>
    <col min="4613" max="4613" width="16.5703125" style="1" customWidth="1"/>
    <col min="4614" max="4614" width="17.85546875" style="1" customWidth="1"/>
    <col min="4615" max="4616" width="18.7109375" style="1" customWidth="1"/>
    <col min="4617" max="4617" width="29.42578125" style="1" customWidth="1"/>
    <col min="4618" max="4618" width="33.42578125" style="1" customWidth="1"/>
    <col min="4619" max="4859" width="8.85546875" style="1"/>
    <col min="4860" max="4860" width="0.5703125" style="1" customWidth="1"/>
    <col min="4861" max="4861" width="3.5703125" style="1" customWidth="1"/>
    <col min="4862" max="4862" width="10.140625" style="1" customWidth="1"/>
    <col min="4863" max="4863" width="6" style="1" customWidth="1"/>
    <col min="4864" max="4864" width="11.5703125" style="1" customWidth="1"/>
    <col min="4865" max="4865" width="15.7109375" style="1" customWidth="1"/>
    <col min="4866" max="4866" width="13.5703125" style="1" customWidth="1"/>
    <col min="4867" max="4867" width="9" style="1" customWidth="1"/>
    <col min="4868" max="4868" width="18.28515625" style="1" customWidth="1"/>
    <col min="4869" max="4869" width="16.5703125" style="1" customWidth="1"/>
    <col min="4870" max="4870" width="17.85546875" style="1" customWidth="1"/>
    <col min="4871" max="4872" width="18.7109375" style="1" customWidth="1"/>
    <col min="4873" max="4873" width="29.42578125" style="1" customWidth="1"/>
    <col min="4874" max="4874" width="33.42578125" style="1" customWidth="1"/>
    <col min="4875" max="5115" width="8.85546875" style="1"/>
    <col min="5116" max="5116" width="0.5703125" style="1" customWidth="1"/>
    <col min="5117" max="5117" width="3.5703125" style="1" customWidth="1"/>
    <col min="5118" max="5118" width="10.140625" style="1" customWidth="1"/>
    <col min="5119" max="5119" width="6" style="1" customWidth="1"/>
    <col min="5120" max="5120" width="11.5703125" style="1" customWidth="1"/>
    <col min="5121" max="5121" width="15.7109375" style="1" customWidth="1"/>
    <col min="5122" max="5122" width="13.5703125" style="1" customWidth="1"/>
    <col min="5123" max="5123" width="9" style="1" customWidth="1"/>
    <col min="5124" max="5124" width="18.28515625" style="1" customWidth="1"/>
    <col min="5125" max="5125" width="16.5703125" style="1" customWidth="1"/>
    <col min="5126" max="5126" width="17.85546875" style="1" customWidth="1"/>
    <col min="5127" max="5128" width="18.7109375" style="1" customWidth="1"/>
    <col min="5129" max="5129" width="29.42578125" style="1" customWidth="1"/>
    <col min="5130" max="5130" width="33.42578125" style="1" customWidth="1"/>
    <col min="5131" max="5371" width="8.85546875" style="1"/>
    <col min="5372" max="5372" width="0.5703125" style="1" customWidth="1"/>
    <col min="5373" max="5373" width="3.5703125" style="1" customWidth="1"/>
    <col min="5374" max="5374" width="10.140625" style="1" customWidth="1"/>
    <col min="5375" max="5375" width="6" style="1" customWidth="1"/>
    <col min="5376" max="5376" width="11.5703125" style="1" customWidth="1"/>
    <col min="5377" max="5377" width="15.7109375" style="1" customWidth="1"/>
    <col min="5378" max="5378" width="13.5703125" style="1" customWidth="1"/>
    <col min="5379" max="5379" width="9" style="1" customWidth="1"/>
    <col min="5380" max="5380" width="18.28515625" style="1" customWidth="1"/>
    <col min="5381" max="5381" width="16.5703125" style="1" customWidth="1"/>
    <col min="5382" max="5382" width="17.85546875" style="1" customWidth="1"/>
    <col min="5383" max="5384" width="18.7109375" style="1" customWidth="1"/>
    <col min="5385" max="5385" width="29.42578125" style="1" customWidth="1"/>
    <col min="5386" max="5386" width="33.42578125" style="1" customWidth="1"/>
    <col min="5387" max="5627" width="8.85546875" style="1"/>
    <col min="5628" max="5628" width="0.5703125" style="1" customWidth="1"/>
    <col min="5629" max="5629" width="3.5703125" style="1" customWidth="1"/>
    <col min="5630" max="5630" width="10.140625" style="1" customWidth="1"/>
    <col min="5631" max="5631" width="6" style="1" customWidth="1"/>
    <col min="5632" max="5632" width="11.5703125" style="1" customWidth="1"/>
    <col min="5633" max="5633" width="15.7109375" style="1" customWidth="1"/>
    <col min="5634" max="5634" width="13.5703125" style="1" customWidth="1"/>
    <col min="5635" max="5635" width="9" style="1" customWidth="1"/>
    <col min="5636" max="5636" width="18.28515625" style="1" customWidth="1"/>
    <col min="5637" max="5637" width="16.5703125" style="1" customWidth="1"/>
    <col min="5638" max="5638" width="17.85546875" style="1" customWidth="1"/>
    <col min="5639" max="5640" width="18.7109375" style="1" customWidth="1"/>
    <col min="5641" max="5641" width="29.42578125" style="1" customWidth="1"/>
    <col min="5642" max="5642" width="33.42578125" style="1" customWidth="1"/>
    <col min="5643" max="5883" width="8.85546875" style="1"/>
    <col min="5884" max="5884" width="0.5703125" style="1" customWidth="1"/>
    <col min="5885" max="5885" width="3.5703125" style="1" customWidth="1"/>
    <col min="5886" max="5886" width="10.140625" style="1" customWidth="1"/>
    <col min="5887" max="5887" width="6" style="1" customWidth="1"/>
    <col min="5888" max="5888" width="11.5703125" style="1" customWidth="1"/>
    <col min="5889" max="5889" width="15.7109375" style="1" customWidth="1"/>
    <col min="5890" max="5890" width="13.5703125" style="1" customWidth="1"/>
    <col min="5891" max="5891" width="9" style="1" customWidth="1"/>
    <col min="5892" max="5892" width="18.28515625" style="1" customWidth="1"/>
    <col min="5893" max="5893" width="16.5703125" style="1" customWidth="1"/>
    <col min="5894" max="5894" width="17.85546875" style="1" customWidth="1"/>
    <col min="5895" max="5896" width="18.7109375" style="1" customWidth="1"/>
    <col min="5897" max="5897" width="29.42578125" style="1" customWidth="1"/>
    <col min="5898" max="5898" width="33.42578125" style="1" customWidth="1"/>
    <col min="5899" max="6139" width="8.85546875" style="1"/>
    <col min="6140" max="6140" width="0.5703125" style="1" customWidth="1"/>
    <col min="6141" max="6141" width="3.5703125" style="1" customWidth="1"/>
    <col min="6142" max="6142" width="10.140625" style="1" customWidth="1"/>
    <col min="6143" max="6143" width="6" style="1" customWidth="1"/>
    <col min="6144" max="6144" width="11.5703125" style="1" customWidth="1"/>
    <col min="6145" max="6145" width="15.7109375" style="1" customWidth="1"/>
    <col min="6146" max="6146" width="13.5703125" style="1" customWidth="1"/>
    <col min="6147" max="6147" width="9" style="1" customWidth="1"/>
    <col min="6148" max="6148" width="18.28515625" style="1" customWidth="1"/>
    <col min="6149" max="6149" width="16.5703125" style="1" customWidth="1"/>
    <col min="6150" max="6150" width="17.85546875" style="1" customWidth="1"/>
    <col min="6151" max="6152" width="18.7109375" style="1" customWidth="1"/>
    <col min="6153" max="6153" width="29.42578125" style="1" customWidth="1"/>
    <col min="6154" max="6154" width="33.42578125" style="1" customWidth="1"/>
    <col min="6155" max="6395" width="8.85546875" style="1"/>
    <col min="6396" max="6396" width="0.5703125" style="1" customWidth="1"/>
    <col min="6397" max="6397" width="3.5703125" style="1" customWidth="1"/>
    <col min="6398" max="6398" width="10.140625" style="1" customWidth="1"/>
    <col min="6399" max="6399" width="6" style="1" customWidth="1"/>
    <col min="6400" max="6400" width="11.5703125" style="1" customWidth="1"/>
    <col min="6401" max="6401" width="15.7109375" style="1" customWidth="1"/>
    <col min="6402" max="6402" width="13.5703125" style="1" customWidth="1"/>
    <col min="6403" max="6403" width="9" style="1" customWidth="1"/>
    <col min="6404" max="6404" width="18.28515625" style="1" customWidth="1"/>
    <col min="6405" max="6405" width="16.5703125" style="1" customWidth="1"/>
    <col min="6406" max="6406" width="17.85546875" style="1" customWidth="1"/>
    <col min="6407" max="6408" width="18.7109375" style="1" customWidth="1"/>
    <col min="6409" max="6409" width="29.42578125" style="1" customWidth="1"/>
    <col min="6410" max="6410" width="33.42578125" style="1" customWidth="1"/>
    <col min="6411" max="6651" width="8.85546875" style="1"/>
    <col min="6652" max="6652" width="0.5703125" style="1" customWidth="1"/>
    <col min="6653" max="6653" width="3.5703125" style="1" customWidth="1"/>
    <col min="6654" max="6654" width="10.140625" style="1" customWidth="1"/>
    <col min="6655" max="6655" width="6" style="1" customWidth="1"/>
    <col min="6656" max="6656" width="11.5703125" style="1" customWidth="1"/>
    <col min="6657" max="6657" width="15.7109375" style="1" customWidth="1"/>
    <col min="6658" max="6658" width="13.5703125" style="1" customWidth="1"/>
    <col min="6659" max="6659" width="9" style="1" customWidth="1"/>
    <col min="6660" max="6660" width="18.28515625" style="1" customWidth="1"/>
    <col min="6661" max="6661" width="16.5703125" style="1" customWidth="1"/>
    <col min="6662" max="6662" width="17.85546875" style="1" customWidth="1"/>
    <col min="6663" max="6664" width="18.7109375" style="1" customWidth="1"/>
    <col min="6665" max="6665" width="29.42578125" style="1" customWidth="1"/>
    <col min="6666" max="6666" width="33.42578125" style="1" customWidth="1"/>
    <col min="6667" max="6907" width="8.85546875" style="1"/>
    <col min="6908" max="6908" width="0.5703125" style="1" customWidth="1"/>
    <col min="6909" max="6909" width="3.5703125" style="1" customWidth="1"/>
    <col min="6910" max="6910" width="10.140625" style="1" customWidth="1"/>
    <col min="6911" max="6911" width="6" style="1" customWidth="1"/>
    <col min="6912" max="6912" width="11.5703125" style="1" customWidth="1"/>
    <col min="6913" max="6913" width="15.7109375" style="1" customWidth="1"/>
    <col min="6914" max="6914" width="13.5703125" style="1" customWidth="1"/>
    <col min="6915" max="6915" width="9" style="1" customWidth="1"/>
    <col min="6916" max="6916" width="18.28515625" style="1" customWidth="1"/>
    <col min="6917" max="6917" width="16.5703125" style="1" customWidth="1"/>
    <col min="6918" max="6918" width="17.85546875" style="1" customWidth="1"/>
    <col min="6919" max="6920" width="18.7109375" style="1" customWidth="1"/>
    <col min="6921" max="6921" width="29.42578125" style="1" customWidth="1"/>
    <col min="6922" max="6922" width="33.42578125" style="1" customWidth="1"/>
    <col min="6923" max="7163" width="8.85546875" style="1"/>
    <col min="7164" max="7164" width="0.5703125" style="1" customWidth="1"/>
    <col min="7165" max="7165" width="3.5703125" style="1" customWidth="1"/>
    <col min="7166" max="7166" width="10.140625" style="1" customWidth="1"/>
    <col min="7167" max="7167" width="6" style="1" customWidth="1"/>
    <col min="7168" max="7168" width="11.5703125" style="1" customWidth="1"/>
    <col min="7169" max="7169" width="15.7109375" style="1" customWidth="1"/>
    <col min="7170" max="7170" width="13.5703125" style="1" customWidth="1"/>
    <col min="7171" max="7171" width="9" style="1" customWidth="1"/>
    <col min="7172" max="7172" width="18.28515625" style="1" customWidth="1"/>
    <col min="7173" max="7173" width="16.5703125" style="1" customWidth="1"/>
    <col min="7174" max="7174" width="17.85546875" style="1" customWidth="1"/>
    <col min="7175" max="7176" width="18.7109375" style="1" customWidth="1"/>
    <col min="7177" max="7177" width="29.42578125" style="1" customWidth="1"/>
    <col min="7178" max="7178" width="33.42578125" style="1" customWidth="1"/>
    <col min="7179" max="7419" width="8.85546875" style="1"/>
    <col min="7420" max="7420" width="0.5703125" style="1" customWidth="1"/>
    <col min="7421" max="7421" width="3.5703125" style="1" customWidth="1"/>
    <col min="7422" max="7422" width="10.140625" style="1" customWidth="1"/>
    <col min="7423" max="7423" width="6" style="1" customWidth="1"/>
    <col min="7424" max="7424" width="11.5703125" style="1" customWidth="1"/>
    <col min="7425" max="7425" width="15.7109375" style="1" customWidth="1"/>
    <col min="7426" max="7426" width="13.5703125" style="1" customWidth="1"/>
    <col min="7427" max="7427" width="9" style="1" customWidth="1"/>
    <col min="7428" max="7428" width="18.28515625" style="1" customWidth="1"/>
    <col min="7429" max="7429" width="16.5703125" style="1" customWidth="1"/>
    <col min="7430" max="7430" width="17.85546875" style="1" customWidth="1"/>
    <col min="7431" max="7432" width="18.7109375" style="1" customWidth="1"/>
    <col min="7433" max="7433" width="29.42578125" style="1" customWidth="1"/>
    <col min="7434" max="7434" width="33.42578125" style="1" customWidth="1"/>
    <col min="7435" max="7675" width="8.85546875" style="1"/>
    <col min="7676" max="7676" width="0.5703125" style="1" customWidth="1"/>
    <col min="7677" max="7677" width="3.5703125" style="1" customWidth="1"/>
    <col min="7678" max="7678" width="10.140625" style="1" customWidth="1"/>
    <col min="7679" max="7679" width="6" style="1" customWidth="1"/>
    <col min="7680" max="7680" width="11.5703125" style="1" customWidth="1"/>
    <col min="7681" max="7681" width="15.7109375" style="1" customWidth="1"/>
    <col min="7682" max="7682" width="13.5703125" style="1" customWidth="1"/>
    <col min="7683" max="7683" width="9" style="1" customWidth="1"/>
    <col min="7684" max="7684" width="18.28515625" style="1" customWidth="1"/>
    <col min="7685" max="7685" width="16.5703125" style="1" customWidth="1"/>
    <col min="7686" max="7686" width="17.85546875" style="1" customWidth="1"/>
    <col min="7687" max="7688" width="18.7109375" style="1" customWidth="1"/>
    <col min="7689" max="7689" width="29.42578125" style="1" customWidth="1"/>
    <col min="7690" max="7690" width="33.42578125" style="1" customWidth="1"/>
    <col min="7691" max="7931" width="8.85546875" style="1"/>
    <col min="7932" max="7932" width="0.5703125" style="1" customWidth="1"/>
    <col min="7933" max="7933" width="3.5703125" style="1" customWidth="1"/>
    <col min="7934" max="7934" width="10.140625" style="1" customWidth="1"/>
    <col min="7935" max="7935" width="6" style="1" customWidth="1"/>
    <col min="7936" max="7936" width="11.5703125" style="1" customWidth="1"/>
    <col min="7937" max="7937" width="15.7109375" style="1" customWidth="1"/>
    <col min="7938" max="7938" width="13.5703125" style="1" customWidth="1"/>
    <col min="7939" max="7939" width="9" style="1" customWidth="1"/>
    <col min="7940" max="7940" width="18.28515625" style="1" customWidth="1"/>
    <col min="7941" max="7941" width="16.5703125" style="1" customWidth="1"/>
    <col min="7942" max="7942" width="17.85546875" style="1" customWidth="1"/>
    <col min="7943" max="7944" width="18.7109375" style="1" customWidth="1"/>
    <col min="7945" max="7945" width="29.42578125" style="1" customWidth="1"/>
    <col min="7946" max="7946" width="33.42578125" style="1" customWidth="1"/>
    <col min="7947" max="8187" width="8.85546875" style="1"/>
    <col min="8188" max="8188" width="0.5703125" style="1" customWidth="1"/>
    <col min="8189" max="8189" width="3.5703125" style="1" customWidth="1"/>
    <col min="8190" max="8190" width="10.140625" style="1" customWidth="1"/>
    <col min="8191" max="8191" width="6" style="1" customWidth="1"/>
    <col min="8192" max="8192" width="11.5703125" style="1" customWidth="1"/>
    <col min="8193" max="8193" width="15.7109375" style="1" customWidth="1"/>
    <col min="8194" max="8194" width="13.5703125" style="1" customWidth="1"/>
    <col min="8195" max="8195" width="9" style="1" customWidth="1"/>
    <col min="8196" max="8196" width="18.28515625" style="1" customWidth="1"/>
    <col min="8197" max="8197" width="16.5703125" style="1" customWidth="1"/>
    <col min="8198" max="8198" width="17.85546875" style="1" customWidth="1"/>
    <col min="8199" max="8200" width="18.7109375" style="1" customWidth="1"/>
    <col min="8201" max="8201" width="29.42578125" style="1" customWidth="1"/>
    <col min="8202" max="8202" width="33.42578125" style="1" customWidth="1"/>
    <col min="8203" max="8443" width="8.85546875" style="1"/>
    <col min="8444" max="8444" width="0.5703125" style="1" customWidth="1"/>
    <col min="8445" max="8445" width="3.5703125" style="1" customWidth="1"/>
    <col min="8446" max="8446" width="10.140625" style="1" customWidth="1"/>
    <col min="8447" max="8447" width="6" style="1" customWidth="1"/>
    <col min="8448" max="8448" width="11.5703125" style="1" customWidth="1"/>
    <col min="8449" max="8449" width="15.7109375" style="1" customWidth="1"/>
    <col min="8450" max="8450" width="13.5703125" style="1" customWidth="1"/>
    <col min="8451" max="8451" width="9" style="1" customWidth="1"/>
    <col min="8452" max="8452" width="18.28515625" style="1" customWidth="1"/>
    <col min="8453" max="8453" width="16.5703125" style="1" customWidth="1"/>
    <col min="8454" max="8454" width="17.85546875" style="1" customWidth="1"/>
    <col min="8455" max="8456" width="18.7109375" style="1" customWidth="1"/>
    <col min="8457" max="8457" width="29.42578125" style="1" customWidth="1"/>
    <col min="8458" max="8458" width="33.42578125" style="1" customWidth="1"/>
    <col min="8459" max="8699" width="8.85546875" style="1"/>
    <col min="8700" max="8700" width="0.5703125" style="1" customWidth="1"/>
    <col min="8701" max="8701" width="3.5703125" style="1" customWidth="1"/>
    <col min="8702" max="8702" width="10.140625" style="1" customWidth="1"/>
    <col min="8703" max="8703" width="6" style="1" customWidth="1"/>
    <col min="8704" max="8704" width="11.5703125" style="1" customWidth="1"/>
    <col min="8705" max="8705" width="15.7109375" style="1" customWidth="1"/>
    <col min="8706" max="8706" width="13.5703125" style="1" customWidth="1"/>
    <col min="8707" max="8707" width="9" style="1" customWidth="1"/>
    <col min="8708" max="8708" width="18.28515625" style="1" customWidth="1"/>
    <col min="8709" max="8709" width="16.5703125" style="1" customWidth="1"/>
    <col min="8710" max="8710" width="17.85546875" style="1" customWidth="1"/>
    <col min="8711" max="8712" width="18.7109375" style="1" customWidth="1"/>
    <col min="8713" max="8713" width="29.42578125" style="1" customWidth="1"/>
    <col min="8714" max="8714" width="33.42578125" style="1" customWidth="1"/>
    <col min="8715" max="8955" width="8.85546875" style="1"/>
    <col min="8956" max="8956" width="0.5703125" style="1" customWidth="1"/>
    <col min="8957" max="8957" width="3.5703125" style="1" customWidth="1"/>
    <col min="8958" max="8958" width="10.140625" style="1" customWidth="1"/>
    <col min="8959" max="8959" width="6" style="1" customWidth="1"/>
    <col min="8960" max="8960" width="11.5703125" style="1" customWidth="1"/>
    <col min="8961" max="8961" width="15.7109375" style="1" customWidth="1"/>
    <col min="8962" max="8962" width="13.5703125" style="1" customWidth="1"/>
    <col min="8963" max="8963" width="9" style="1" customWidth="1"/>
    <col min="8964" max="8964" width="18.28515625" style="1" customWidth="1"/>
    <col min="8965" max="8965" width="16.5703125" style="1" customWidth="1"/>
    <col min="8966" max="8966" width="17.85546875" style="1" customWidth="1"/>
    <col min="8967" max="8968" width="18.7109375" style="1" customWidth="1"/>
    <col min="8969" max="8969" width="29.42578125" style="1" customWidth="1"/>
    <col min="8970" max="8970" width="33.42578125" style="1" customWidth="1"/>
    <col min="8971" max="9211" width="8.85546875" style="1"/>
    <col min="9212" max="9212" width="0.5703125" style="1" customWidth="1"/>
    <col min="9213" max="9213" width="3.5703125" style="1" customWidth="1"/>
    <col min="9214" max="9214" width="10.140625" style="1" customWidth="1"/>
    <col min="9215" max="9215" width="6" style="1" customWidth="1"/>
    <col min="9216" max="9216" width="11.5703125" style="1" customWidth="1"/>
    <col min="9217" max="9217" width="15.7109375" style="1" customWidth="1"/>
    <col min="9218" max="9218" width="13.5703125" style="1" customWidth="1"/>
    <col min="9219" max="9219" width="9" style="1" customWidth="1"/>
    <col min="9220" max="9220" width="18.28515625" style="1" customWidth="1"/>
    <col min="9221" max="9221" width="16.5703125" style="1" customWidth="1"/>
    <col min="9222" max="9222" width="17.85546875" style="1" customWidth="1"/>
    <col min="9223" max="9224" width="18.7109375" style="1" customWidth="1"/>
    <col min="9225" max="9225" width="29.42578125" style="1" customWidth="1"/>
    <col min="9226" max="9226" width="33.42578125" style="1" customWidth="1"/>
    <col min="9227" max="9467" width="8.85546875" style="1"/>
    <col min="9468" max="9468" width="0.5703125" style="1" customWidth="1"/>
    <col min="9469" max="9469" width="3.5703125" style="1" customWidth="1"/>
    <col min="9470" max="9470" width="10.140625" style="1" customWidth="1"/>
    <col min="9471" max="9471" width="6" style="1" customWidth="1"/>
    <col min="9472" max="9472" width="11.5703125" style="1" customWidth="1"/>
    <col min="9473" max="9473" width="15.7109375" style="1" customWidth="1"/>
    <col min="9474" max="9474" width="13.5703125" style="1" customWidth="1"/>
    <col min="9475" max="9475" width="9" style="1" customWidth="1"/>
    <col min="9476" max="9476" width="18.28515625" style="1" customWidth="1"/>
    <col min="9477" max="9477" width="16.5703125" style="1" customWidth="1"/>
    <col min="9478" max="9478" width="17.85546875" style="1" customWidth="1"/>
    <col min="9479" max="9480" width="18.7109375" style="1" customWidth="1"/>
    <col min="9481" max="9481" width="29.42578125" style="1" customWidth="1"/>
    <col min="9482" max="9482" width="33.42578125" style="1" customWidth="1"/>
    <col min="9483" max="9723" width="8.85546875" style="1"/>
    <col min="9724" max="9724" width="0.5703125" style="1" customWidth="1"/>
    <col min="9725" max="9725" width="3.5703125" style="1" customWidth="1"/>
    <col min="9726" max="9726" width="10.140625" style="1" customWidth="1"/>
    <col min="9727" max="9727" width="6" style="1" customWidth="1"/>
    <col min="9728" max="9728" width="11.5703125" style="1" customWidth="1"/>
    <col min="9729" max="9729" width="15.7109375" style="1" customWidth="1"/>
    <col min="9730" max="9730" width="13.5703125" style="1" customWidth="1"/>
    <col min="9731" max="9731" width="9" style="1" customWidth="1"/>
    <col min="9732" max="9732" width="18.28515625" style="1" customWidth="1"/>
    <col min="9733" max="9733" width="16.5703125" style="1" customWidth="1"/>
    <col min="9734" max="9734" width="17.85546875" style="1" customWidth="1"/>
    <col min="9735" max="9736" width="18.7109375" style="1" customWidth="1"/>
    <col min="9737" max="9737" width="29.42578125" style="1" customWidth="1"/>
    <col min="9738" max="9738" width="33.42578125" style="1" customWidth="1"/>
    <col min="9739" max="9979" width="8.85546875" style="1"/>
    <col min="9980" max="9980" width="0.5703125" style="1" customWidth="1"/>
    <col min="9981" max="9981" width="3.5703125" style="1" customWidth="1"/>
    <col min="9982" max="9982" width="10.140625" style="1" customWidth="1"/>
    <col min="9983" max="9983" width="6" style="1" customWidth="1"/>
    <col min="9984" max="9984" width="11.5703125" style="1" customWidth="1"/>
    <col min="9985" max="9985" width="15.7109375" style="1" customWidth="1"/>
    <col min="9986" max="9986" width="13.5703125" style="1" customWidth="1"/>
    <col min="9987" max="9987" width="9" style="1" customWidth="1"/>
    <col min="9988" max="9988" width="18.28515625" style="1" customWidth="1"/>
    <col min="9989" max="9989" width="16.5703125" style="1" customWidth="1"/>
    <col min="9990" max="9990" width="17.85546875" style="1" customWidth="1"/>
    <col min="9991" max="9992" width="18.7109375" style="1" customWidth="1"/>
    <col min="9993" max="9993" width="29.42578125" style="1" customWidth="1"/>
    <col min="9994" max="9994" width="33.42578125" style="1" customWidth="1"/>
    <col min="9995" max="10235" width="8.85546875" style="1"/>
    <col min="10236" max="10236" width="0.5703125" style="1" customWidth="1"/>
    <col min="10237" max="10237" width="3.5703125" style="1" customWidth="1"/>
    <col min="10238" max="10238" width="10.140625" style="1" customWidth="1"/>
    <col min="10239" max="10239" width="6" style="1" customWidth="1"/>
    <col min="10240" max="10240" width="11.5703125" style="1" customWidth="1"/>
    <col min="10241" max="10241" width="15.7109375" style="1" customWidth="1"/>
    <col min="10242" max="10242" width="13.5703125" style="1" customWidth="1"/>
    <col min="10243" max="10243" width="9" style="1" customWidth="1"/>
    <col min="10244" max="10244" width="18.28515625" style="1" customWidth="1"/>
    <col min="10245" max="10245" width="16.5703125" style="1" customWidth="1"/>
    <col min="10246" max="10246" width="17.85546875" style="1" customWidth="1"/>
    <col min="10247" max="10248" width="18.7109375" style="1" customWidth="1"/>
    <col min="10249" max="10249" width="29.42578125" style="1" customWidth="1"/>
    <col min="10250" max="10250" width="33.42578125" style="1" customWidth="1"/>
    <col min="10251" max="10491" width="8.85546875" style="1"/>
    <col min="10492" max="10492" width="0.5703125" style="1" customWidth="1"/>
    <col min="10493" max="10493" width="3.5703125" style="1" customWidth="1"/>
    <col min="10494" max="10494" width="10.140625" style="1" customWidth="1"/>
    <col min="10495" max="10495" width="6" style="1" customWidth="1"/>
    <col min="10496" max="10496" width="11.5703125" style="1" customWidth="1"/>
    <col min="10497" max="10497" width="15.7109375" style="1" customWidth="1"/>
    <col min="10498" max="10498" width="13.5703125" style="1" customWidth="1"/>
    <col min="10499" max="10499" width="9" style="1" customWidth="1"/>
    <col min="10500" max="10500" width="18.28515625" style="1" customWidth="1"/>
    <col min="10501" max="10501" width="16.5703125" style="1" customWidth="1"/>
    <col min="10502" max="10502" width="17.85546875" style="1" customWidth="1"/>
    <col min="10503" max="10504" width="18.7109375" style="1" customWidth="1"/>
    <col min="10505" max="10505" width="29.42578125" style="1" customWidth="1"/>
    <col min="10506" max="10506" width="33.42578125" style="1" customWidth="1"/>
    <col min="10507" max="10747" width="8.85546875" style="1"/>
    <col min="10748" max="10748" width="0.5703125" style="1" customWidth="1"/>
    <col min="10749" max="10749" width="3.5703125" style="1" customWidth="1"/>
    <col min="10750" max="10750" width="10.140625" style="1" customWidth="1"/>
    <col min="10751" max="10751" width="6" style="1" customWidth="1"/>
    <col min="10752" max="10752" width="11.5703125" style="1" customWidth="1"/>
    <col min="10753" max="10753" width="15.7109375" style="1" customWidth="1"/>
    <col min="10754" max="10754" width="13.5703125" style="1" customWidth="1"/>
    <col min="10755" max="10755" width="9" style="1" customWidth="1"/>
    <col min="10756" max="10756" width="18.28515625" style="1" customWidth="1"/>
    <col min="10757" max="10757" width="16.5703125" style="1" customWidth="1"/>
    <col min="10758" max="10758" width="17.85546875" style="1" customWidth="1"/>
    <col min="10759" max="10760" width="18.7109375" style="1" customWidth="1"/>
    <col min="10761" max="10761" width="29.42578125" style="1" customWidth="1"/>
    <col min="10762" max="10762" width="33.42578125" style="1" customWidth="1"/>
    <col min="10763" max="11003" width="8.85546875" style="1"/>
    <col min="11004" max="11004" width="0.5703125" style="1" customWidth="1"/>
    <col min="11005" max="11005" width="3.5703125" style="1" customWidth="1"/>
    <col min="11006" max="11006" width="10.140625" style="1" customWidth="1"/>
    <col min="11007" max="11007" width="6" style="1" customWidth="1"/>
    <col min="11008" max="11008" width="11.5703125" style="1" customWidth="1"/>
    <col min="11009" max="11009" width="15.7109375" style="1" customWidth="1"/>
    <col min="11010" max="11010" width="13.5703125" style="1" customWidth="1"/>
    <col min="11011" max="11011" width="9" style="1" customWidth="1"/>
    <col min="11012" max="11012" width="18.28515625" style="1" customWidth="1"/>
    <col min="11013" max="11013" width="16.5703125" style="1" customWidth="1"/>
    <col min="11014" max="11014" width="17.85546875" style="1" customWidth="1"/>
    <col min="11015" max="11016" width="18.7109375" style="1" customWidth="1"/>
    <col min="11017" max="11017" width="29.42578125" style="1" customWidth="1"/>
    <col min="11018" max="11018" width="33.42578125" style="1" customWidth="1"/>
    <col min="11019" max="11259" width="8.85546875" style="1"/>
    <col min="11260" max="11260" width="0.5703125" style="1" customWidth="1"/>
    <col min="11261" max="11261" width="3.5703125" style="1" customWidth="1"/>
    <col min="11262" max="11262" width="10.140625" style="1" customWidth="1"/>
    <col min="11263" max="11263" width="6" style="1" customWidth="1"/>
    <col min="11264" max="11264" width="11.5703125" style="1" customWidth="1"/>
    <col min="11265" max="11265" width="15.7109375" style="1" customWidth="1"/>
    <col min="11266" max="11266" width="13.5703125" style="1" customWidth="1"/>
    <col min="11267" max="11267" width="9" style="1" customWidth="1"/>
    <col min="11268" max="11268" width="18.28515625" style="1" customWidth="1"/>
    <col min="11269" max="11269" width="16.5703125" style="1" customWidth="1"/>
    <col min="11270" max="11270" width="17.85546875" style="1" customWidth="1"/>
    <col min="11271" max="11272" width="18.7109375" style="1" customWidth="1"/>
    <col min="11273" max="11273" width="29.42578125" style="1" customWidth="1"/>
    <col min="11274" max="11274" width="33.42578125" style="1" customWidth="1"/>
    <col min="11275" max="11515" width="8.85546875" style="1"/>
    <col min="11516" max="11516" width="0.5703125" style="1" customWidth="1"/>
    <col min="11517" max="11517" width="3.5703125" style="1" customWidth="1"/>
    <col min="11518" max="11518" width="10.140625" style="1" customWidth="1"/>
    <col min="11519" max="11519" width="6" style="1" customWidth="1"/>
    <col min="11520" max="11520" width="11.5703125" style="1" customWidth="1"/>
    <col min="11521" max="11521" width="15.7109375" style="1" customWidth="1"/>
    <col min="11522" max="11522" width="13.5703125" style="1" customWidth="1"/>
    <col min="11523" max="11523" width="9" style="1" customWidth="1"/>
    <col min="11524" max="11524" width="18.28515625" style="1" customWidth="1"/>
    <col min="11525" max="11525" width="16.5703125" style="1" customWidth="1"/>
    <col min="11526" max="11526" width="17.85546875" style="1" customWidth="1"/>
    <col min="11527" max="11528" width="18.7109375" style="1" customWidth="1"/>
    <col min="11529" max="11529" width="29.42578125" style="1" customWidth="1"/>
    <col min="11530" max="11530" width="33.42578125" style="1" customWidth="1"/>
    <col min="11531" max="11771" width="8.85546875" style="1"/>
    <col min="11772" max="11772" width="0.5703125" style="1" customWidth="1"/>
    <col min="11773" max="11773" width="3.5703125" style="1" customWidth="1"/>
    <col min="11774" max="11774" width="10.140625" style="1" customWidth="1"/>
    <col min="11775" max="11775" width="6" style="1" customWidth="1"/>
    <col min="11776" max="11776" width="11.5703125" style="1" customWidth="1"/>
    <col min="11777" max="11777" width="15.7109375" style="1" customWidth="1"/>
    <col min="11778" max="11778" width="13.5703125" style="1" customWidth="1"/>
    <col min="11779" max="11779" width="9" style="1" customWidth="1"/>
    <col min="11780" max="11780" width="18.28515625" style="1" customWidth="1"/>
    <col min="11781" max="11781" width="16.5703125" style="1" customWidth="1"/>
    <col min="11782" max="11782" width="17.85546875" style="1" customWidth="1"/>
    <col min="11783" max="11784" width="18.7109375" style="1" customWidth="1"/>
    <col min="11785" max="11785" width="29.42578125" style="1" customWidth="1"/>
    <col min="11786" max="11786" width="33.42578125" style="1" customWidth="1"/>
    <col min="11787" max="12027" width="8.85546875" style="1"/>
    <col min="12028" max="12028" width="0.5703125" style="1" customWidth="1"/>
    <col min="12029" max="12029" width="3.5703125" style="1" customWidth="1"/>
    <col min="12030" max="12030" width="10.140625" style="1" customWidth="1"/>
    <col min="12031" max="12031" width="6" style="1" customWidth="1"/>
    <col min="12032" max="12032" width="11.5703125" style="1" customWidth="1"/>
    <col min="12033" max="12033" width="15.7109375" style="1" customWidth="1"/>
    <col min="12034" max="12034" width="13.5703125" style="1" customWidth="1"/>
    <col min="12035" max="12035" width="9" style="1" customWidth="1"/>
    <col min="12036" max="12036" width="18.28515625" style="1" customWidth="1"/>
    <col min="12037" max="12037" width="16.5703125" style="1" customWidth="1"/>
    <col min="12038" max="12038" width="17.85546875" style="1" customWidth="1"/>
    <col min="12039" max="12040" width="18.7109375" style="1" customWidth="1"/>
    <col min="12041" max="12041" width="29.42578125" style="1" customWidth="1"/>
    <col min="12042" max="12042" width="33.42578125" style="1" customWidth="1"/>
    <col min="12043" max="12283" width="8.85546875" style="1"/>
    <col min="12284" max="12284" width="0.5703125" style="1" customWidth="1"/>
    <col min="12285" max="12285" width="3.5703125" style="1" customWidth="1"/>
    <col min="12286" max="12286" width="10.140625" style="1" customWidth="1"/>
    <col min="12287" max="12287" width="6" style="1" customWidth="1"/>
    <col min="12288" max="12288" width="11.5703125" style="1" customWidth="1"/>
    <col min="12289" max="12289" width="15.7109375" style="1" customWidth="1"/>
    <col min="12290" max="12290" width="13.5703125" style="1" customWidth="1"/>
    <col min="12291" max="12291" width="9" style="1" customWidth="1"/>
    <col min="12292" max="12292" width="18.28515625" style="1" customWidth="1"/>
    <col min="12293" max="12293" width="16.5703125" style="1" customWidth="1"/>
    <col min="12294" max="12294" width="17.85546875" style="1" customWidth="1"/>
    <col min="12295" max="12296" width="18.7109375" style="1" customWidth="1"/>
    <col min="12297" max="12297" width="29.42578125" style="1" customWidth="1"/>
    <col min="12298" max="12298" width="33.42578125" style="1" customWidth="1"/>
    <col min="12299" max="12539" width="8.85546875" style="1"/>
    <col min="12540" max="12540" width="0.5703125" style="1" customWidth="1"/>
    <col min="12541" max="12541" width="3.5703125" style="1" customWidth="1"/>
    <col min="12542" max="12542" width="10.140625" style="1" customWidth="1"/>
    <col min="12543" max="12543" width="6" style="1" customWidth="1"/>
    <col min="12544" max="12544" width="11.5703125" style="1" customWidth="1"/>
    <col min="12545" max="12545" width="15.7109375" style="1" customWidth="1"/>
    <col min="12546" max="12546" width="13.5703125" style="1" customWidth="1"/>
    <col min="12547" max="12547" width="9" style="1" customWidth="1"/>
    <col min="12548" max="12548" width="18.28515625" style="1" customWidth="1"/>
    <col min="12549" max="12549" width="16.5703125" style="1" customWidth="1"/>
    <col min="12550" max="12550" width="17.85546875" style="1" customWidth="1"/>
    <col min="12551" max="12552" width="18.7109375" style="1" customWidth="1"/>
    <col min="12553" max="12553" width="29.42578125" style="1" customWidth="1"/>
    <col min="12554" max="12554" width="33.42578125" style="1" customWidth="1"/>
    <col min="12555" max="12795" width="8.85546875" style="1"/>
    <col min="12796" max="12796" width="0.5703125" style="1" customWidth="1"/>
    <col min="12797" max="12797" width="3.5703125" style="1" customWidth="1"/>
    <col min="12798" max="12798" width="10.140625" style="1" customWidth="1"/>
    <col min="12799" max="12799" width="6" style="1" customWidth="1"/>
    <col min="12800" max="12800" width="11.5703125" style="1" customWidth="1"/>
    <col min="12801" max="12801" width="15.7109375" style="1" customWidth="1"/>
    <col min="12802" max="12802" width="13.5703125" style="1" customWidth="1"/>
    <col min="12803" max="12803" width="9" style="1" customWidth="1"/>
    <col min="12804" max="12804" width="18.28515625" style="1" customWidth="1"/>
    <col min="12805" max="12805" width="16.5703125" style="1" customWidth="1"/>
    <col min="12806" max="12806" width="17.85546875" style="1" customWidth="1"/>
    <col min="12807" max="12808" width="18.7109375" style="1" customWidth="1"/>
    <col min="12809" max="12809" width="29.42578125" style="1" customWidth="1"/>
    <col min="12810" max="12810" width="33.42578125" style="1" customWidth="1"/>
    <col min="12811" max="13051" width="8.85546875" style="1"/>
    <col min="13052" max="13052" width="0.5703125" style="1" customWidth="1"/>
    <col min="13053" max="13053" width="3.5703125" style="1" customWidth="1"/>
    <col min="13054" max="13054" width="10.140625" style="1" customWidth="1"/>
    <col min="13055" max="13055" width="6" style="1" customWidth="1"/>
    <col min="13056" max="13056" width="11.5703125" style="1" customWidth="1"/>
    <col min="13057" max="13057" width="15.7109375" style="1" customWidth="1"/>
    <col min="13058" max="13058" width="13.5703125" style="1" customWidth="1"/>
    <col min="13059" max="13059" width="9" style="1" customWidth="1"/>
    <col min="13060" max="13060" width="18.28515625" style="1" customWidth="1"/>
    <col min="13061" max="13061" width="16.5703125" style="1" customWidth="1"/>
    <col min="13062" max="13062" width="17.85546875" style="1" customWidth="1"/>
    <col min="13063" max="13064" width="18.7109375" style="1" customWidth="1"/>
    <col min="13065" max="13065" width="29.42578125" style="1" customWidth="1"/>
    <col min="13066" max="13066" width="33.42578125" style="1" customWidth="1"/>
    <col min="13067" max="13307" width="8.85546875" style="1"/>
    <col min="13308" max="13308" width="0.5703125" style="1" customWidth="1"/>
    <col min="13309" max="13309" width="3.5703125" style="1" customWidth="1"/>
    <col min="13310" max="13310" width="10.140625" style="1" customWidth="1"/>
    <col min="13311" max="13311" width="6" style="1" customWidth="1"/>
    <col min="13312" max="13312" width="11.5703125" style="1" customWidth="1"/>
    <col min="13313" max="13313" width="15.7109375" style="1" customWidth="1"/>
    <col min="13314" max="13314" width="13.5703125" style="1" customWidth="1"/>
    <col min="13315" max="13315" width="9" style="1" customWidth="1"/>
    <col min="13316" max="13316" width="18.28515625" style="1" customWidth="1"/>
    <col min="13317" max="13317" width="16.5703125" style="1" customWidth="1"/>
    <col min="13318" max="13318" width="17.85546875" style="1" customWidth="1"/>
    <col min="13319" max="13320" width="18.7109375" style="1" customWidth="1"/>
    <col min="13321" max="13321" width="29.42578125" style="1" customWidth="1"/>
    <col min="13322" max="13322" width="33.42578125" style="1" customWidth="1"/>
    <col min="13323" max="13563" width="8.85546875" style="1"/>
    <col min="13564" max="13564" width="0.5703125" style="1" customWidth="1"/>
    <col min="13565" max="13565" width="3.5703125" style="1" customWidth="1"/>
    <col min="13566" max="13566" width="10.140625" style="1" customWidth="1"/>
    <col min="13567" max="13567" width="6" style="1" customWidth="1"/>
    <col min="13568" max="13568" width="11.5703125" style="1" customWidth="1"/>
    <col min="13569" max="13569" width="15.7109375" style="1" customWidth="1"/>
    <col min="13570" max="13570" width="13.5703125" style="1" customWidth="1"/>
    <col min="13571" max="13571" width="9" style="1" customWidth="1"/>
    <col min="13572" max="13572" width="18.28515625" style="1" customWidth="1"/>
    <col min="13573" max="13573" width="16.5703125" style="1" customWidth="1"/>
    <col min="13574" max="13574" width="17.85546875" style="1" customWidth="1"/>
    <col min="13575" max="13576" width="18.7109375" style="1" customWidth="1"/>
    <col min="13577" max="13577" width="29.42578125" style="1" customWidth="1"/>
    <col min="13578" max="13578" width="33.42578125" style="1" customWidth="1"/>
    <col min="13579" max="13819" width="8.85546875" style="1"/>
    <col min="13820" max="13820" width="0.5703125" style="1" customWidth="1"/>
    <col min="13821" max="13821" width="3.5703125" style="1" customWidth="1"/>
    <col min="13822" max="13822" width="10.140625" style="1" customWidth="1"/>
    <col min="13823" max="13823" width="6" style="1" customWidth="1"/>
    <col min="13824" max="13824" width="11.5703125" style="1" customWidth="1"/>
    <col min="13825" max="13825" width="15.7109375" style="1" customWidth="1"/>
    <col min="13826" max="13826" width="13.5703125" style="1" customWidth="1"/>
    <col min="13827" max="13827" width="9" style="1" customWidth="1"/>
    <col min="13828" max="13828" width="18.28515625" style="1" customWidth="1"/>
    <col min="13829" max="13829" width="16.5703125" style="1" customWidth="1"/>
    <col min="13830" max="13830" width="17.85546875" style="1" customWidth="1"/>
    <col min="13831" max="13832" width="18.7109375" style="1" customWidth="1"/>
    <col min="13833" max="13833" width="29.42578125" style="1" customWidth="1"/>
    <col min="13834" max="13834" width="33.42578125" style="1" customWidth="1"/>
    <col min="13835" max="14075" width="8.85546875" style="1"/>
    <col min="14076" max="14076" width="0.5703125" style="1" customWidth="1"/>
    <col min="14077" max="14077" width="3.5703125" style="1" customWidth="1"/>
    <col min="14078" max="14078" width="10.140625" style="1" customWidth="1"/>
    <col min="14079" max="14079" width="6" style="1" customWidth="1"/>
    <col min="14080" max="14080" width="11.5703125" style="1" customWidth="1"/>
    <col min="14081" max="14081" width="15.7109375" style="1" customWidth="1"/>
    <col min="14082" max="14082" width="13.5703125" style="1" customWidth="1"/>
    <col min="14083" max="14083" width="9" style="1" customWidth="1"/>
    <col min="14084" max="14084" width="18.28515625" style="1" customWidth="1"/>
    <col min="14085" max="14085" width="16.5703125" style="1" customWidth="1"/>
    <col min="14086" max="14086" width="17.85546875" style="1" customWidth="1"/>
    <col min="14087" max="14088" width="18.7109375" style="1" customWidth="1"/>
    <col min="14089" max="14089" width="29.42578125" style="1" customWidth="1"/>
    <col min="14090" max="14090" width="33.42578125" style="1" customWidth="1"/>
    <col min="14091" max="14331" width="8.85546875" style="1"/>
    <col min="14332" max="14332" width="0.5703125" style="1" customWidth="1"/>
    <col min="14333" max="14333" width="3.5703125" style="1" customWidth="1"/>
    <col min="14334" max="14334" width="10.140625" style="1" customWidth="1"/>
    <col min="14335" max="14335" width="6" style="1" customWidth="1"/>
    <col min="14336" max="14336" width="11.5703125" style="1" customWidth="1"/>
    <col min="14337" max="14337" width="15.7109375" style="1" customWidth="1"/>
    <col min="14338" max="14338" width="13.5703125" style="1" customWidth="1"/>
    <col min="14339" max="14339" width="9" style="1" customWidth="1"/>
    <col min="14340" max="14340" width="18.28515625" style="1" customWidth="1"/>
    <col min="14341" max="14341" width="16.5703125" style="1" customWidth="1"/>
    <col min="14342" max="14342" width="17.85546875" style="1" customWidth="1"/>
    <col min="14343" max="14344" width="18.7109375" style="1" customWidth="1"/>
    <col min="14345" max="14345" width="29.42578125" style="1" customWidth="1"/>
    <col min="14346" max="14346" width="33.42578125" style="1" customWidth="1"/>
    <col min="14347" max="14587" width="8.85546875" style="1"/>
    <col min="14588" max="14588" width="0.5703125" style="1" customWidth="1"/>
    <col min="14589" max="14589" width="3.5703125" style="1" customWidth="1"/>
    <col min="14590" max="14590" width="10.140625" style="1" customWidth="1"/>
    <col min="14591" max="14591" width="6" style="1" customWidth="1"/>
    <col min="14592" max="14592" width="11.5703125" style="1" customWidth="1"/>
    <col min="14593" max="14593" width="15.7109375" style="1" customWidth="1"/>
    <col min="14594" max="14594" width="13.5703125" style="1" customWidth="1"/>
    <col min="14595" max="14595" width="9" style="1" customWidth="1"/>
    <col min="14596" max="14596" width="18.28515625" style="1" customWidth="1"/>
    <col min="14597" max="14597" width="16.5703125" style="1" customWidth="1"/>
    <col min="14598" max="14598" width="17.85546875" style="1" customWidth="1"/>
    <col min="14599" max="14600" width="18.7109375" style="1" customWidth="1"/>
    <col min="14601" max="14601" width="29.42578125" style="1" customWidth="1"/>
    <col min="14602" max="14602" width="33.42578125" style="1" customWidth="1"/>
    <col min="14603" max="14843" width="8.85546875" style="1"/>
    <col min="14844" max="14844" width="0.5703125" style="1" customWidth="1"/>
    <col min="14845" max="14845" width="3.5703125" style="1" customWidth="1"/>
    <col min="14846" max="14846" width="10.140625" style="1" customWidth="1"/>
    <col min="14847" max="14847" width="6" style="1" customWidth="1"/>
    <col min="14848" max="14848" width="11.5703125" style="1" customWidth="1"/>
    <col min="14849" max="14849" width="15.7109375" style="1" customWidth="1"/>
    <col min="14850" max="14850" width="13.5703125" style="1" customWidth="1"/>
    <col min="14851" max="14851" width="9" style="1" customWidth="1"/>
    <col min="14852" max="14852" width="18.28515625" style="1" customWidth="1"/>
    <col min="14853" max="14853" width="16.5703125" style="1" customWidth="1"/>
    <col min="14854" max="14854" width="17.85546875" style="1" customWidth="1"/>
    <col min="14855" max="14856" width="18.7109375" style="1" customWidth="1"/>
    <col min="14857" max="14857" width="29.42578125" style="1" customWidth="1"/>
    <col min="14858" max="14858" width="33.42578125" style="1" customWidth="1"/>
    <col min="14859" max="15099" width="8.85546875" style="1"/>
    <col min="15100" max="15100" width="0.5703125" style="1" customWidth="1"/>
    <col min="15101" max="15101" width="3.5703125" style="1" customWidth="1"/>
    <col min="15102" max="15102" width="10.140625" style="1" customWidth="1"/>
    <col min="15103" max="15103" width="6" style="1" customWidth="1"/>
    <col min="15104" max="15104" width="11.5703125" style="1" customWidth="1"/>
    <col min="15105" max="15105" width="15.7109375" style="1" customWidth="1"/>
    <col min="15106" max="15106" width="13.5703125" style="1" customWidth="1"/>
    <col min="15107" max="15107" width="9" style="1" customWidth="1"/>
    <col min="15108" max="15108" width="18.28515625" style="1" customWidth="1"/>
    <col min="15109" max="15109" width="16.5703125" style="1" customWidth="1"/>
    <col min="15110" max="15110" width="17.85546875" style="1" customWidth="1"/>
    <col min="15111" max="15112" width="18.7109375" style="1" customWidth="1"/>
    <col min="15113" max="15113" width="29.42578125" style="1" customWidth="1"/>
    <col min="15114" max="15114" width="33.42578125" style="1" customWidth="1"/>
    <col min="15115" max="15355" width="8.85546875" style="1"/>
    <col min="15356" max="15356" width="0.5703125" style="1" customWidth="1"/>
    <col min="15357" max="15357" width="3.5703125" style="1" customWidth="1"/>
    <col min="15358" max="15358" width="10.140625" style="1" customWidth="1"/>
    <col min="15359" max="15359" width="6" style="1" customWidth="1"/>
    <col min="15360" max="15360" width="11.5703125" style="1" customWidth="1"/>
    <col min="15361" max="15361" width="15.7109375" style="1" customWidth="1"/>
    <col min="15362" max="15362" width="13.5703125" style="1" customWidth="1"/>
    <col min="15363" max="15363" width="9" style="1" customWidth="1"/>
    <col min="15364" max="15364" width="18.28515625" style="1" customWidth="1"/>
    <col min="15365" max="15365" width="16.5703125" style="1" customWidth="1"/>
    <col min="15366" max="15366" width="17.85546875" style="1" customWidth="1"/>
    <col min="15367" max="15368" width="18.7109375" style="1" customWidth="1"/>
    <col min="15369" max="15369" width="29.42578125" style="1" customWidth="1"/>
    <col min="15370" max="15370" width="33.42578125" style="1" customWidth="1"/>
    <col min="15371" max="15611" width="8.85546875" style="1"/>
    <col min="15612" max="15612" width="0.5703125" style="1" customWidth="1"/>
    <col min="15613" max="15613" width="3.5703125" style="1" customWidth="1"/>
    <col min="15614" max="15614" width="10.140625" style="1" customWidth="1"/>
    <col min="15615" max="15615" width="6" style="1" customWidth="1"/>
    <col min="15616" max="15616" width="11.5703125" style="1" customWidth="1"/>
    <col min="15617" max="15617" width="15.7109375" style="1" customWidth="1"/>
    <col min="15618" max="15618" width="13.5703125" style="1" customWidth="1"/>
    <col min="15619" max="15619" width="9" style="1" customWidth="1"/>
    <col min="15620" max="15620" width="18.28515625" style="1" customWidth="1"/>
    <col min="15621" max="15621" width="16.5703125" style="1" customWidth="1"/>
    <col min="15622" max="15622" width="17.85546875" style="1" customWidth="1"/>
    <col min="15623" max="15624" width="18.7109375" style="1" customWidth="1"/>
    <col min="15625" max="15625" width="29.42578125" style="1" customWidth="1"/>
    <col min="15626" max="15626" width="33.42578125" style="1" customWidth="1"/>
    <col min="15627" max="15867" width="8.85546875" style="1"/>
    <col min="15868" max="15868" width="0.5703125" style="1" customWidth="1"/>
    <col min="15869" max="15869" width="3.5703125" style="1" customWidth="1"/>
    <col min="15870" max="15870" width="10.140625" style="1" customWidth="1"/>
    <col min="15871" max="15871" width="6" style="1" customWidth="1"/>
    <col min="15872" max="15872" width="11.5703125" style="1" customWidth="1"/>
    <col min="15873" max="15873" width="15.7109375" style="1" customWidth="1"/>
    <col min="15874" max="15874" width="13.5703125" style="1" customWidth="1"/>
    <col min="15875" max="15875" width="9" style="1" customWidth="1"/>
    <col min="15876" max="15876" width="18.28515625" style="1" customWidth="1"/>
    <col min="15877" max="15877" width="16.5703125" style="1" customWidth="1"/>
    <col min="15878" max="15878" width="17.85546875" style="1" customWidth="1"/>
    <col min="15879" max="15880" width="18.7109375" style="1" customWidth="1"/>
    <col min="15881" max="15881" width="29.42578125" style="1" customWidth="1"/>
    <col min="15882" max="15882" width="33.42578125" style="1" customWidth="1"/>
    <col min="15883" max="16123" width="8.85546875" style="1"/>
    <col min="16124" max="16124" width="0.5703125" style="1" customWidth="1"/>
    <col min="16125" max="16125" width="3.5703125" style="1" customWidth="1"/>
    <col min="16126" max="16126" width="10.140625" style="1" customWidth="1"/>
    <col min="16127" max="16127" width="6" style="1" customWidth="1"/>
    <col min="16128" max="16128" width="11.5703125" style="1" customWidth="1"/>
    <col min="16129" max="16129" width="15.7109375" style="1" customWidth="1"/>
    <col min="16130" max="16130" width="13.5703125" style="1" customWidth="1"/>
    <col min="16131" max="16131" width="9" style="1" customWidth="1"/>
    <col min="16132" max="16132" width="18.28515625" style="1" customWidth="1"/>
    <col min="16133" max="16133" width="16.5703125" style="1" customWidth="1"/>
    <col min="16134" max="16134" width="17.85546875" style="1" customWidth="1"/>
    <col min="16135" max="16136" width="18.7109375" style="1" customWidth="1"/>
    <col min="16137" max="16137" width="29.42578125" style="1" customWidth="1"/>
    <col min="16138" max="16138" width="33.42578125" style="1" customWidth="1"/>
    <col min="16139" max="16384" width="8.85546875" style="1"/>
  </cols>
  <sheetData>
    <row r="1" spans="2:10" x14ac:dyDescent="0.2">
      <c r="B1" s="86" t="s">
        <v>0</v>
      </c>
      <c r="C1" s="86"/>
      <c r="D1" s="86"/>
      <c r="E1" s="86"/>
      <c r="F1" s="90" t="s">
        <v>1</v>
      </c>
      <c r="G1" s="90"/>
      <c r="H1" s="90"/>
      <c r="I1" s="90"/>
      <c r="J1" s="90"/>
    </row>
    <row r="2" spans="2:10" x14ac:dyDescent="0.2">
      <c r="B2" s="86" t="s">
        <v>2</v>
      </c>
      <c r="C2" s="86"/>
      <c r="D2" s="86"/>
      <c r="E2" s="86"/>
      <c r="F2" s="90"/>
      <c r="G2" s="90"/>
      <c r="H2" s="90"/>
      <c r="I2" s="90"/>
      <c r="J2" s="90"/>
    </row>
    <row r="3" spans="2:10" ht="32.25" customHeight="1" x14ac:dyDescent="0.2">
      <c r="B3" s="86" t="s">
        <v>3</v>
      </c>
      <c r="C3" s="86"/>
      <c r="D3" s="86"/>
      <c r="E3" s="86"/>
      <c r="F3" s="91" t="s">
        <v>4</v>
      </c>
      <c r="G3" s="91"/>
      <c r="H3" s="91"/>
      <c r="I3" s="91"/>
      <c r="J3" s="91"/>
    </row>
    <row r="4" spans="2:10" ht="12.75" customHeight="1" x14ac:dyDescent="0.2">
      <c r="B4" s="86" t="s">
        <v>5</v>
      </c>
      <c r="C4" s="86"/>
      <c r="D4" s="86"/>
      <c r="E4" s="86"/>
      <c r="F4" s="65" t="s">
        <v>6</v>
      </c>
      <c r="G4" s="65"/>
      <c r="H4" s="65"/>
      <c r="I4" s="65"/>
      <c r="J4" s="65"/>
    </row>
    <row r="5" spans="2:10" x14ac:dyDescent="0.2">
      <c r="B5" s="86" t="s">
        <v>7</v>
      </c>
      <c r="C5" s="86"/>
      <c r="D5" s="86"/>
      <c r="E5" s="86"/>
      <c r="F5" s="86"/>
      <c r="G5" s="86"/>
      <c r="H5" s="65" t="s">
        <v>8</v>
      </c>
      <c r="I5" s="65"/>
      <c r="J5" s="65"/>
    </row>
    <row r="6" spans="2:10" x14ac:dyDescent="0.2">
      <c r="G6" s="86" t="s">
        <v>9</v>
      </c>
      <c r="H6" s="86"/>
    </row>
    <row r="7" spans="2:10" x14ac:dyDescent="0.2">
      <c r="B7" s="87" t="s">
        <v>10</v>
      </c>
      <c r="C7" s="87"/>
      <c r="D7" s="87"/>
      <c r="E7" s="87"/>
      <c r="F7" s="87"/>
      <c r="G7" s="65">
        <v>5</v>
      </c>
      <c r="H7" s="65"/>
      <c r="I7" s="65"/>
      <c r="J7" s="2" t="s">
        <v>11</v>
      </c>
    </row>
    <row r="8" spans="2:10" x14ac:dyDescent="0.2">
      <c r="B8" s="86" t="s">
        <v>12</v>
      </c>
      <c r="C8" s="86"/>
      <c r="D8" s="86"/>
      <c r="E8" s="86"/>
      <c r="F8" s="88" t="s">
        <v>295</v>
      </c>
      <c r="G8" s="88"/>
      <c r="H8" s="88"/>
      <c r="I8" s="88"/>
      <c r="J8" s="88"/>
    </row>
    <row r="9" spans="2:10" ht="11.25" customHeight="1" x14ac:dyDescent="0.2">
      <c r="F9" s="89" t="s">
        <v>13</v>
      </c>
      <c r="G9" s="89"/>
      <c r="H9" s="89"/>
      <c r="I9" s="89"/>
      <c r="J9" s="89"/>
    </row>
    <row r="10" spans="2:10" ht="12.75" customHeight="1" x14ac:dyDescent="0.2">
      <c r="B10" s="86" t="s">
        <v>14</v>
      </c>
      <c r="C10" s="86"/>
      <c r="D10" s="86"/>
      <c r="E10" s="86"/>
      <c r="F10" s="65" t="s">
        <v>15</v>
      </c>
      <c r="G10" s="65"/>
      <c r="H10" s="65"/>
      <c r="I10" s="65"/>
      <c r="J10" s="65"/>
    </row>
    <row r="12" spans="2:10" x14ac:dyDescent="0.2">
      <c r="B12" s="85" t="s">
        <v>16</v>
      </c>
      <c r="C12" s="85"/>
      <c r="D12" s="85"/>
      <c r="E12" s="85"/>
      <c r="F12" s="85"/>
      <c r="G12" s="85"/>
      <c r="H12" s="85"/>
      <c r="I12" s="85"/>
      <c r="J12" s="85"/>
    </row>
    <row r="13" spans="2:10" x14ac:dyDescent="0.2">
      <c r="B13" s="82" t="s">
        <v>296</v>
      </c>
      <c r="C13" s="82"/>
      <c r="D13" s="82"/>
      <c r="E13" s="82"/>
      <c r="F13" s="82"/>
      <c r="G13" s="82"/>
      <c r="H13" s="82"/>
      <c r="I13" s="82"/>
      <c r="J13" s="82"/>
    </row>
    <row r="14" spans="2:10" ht="12.75" customHeight="1" x14ac:dyDescent="0.2">
      <c r="J14" s="3" t="s">
        <v>17</v>
      </c>
    </row>
    <row r="15" spans="2:10" ht="42.75" customHeight="1" x14ac:dyDescent="0.2">
      <c r="B15" s="83" t="s">
        <v>18</v>
      </c>
      <c r="C15" s="83"/>
      <c r="D15" s="83"/>
      <c r="E15" s="83"/>
      <c r="F15" s="83"/>
      <c r="G15" s="83"/>
      <c r="H15" s="4" t="s">
        <v>19</v>
      </c>
      <c r="I15" s="5" t="s">
        <v>20</v>
      </c>
      <c r="J15" s="5" t="s">
        <v>21</v>
      </c>
    </row>
    <row r="16" spans="2:10" s="8" customFormat="1" ht="12.75" customHeight="1" x14ac:dyDescent="0.2">
      <c r="B16" s="74" t="s">
        <v>22</v>
      </c>
      <c r="C16" s="74"/>
      <c r="D16" s="74"/>
      <c r="E16" s="74"/>
      <c r="F16" s="74"/>
      <c r="G16" s="74"/>
      <c r="H16" s="6"/>
      <c r="I16" s="7"/>
      <c r="J16" s="7"/>
    </row>
    <row r="17" spans="2:10" s="8" customFormat="1" ht="12.75" customHeight="1" x14ac:dyDescent="0.2">
      <c r="B17" s="84" t="s">
        <v>23</v>
      </c>
      <c r="C17" s="84"/>
      <c r="D17" s="84"/>
      <c r="E17" s="84"/>
      <c r="F17" s="84"/>
      <c r="G17" s="84"/>
      <c r="H17" s="9" t="s">
        <v>24</v>
      </c>
      <c r="I17" s="10">
        <v>6345</v>
      </c>
      <c r="J17" s="10">
        <v>7137</v>
      </c>
    </row>
    <row r="18" spans="2:10" ht="13.5" customHeight="1" x14ac:dyDescent="0.2">
      <c r="B18" s="81" t="s">
        <v>25</v>
      </c>
      <c r="C18" s="81"/>
      <c r="D18" s="81"/>
      <c r="E18" s="81"/>
      <c r="F18" s="81"/>
      <c r="G18" s="81"/>
      <c r="H18" s="9" t="s">
        <v>26</v>
      </c>
      <c r="I18" s="10"/>
      <c r="J18" s="10"/>
    </row>
    <row r="19" spans="2:10" ht="12.75" customHeight="1" x14ac:dyDescent="0.2">
      <c r="B19" s="75" t="s">
        <v>27</v>
      </c>
      <c r="C19" s="75"/>
      <c r="D19" s="75"/>
      <c r="E19" s="75"/>
      <c r="F19" s="75"/>
      <c r="G19" s="75"/>
      <c r="H19" s="9" t="s">
        <v>28</v>
      </c>
      <c r="I19" s="10"/>
      <c r="J19" s="10"/>
    </row>
    <row r="20" spans="2:10" x14ac:dyDescent="0.2">
      <c r="B20" s="81" t="s">
        <v>29</v>
      </c>
      <c r="C20" s="81"/>
      <c r="D20" s="81"/>
      <c r="E20" s="81"/>
      <c r="F20" s="81"/>
      <c r="G20" s="81"/>
      <c r="H20" s="9" t="s">
        <v>30</v>
      </c>
      <c r="I20" s="10"/>
      <c r="J20" s="10"/>
    </row>
    <row r="21" spans="2:10" x14ac:dyDescent="0.2">
      <c r="B21" s="75" t="s">
        <v>31</v>
      </c>
      <c r="C21" s="75"/>
      <c r="D21" s="75"/>
      <c r="E21" s="75"/>
      <c r="F21" s="75"/>
      <c r="G21" s="75"/>
      <c r="H21" s="9" t="s">
        <v>32</v>
      </c>
      <c r="I21" s="10"/>
      <c r="J21" s="10"/>
    </row>
    <row r="22" spans="2:10" s="8" customFormat="1" ht="12.75" customHeight="1" x14ac:dyDescent="0.2">
      <c r="B22" s="75" t="s">
        <v>33</v>
      </c>
      <c r="C22" s="75"/>
      <c r="D22" s="75"/>
      <c r="E22" s="75"/>
      <c r="F22" s="75"/>
      <c r="G22" s="75"/>
      <c r="H22" s="9" t="s">
        <v>34</v>
      </c>
      <c r="I22" s="10"/>
      <c r="J22" s="10">
        <v>100</v>
      </c>
    </row>
    <row r="23" spans="2:10" ht="12.75" customHeight="1" x14ac:dyDescent="0.2">
      <c r="B23" s="75" t="s">
        <v>35</v>
      </c>
      <c r="C23" s="75"/>
      <c r="D23" s="75"/>
      <c r="E23" s="75"/>
      <c r="F23" s="75"/>
      <c r="G23" s="75"/>
      <c r="H23" s="9" t="s">
        <v>36</v>
      </c>
      <c r="I23" s="10"/>
      <c r="J23" s="10"/>
    </row>
    <row r="24" spans="2:10" x14ac:dyDescent="0.2">
      <c r="B24" s="75" t="s">
        <v>37</v>
      </c>
      <c r="C24" s="75"/>
      <c r="D24" s="75"/>
      <c r="E24" s="75"/>
      <c r="F24" s="75"/>
      <c r="G24" s="75"/>
      <c r="H24" s="9" t="s">
        <v>38</v>
      </c>
      <c r="I24" s="10"/>
      <c r="J24" s="10"/>
    </row>
    <row r="25" spans="2:10" x14ac:dyDescent="0.2">
      <c r="B25" s="75" t="s">
        <v>39</v>
      </c>
      <c r="C25" s="75"/>
      <c r="D25" s="75"/>
      <c r="E25" s="75"/>
      <c r="F25" s="75"/>
      <c r="G25" s="75"/>
      <c r="H25" s="9" t="s">
        <v>40</v>
      </c>
      <c r="I25" s="10">
        <v>2656</v>
      </c>
      <c r="J25" s="10">
        <v>2656</v>
      </c>
    </row>
    <row r="26" spans="2:10" x14ac:dyDescent="0.2">
      <c r="B26" s="75" t="s">
        <v>41</v>
      </c>
      <c r="C26" s="75"/>
      <c r="D26" s="75"/>
      <c r="E26" s="75"/>
      <c r="F26" s="75"/>
      <c r="G26" s="75"/>
      <c r="H26" s="9" t="s">
        <v>42</v>
      </c>
      <c r="I26" s="53">
        <v>109</v>
      </c>
      <c r="J26" s="10">
        <v>554</v>
      </c>
    </row>
    <row r="27" spans="2:10" s="8" customFormat="1" ht="31.5" customHeight="1" x14ac:dyDescent="0.2">
      <c r="B27" s="80" t="s">
        <v>43</v>
      </c>
      <c r="C27" s="80"/>
      <c r="D27" s="80"/>
      <c r="E27" s="80"/>
      <c r="F27" s="80"/>
      <c r="G27" s="80"/>
      <c r="H27" s="11" t="s">
        <v>44</v>
      </c>
      <c r="I27" s="12">
        <f>SUM(I17:I26)</f>
        <v>9110</v>
      </c>
      <c r="J27" s="12">
        <f>SUM(J17:J26)</f>
        <v>10447</v>
      </c>
    </row>
    <row r="28" spans="2:10" x14ac:dyDescent="0.2">
      <c r="B28" s="75" t="s">
        <v>45</v>
      </c>
      <c r="C28" s="75"/>
      <c r="D28" s="75"/>
      <c r="E28" s="75"/>
      <c r="F28" s="75"/>
      <c r="G28" s="75"/>
      <c r="H28" s="9" t="s">
        <v>46</v>
      </c>
      <c r="I28" s="10"/>
      <c r="J28" s="10"/>
    </row>
    <row r="29" spans="2:10" x14ac:dyDescent="0.2">
      <c r="B29" s="74" t="s">
        <v>47</v>
      </c>
      <c r="C29" s="74"/>
      <c r="D29" s="74"/>
      <c r="E29" s="74"/>
      <c r="F29" s="74"/>
      <c r="G29" s="74"/>
      <c r="H29" s="6"/>
      <c r="I29" s="13"/>
      <c r="J29" s="13"/>
    </row>
    <row r="30" spans="2:10" x14ac:dyDescent="0.2">
      <c r="B30" s="75" t="s">
        <v>48</v>
      </c>
      <c r="C30" s="75"/>
      <c r="D30" s="75"/>
      <c r="E30" s="75"/>
      <c r="F30" s="75"/>
      <c r="G30" s="75"/>
      <c r="H30" s="9" t="s">
        <v>49</v>
      </c>
      <c r="I30" s="10"/>
      <c r="J30" s="10"/>
    </row>
    <row r="31" spans="2:10" x14ac:dyDescent="0.2">
      <c r="B31" s="75" t="s">
        <v>27</v>
      </c>
      <c r="C31" s="75"/>
      <c r="D31" s="75"/>
      <c r="E31" s="75"/>
      <c r="F31" s="75"/>
      <c r="G31" s="75"/>
      <c r="H31" s="9" t="s">
        <v>50</v>
      </c>
      <c r="I31" s="10"/>
      <c r="J31" s="10"/>
    </row>
    <row r="32" spans="2:10" ht="31.5" customHeight="1" x14ac:dyDescent="0.2">
      <c r="B32" s="81" t="s">
        <v>29</v>
      </c>
      <c r="C32" s="81"/>
      <c r="D32" s="81"/>
      <c r="E32" s="81"/>
      <c r="F32" s="81"/>
      <c r="G32" s="81"/>
      <c r="H32" s="9" t="s">
        <v>51</v>
      </c>
      <c r="I32" s="10"/>
      <c r="J32" s="10"/>
    </row>
    <row r="33" spans="2:10" x14ac:dyDescent="0.2">
      <c r="B33" s="75" t="s">
        <v>31</v>
      </c>
      <c r="C33" s="75"/>
      <c r="D33" s="75"/>
      <c r="E33" s="75"/>
      <c r="F33" s="75"/>
      <c r="G33" s="75"/>
      <c r="H33" s="9" t="s">
        <v>52</v>
      </c>
      <c r="I33" s="53">
        <v>18771</v>
      </c>
      <c r="J33" s="10">
        <v>10835</v>
      </c>
    </row>
    <row r="34" spans="2:10" x14ac:dyDescent="0.2">
      <c r="B34" s="75" t="s">
        <v>53</v>
      </c>
      <c r="C34" s="75"/>
      <c r="D34" s="75"/>
      <c r="E34" s="75"/>
      <c r="F34" s="75"/>
      <c r="G34" s="75"/>
      <c r="H34" s="9" t="s">
        <v>54</v>
      </c>
      <c r="I34" s="10"/>
      <c r="J34" s="10"/>
    </row>
    <row r="35" spans="2:10" x14ac:dyDescent="0.2">
      <c r="B35" s="75" t="s">
        <v>55</v>
      </c>
      <c r="C35" s="75"/>
      <c r="D35" s="75"/>
      <c r="E35" s="75"/>
      <c r="F35" s="75"/>
      <c r="G35" s="75"/>
      <c r="H35" s="9" t="s">
        <v>56</v>
      </c>
      <c r="I35" s="10">
        <v>12069</v>
      </c>
      <c r="J35" s="10"/>
    </row>
    <row r="36" spans="2:10" x14ac:dyDescent="0.2">
      <c r="B36" s="75" t="s">
        <v>57</v>
      </c>
      <c r="C36" s="75"/>
      <c r="D36" s="75"/>
      <c r="E36" s="75"/>
      <c r="F36" s="75"/>
      <c r="G36" s="75"/>
      <c r="H36" s="9" t="s">
        <v>58</v>
      </c>
      <c r="I36" s="10"/>
      <c r="J36" s="10"/>
    </row>
    <row r="37" spans="2:10" x14ac:dyDescent="0.2">
      <c r="B37" s="75" t="s">
        <v>59</v>
      </c>
      <c r="C37" s="75"/>
      <c r="D37" s="75"/>
      <c r="E37" s="75"/>
      <c r="F37" s="75"/>
      <c r="G37" s="75"/>
      <c r="H37" s="9" t="s">
        <v>60</v>
      </c>
      <c r="I37" s="10"/>
      <c r="J37" s="10"/>
    </row>
    <row r="38" spans="2:10" x14ac:dyDescent="0.2">
      <c r="B38" s="75" t="s">
        <v>61</v>
      </c>
      <c r="C38" s="75"/>
      <c r="D38" s="75"/>
      <c r="E38" s="75"/>
      <c r="F38" s="75"/>
      <c r="G38" s="75"/>
      <c r="H38" s="9" t="s">
        <v>62</v>
      </c>
      <c r="I38" s="10">
        <v>73</v>
      </c>
      <c r="J38" s="10">
        <v>101</v>
      </c>
    </row>
    <row r="39" spans="2:10" x14ac:dyDescent="0.2">
      <c r="B39" s="75" t="s">
        <v>63</v>
      </c>
      <c r="C39" s="75"/>
      <c r="D39" s="75"/>
      <c r="E39" s="75"/>
      <c r="F39" s="75"/>
      <c r="G39" s="75"/>
      <c r="H39" s="9" t="s">
        <v>64</v>
      </c>
      <c r="I39" s="10"/>
      <c r="J39" s="10"/>
    </row>
    <row r="40" spans="2:10" s="54" customFormat="1" x14ac:dyDescent="0.2">
      <c r="B40" s="76" t="s">
        <v>65</v>
      </c>
      <c r="C40" s="76"/>
      <c r="D40" s="76"/>
      <c r="E40" s="76"/>
      <c r="F40" s="76"/>
      <c r="G40" s="76"/>
      <c r="H40" s="52" t="s">
        <v>66</v>
      </c>
      <c r="I40" s="53">
        <v>1136552</v>
      </c>
      <c r="J40" s="53">
        <v>1055284</v>
      </c>
    </row>
    <row r="41" spans="2:10" x14ac:dyDescent="0.2">
      <c r="B41" s="75" t="s">
        <v>67</v>
      </c>
      <c r="C41" s="75"/>
      <c r="D41" s="75"/>
      <c r="E41" s="75"/>
      <c r="F41" s="75"/>
      <c r="G41" s="75"/>
      <c r="H41" s="9" t="s">
        <v>68</v>
      </c>
      <c r="I41" s="10">
        <v>283</v>
      </c>
      <c r="J41" s="10">
        <v>312</v>
      </c>
    </row>
    <row r="42" spans="2:10" x14ac:dyDescent="0.2">
      <c r="B42" s="75" t="s">
        <v>69</v>
      </c>
      <c r="C42" s="75"/>
      <c r="D42" s="75"/>
      <c r="E42" s="75"/>
      <c r="F42" s="75"/>
      <c r="G42" s="75"/>
      <c r="H42" s="9" t="s">
        <v>70</v>
      </c>
      <c r="I42" s="10"/>
      <c r="J42" s="10"/>
    </row>
    <row r="43" spans="2:10" x14ac:dyDescent="0.2">
      <c r="B43" s="75" t="s">
        <v>71</v>
      </c>
      <c r="C43" s="75"/>
      <c r="D43" s="75"/>
      <c r="E43" s="75"/>
      <c r="F43" s="75"/>
      <c r="G43" s="75"/>
      <c r="H43" s="9" t="s">
        <v>72</v>
      </c>
      <c r="I43" s="10">
        <f>79898</f>
        <v>79898</v>
      </c>
      <c r="J43" s="10">
        <v>70005</v>
      </c>
    </row>
    <row r="44" spans="2:10" ht="12.75" customHeight="1" x14ac:dyDescent="0.2">
      <c r="B44" s="77" t="s">
        <v>73</v>
      </c>
      <c r="C44" s="77"/>
      <c r="D44" s="77"/>
      <c r="E44" s="77"/>
      <c r="F44" s="77"/>
      <c r="G44" s="77"/>
      <c r="H44" s="11" t="s">
        <v>74</v>
      </c>
      <c r="I44" s="12">
        <f>SUM(I30:I43)</f>
        <v>1247646</v>
      </c>
      <c r="J44" s="12">
        <f>SUM(J30:J43)</f>
        <v>1136537</v>
      </c>
    </row>
    <row r="45" spans="2:10" ht="12.75" customHeight="1" x14ac:dyDescent="0.2">
      <c r="B45" s="78" t="s">
        <v>75</v>
      </c>
      <c r="C45" s="78"/>
      <c r="D45" s="78"/>
      <c r="E45" s="78"/>
      <c r="F45" s="78"/>
      <c r="G45" s="78"/>
      <c r="H45" s="11"/>
      <c r="I45" s="12">
        <f>I27+I28+I44</f>
        <v>1256756</v>
      </c>
      <c r="J45" s="12">
        <f>J27+J28+J44</f>
        <v>1146984</v>
      </c>
    </row>
    <row r="46" spans="2:10" x14ac:dyDescent="0.2">
      <c r="I46" s="14"/>
      <c r="J46" s="14"/>
    </row>
    <row r="47" spans="2:10" s="8" customFormat="1" ht="12.75" customHeight="1" x14ac:dyDescent="0.2">
      <c r="B47" s="79" t="s">
        <v>76</v>
      </c>
      <c r="C47" s="79"/>
      <c r="D47" s="79"/>
      <c r="E47" s="79"/>
      <c r="F47" s="79"/>
      <c r="G47" s="79"/>
      <c r="H47" s="15"/>
      <c r="I47" s="16"/>
      <c r="J47" s="16"/>
    </row>
    <row r="48" spans="2:10" x14ac:dyDescent="0.2">
      <c r="B48" s="79"/>
      <c r="C48" s="79"/>
      <c r="D48" s="79"/>
      <c r="E48" s="79"/>
      <c r="F48" s="79"/>
      <c r="G48" s="79"/>
      <c r="H48" s="15"/>
      <c r="I48" s="16"/>
      <c r="J48" s="16"/>
    </row>
    <row r="49" spans="2:10" s="8" customFormat="1" ht="12.75" customHeight="1" x14ac:dyDescent="0.2">
      <c r="B49" s="74" t="s">
        <v>77</v>
      </c>
      <c r="C49" s="74"/>
      <c r="D49" s="74"/>
      <c r="E49" s="74"/>
      <c r="F49" s="74"/>
      <c r="G49" s="74"/>
      <c r="H49" s="6"/>
      <c r="I49" s="16"/>
      <c r="J49" s="16"/>
    </row>
    <row r="50" spans="2:10" ht="12.75" customHeight="1" x14ac:dyDescent="0.2">
      <c r="B50" s="66" t="s">
        <v>78</v>
      </c>
      <c r="C50" s="66"/>
      <c r="D50" s="66"/>
      <c r="E50" s="66"/>
      <c r="F50" s="66"/>
      <c r="G50" s="66"/>
      <c r="H50" s="9" t="s">
        <v>79</v>
      </c>
      <c r="I50" s="10">
        <v>556750</v>
      </c>
      <c r="J50" s="10">
        <v>1058910</v>
      </c>
    </row>
    <row r="51" spans="2:10" s="8" customFormat="1" ht="12.75" customHeight="1" x14ac:dyDescent="0.2">
      <c r="B51" s="66" t="s">
        <v>27</v>
      </c>
      <c r="C51" s="66"/>
      <c r="D51" s="66"/>
      <c r="E51" s="66"/>
      <c r="F51" s="66"/>
      <c r="G51" s="66"/>
      <c r="H51" s="9" t="s">
        <v>80</v>
      </c>
      <c r="I51" s="10"/>
      <c r="J51" s="10"/>
    </row>
    <row r="52" spans="2:10" s="8" customFormat="1" ht="12.75" customHeight="1" x14ac:dyDescent="0.2">
      <c r="B52" s="66" t="s">
        <v>81</v>
      </c>
      <c r="C52" s="66"/>
      <c r="D52" s="66"/>
      <c r="E52" s="66"/>
      <c r="F52" s="66"/>
      <c r="G52" s="66"/>
      <c r="H52" s="9" t="s">
        <v>82</v>
      </c>
      <c r="I52" s="10"/>
      <c r="J52" s="10"/>
    </row>
    <row r="53" spans="2:10" s="8" customFormat="1" ht="12.75" customHeight="1" x14ac:dyDescent="0.2">
      <c r="B53" s="66" t="s">
        <v>83</v>
      </c>
      <c r="C53" s="66"/>
      <c r="D53" s="66"/>
      <c r="E53" s="66"/>
      <c r="F53" s="66"/>
      <c r="G53" s="66"/>
      <c r="H53" s="9" t="s">
        <v>84</v>
      </c>
      <c r="I53" s="10">
        <v>768</v>
      </c>
      <c r="J53" s="10">
        <v>8216</v>
      </c>
    </row>
    <row r="54" spans="2:10" x14ac:dyDescent="0.2">
      <c r="B54" s="66" t="s">
        <v>85</v>
      </c>
      <c r="C54" s="66"/>
      <c r="D54" s="66"/>
      <c r="E54" s="66"/>
      <c r="F54" s="66"/>
      <c r="G54" s="66"/>
      <c r="H54" s="9" t="s">
        <v>86</v>
      </c>
      <c r="I54" s="10"/>
      <c r="J54" s="10"/>
    </row>
    <row r="55" spans="2:10" x14ac:dyDescent="0.2">
      <c r="B55" s="66" t="s">
        <v>87</v>
      </c>
      <c r="C55" s="66"/>
      <c r="D55" s="66"/>
      <c r="E55" s="66"/>
      <c r="F55" s="66"/>
      <c r="G55" s="66"/>
      <c r="H55" s="9" t="s">
        <v>88</v>
      </c>
      <c r="I55" s="10"/>
      <c r="J55" s="10"/>
    </row>
    <row r="56" spans="2:10" x14ac:dyDescent="0.2">
      <c r="B56" s="66" t="s">
        <v>89</v>
      </c>
      <c r="C56" s="66"/>
      <c r="D56" s="66"/>
      <c r="E56" s="66"/>
      <c r="F56" s="66"/>
      <c r="G56" s="66"/>
      <c r="H56" s="9" t="s">
        <v>90</v>
      </c>
      <c r="I56" s="10">
        <v>122</v>
      </c>
      <c r="J56" s="10">
        <v>26</v>
      </c>
    </row>
    <row r="57" spans="2:10" x14ac:dyDescent="0.2">
      <c r="B57" s="66" t="s">
        <v>91</v>
      </c>
      <c r="C57" s="66"/>
      <c r="D57" s="66"/>
      <c r="E57" s="66"/>
      <c r="F57" s="66"/>
      <c r="G57" s="66"/>
      <c r="H57" s="9" t="s">
        <v>92</v>
      </c>
      <c r="I57" s="10">
        <v>7447</v>
      </c>
      <c r="J57" s="10">
        <v>5202</v>
      </c>
    </row>
    <row r="58" spans="2:10" s="8" customFormat="1" ht="12.75" customHeight="1" x14ac:dyDescent="0.2">
      <c r="B58" s="67" t="s">
        <v>93</v>
      </c>
      <c r="C58" s="67"/>
      <c r="D58" s="67"/>
      <c r="E58" s="67"/>
      <c r="F58" s="67"/>
      <c r="G58" s="67"/>
      <c r="H58" s="11" t="s">
        <v>94</v>
      </c>
      <c r="I58" s="12">
        <f>SUM(I50:I57)</f>
        <v>565087</v>
      </c>
      <c r="J58" s="12">
        <f>SUM(J50:J57)</f>
        <v>1072354</v>
      </c>
    </row>
    <row r="59" spans="2:10" x14ac:dyDescent="0.2">
      <c r="B59" s="66" t="s">
        <v>95</v>
      </c>
      <c r="C59" s="66"/>
      <c r="D59" s="66"/>
      <c r="E59" s="66"/>
      <c r="F59" s="66"/>
      <c r="G59" s="66"/>
      <c r="H59" s="9" t="s">
        <v>96</v>
      </c>
      <c r="I59" s="10"/>
      <c r="J59" s="10"/>
    </row>
    <row r="60" spans="2:10" x14ac:dyDescent="0.2">
      <c r="B60" s="74" t="s">
        <v>97</v>
      </c>
      <c r="C60" s="74"/>
      <c r="D60" s="74"/>
      <c r="E60" s="74"/>
      <c r="F60" s="74"/>
      <c r="G60" s="74"/>
      <c r="H60" s="17"/>
      <c r="I60" s="10"/>
      <c r="J60" s="10"/>
    </row>
    <row r="61" spans="2:10" s="8" customFormat="1" ht="12.75" customHeight="1" x14ac:dyDescent="0.2">
      <c r="B61" s="66" t="s">
        <v>98</v>
      </c>
      <c r="C61" s="66"/>
      <c r="D61" s="66"/>
      <c r="E61" s="66"/>
      <c r="F61" s="66"/>
      <c r="G61" s="66"/>
      <c r="H61" s="9" t="s">
        <v>99</v>
      </c>
      <c r="I61" s="10">
        <v>543763</v>
      </c>
      <c r="J61" s="10"/>
    </row>
    <row r="62" spans="2:10" ht="12.75" customHeight="1" x14ac:dyDescent="0.2">
      <c r="B62" s="66" t="s">
        <v>27</v>
      </c>
      <c r="C62" s="66"/>
      <c r="D62" s="66"/>
      <c r="E62" s="66"/>
      <c r="F62" s="66"/>
      <c r="G62" s="66"/>
      <c r="H62" s="9" t="s">
        <v>100</v>
      </c>
      <c r="I62" s="10"/>
      <c r="J62" s="10"/>
    </row>
    <row r="63" spans="2:10" s="8" customFormat="1" ht="12.75" customHeight="1" x14ac:dyDescent="0.2">
      <c r="B63" s="66" t="s">
        <v>101</v>
      </c>
      <c r="C63" s="66"/>
      <c r="D63" s="66"/>
      <c r="E63" s="66"/>
      <c r="F63" s="66"/>
      <c r="G63" s="66"/>
      <c r="H63" s="9" t="s">
        <v>102</v>
      </c>
      <c r="I63" s="10"/>
      <c r="J63" s="10"/>
    </row>
    <row r="64" spans="2:10" s="8" customFormat="1" ht="12.75" customHeight="1" x14ac:dyDescent="0.2">
      <c r="B64" s="66" t="s">
        <v>103</v>
      </c>
      <c r="C64" s="66"/>
      <c r="D64" s="66"/>
      <c r="E64" s="66"/>
      <c r="F64" s="66"/>
      <c r="G64" s="66"/>
      <c r="H64" s="9" t="s">
        <v>104</v>
      </c>
      <c r="I64" s="10"/>
      <c r="J64" s="10"/>
    </row>
    <row r="65" spans="2:12" s="8" customFormat="1" ht="12.75" customHeight="1" x14ac:dyDescent="0.2">
      <c r="B65" s="66" t="s">
        <v>105</v>
      </c>
      <c r="C65" s="66"/>
      <c r="D65" s="66"/>
      <c r="E65" s="66"/>
      <c r="F65" s="66"/>
      <c r="G65" s="66"/>
      <c r="H65" s="9" t="s">
        <v>106</v>
      </c>
      <c r="I65" s="10"/>
      <c r="J65" s="10"/>
    </row>
    <row r="66" spans="2:12" x14ac:dyDescent="0.2">
      <c r="B66" s="66" t="s">
        <v>107</v>
      </c>
      <c r="C66" s="66"/>
      <c r="D66" s="66"/>
      <c r="E66" s="66"/>
      <c r="F66" s="66"/>
      <c r="G66" s="66"/>
      <c r="H66" s="9" t="s">
        <v>108</v>
      </c>
      <c r="I66" s="10">
        <v>39174</v>
      </c>
      <c r="J66" s="10">
        <v>15487</v>
      </c>
    </row>
    <row r="67" spans="2:12" x14ac:dyDescent="0.2">
      <c r="B67" s="66" t="s">
        <v>109</v>
      </c>
      <c r="C67" s="66"/>
      <c r="D67" s="66"/>
      <c r="E67" s="66"/>
      <c r="F67" s="66"/>
      <c r="G67" s="66"/>
      <c r="H67" s="9" t="s">
        <v>110</v>
      </c>
      <c r="I67" s="10">
        <v>10204</v>
      </c>
      <c r="J67" s="10">
        <v>10204</v>
      </c>
    </row>
    <row r="68" spans="2:12" s="8" customFormat="1" ht="12.75" customHeight="1" x14ac:dyDescent="0.2">
      <c r="B68" s="67" t="s">
        <v>111</v>
      </c>
      <c r="C68" s="67"/>
      <c r="D68" s="67"/>
      <c r="E68" s="67"/>
      <c r="F68" s="67"/>
      <c r="G68" s="67"/>
      <c r="H68" s="11" t="s">
        <v>112</v>
      </c>
      <c r="I68" s="12">
        <f>SUM(I61:I67)</f>
        <v>593141</v>
      </c>
      <c r="J68" s="12">
        <f>SUM(J61:J67)</f>
        <v>25691</v>
      </c>
    </row>
    <row r="69" spans="2:12" s="8" customFormat="1" ht="12.75" customHeight="1" x14ac:dyDescent="0.2">
      <c r="B69" s="67" t="s">
        <v>113</v>
      </c>
      <c r="C69" s="67"/>
      <c r="D69" s="67"/>
      <c r="E69" s="67"/>
      <c r="F69" s="67"/>
      <c r="G69" s="67"/>
      <c r="H69" s="6"/>
      <c r="I69" s="10"/>
      <c r="J69" s="10"/>
    </row>
    <row r="70" spans="2:12" x14ac:dyDescent="0.2">
      <c r="B70" s="66" t="s">
        <v>114</v>
      </c>
      <c r="C70" s="66"/>
      <c r="D70" s="66"/>
      <c r="E70" s="66"/>
      <c r="F70" s="66"/>
      <c r="G70" s="66"/>
      <c r="H70" s="9" t="s">
        <v>115</v>
      </c>
      <c r="I70" s="10">
        <v>123120</v>
      </c>
      <c r="J70" s="10">
        <v>123120</v>
      </c>
    </row>
    <row r="71" spans="2:12" x14ac:dyDescent="0.2">
      <c r="B71" s="66" t="s">
        <v>116</v>
      </c>
      <c r="C71" s="66"/>
      <c r="D71" s="66"/>
      <c r="E71" s="66"/>
      <c r="F71" s="66"/>
      <c r="G71" s="66"/>
      <c r="H71" s="9" t="s">
        <v>117</v>
      </c>
      <c r="I71" s="10"/>
      <c r="J71" s="10"/>
    </row>
    <row r="72" spans="2:12" x14ac:dyDescent="0.2">
      <c r="B72" s="66" t="s">
        <v>118</v>
      </c>
      <c r="C72" s="66"/>
      <c r="D72" s="66"/>
      <c r="E72" s="66"/>
      <c r="F72" s="66"/>
      <c r="G72" s="66"/>
      <c r="H72" s="9" t="s">
        <v>119</v>
      </c>
      <c r="I72" s="10"/>
      <c r="J72" s="10"/>
    </row>
    <row r="73" spans="2:12" x14ac:dyDescent="0.2">
      <c r="B73" s="66" t="s">
        <v>120</v>
      </c>
      <c r="C73" s="66"/>
      <c r="D73" s="66"/>
      <c r="E73" s="66"/>
      <c r="F73" s="66"/>
      <c r="G73" s="66"/>
      <c r="H73" s="9" t="s">
        <v>121</v>
      </c>
      <c r="I73" s="10">
        <v>325221</v>
      </c>
      <c r="J73" s="10">
        <v>165082</v>
      </c>
    </row>
    <row r="74" spans="2:12" x14ac:dyDescent="0.2">
      <c r="B74" s="66" t="s">
        <v>122</v>
      </c>
      <c r="C74" s="66"/>
      <c r="D74" s="66"/>
      <c r="E74" s="66"/>
      <c r="F74" s="66"/>
      <c r="G74" s="66"/>
      <c r="H74" s="9" t="s">
        <v>123</v>
      </c>
      <c r="I74" s="56">
        <v>-349813</v>
      </c>
      <c r="J74" s="55">
        <v>-239263</v>
      </c>
      <c r="L74" s="61"/>
    </row>
    <row r="75" spans="2:12" x14ac:dyDescent="0.2">
      <c r="B75" s="73" t="s">
        <v>124</v>
      </c>
      <c r="C75" s="73"/>
      <c r="D75" s="73"/>
      <c r="E75" s="73"/>
      <c r="F75" s="73"/>
      <c r="G75" s="73"/>
      <c r="H75" s="9" t="s">
        <v>125</v>
      </c>
      <c r="I75" s="10">
        <f>SUM(I70:I74)</f>
        <v>98528</v>
      </c>
      <c r="J75" s="10">
        <f>SUM(J70:J74)</f>
        <v>48939</v>
      </c>
    </row>
    <row r="76" spans="2:12" x14ac:dyDescent="0.2">
      <c r="B76" s="66" t="s">
        <v>126</v>
      </c>
      <c r="C76" s="66"/>
      <c r="D76" s="66"/>
      <c r="E76" s="66"/>
      <c r="F76" s="66"/>
      <c r="G76" s="66"/>
      <c r="H76" s="9" t="s">
        <v>127</v>
      </c>
      <c r="I76" s="10"/>
      <c r="J76" s="10"/>
    </row>
    <row r="77" spans="2:12" x14ac:dyDescent="0.2">
      <c r="B77" s="67" t="s">
        <v>128</v>
      </c>
      <c r="C77" s="67"/>
      <c r="D77" s="67"/>
      <c r="E77" s="67"/>
      <c r="F77" s="67"/>
      <c r="G77" s="67"/>
      <c r="H77" s="11" t="s">
        <v>129</v>
      </c>
      <c r="I77" s="12">
        <f>SUM(I75:I76)</f>
        <v>98528</v>
      </c>
      <c r="J77" s="12">
        <f>SUM(J75:J76)</f>
        <v>48939</v>
      </c>
    </row>
    <row r="78" spans="2:12" s="8" customFormat="1" ht="12.75" customHeight="1" x14ac:dyDescent="0.2">
      <c r="B78" s="67" t="s">
        <v>130</v>
      </c>
      <c r="C78" s="67"/>
      <c r="D78" s="67"/>
      <c r="E78" s="67"/>
      <c r="F78" s="67"/>
      <c r="G78" s="67"/>
      <c r="H78" s="18"/>
      <c r="I78" s="12">
        <f>I58+I59+I68+I77</f>
        <v>1256756</v>
      </c>
      <c r="J78" s="12">
        <f>J58+J59+J68+J77</f>
        <v>1146984</v>
      </c>
    </row>
    <row r="79" spans="2:12" s="8" customFormat="1" ht="12.75" customHeight="1" x14ac:dyDescent="0.2">
      <c r="B79" s="68" t="s">
        <v>131</v>
      </c>
      <c r="C79" s="69"/>
      <c r="D79" s="69"/>
      <c r="E79" s="69"/>
      <c r="F79" s="69"/>
      <c r="G79" s="70"/>
      <c r="H79" s="6"/>
      <c r="I79" s="60">
        <v>798</v>
      </c>
      <c r="J79" s="60">
        <v>395</v>
      </c>
    </row>
    <row r="80" spans="2:12" s="8" customFormat="1" ht="12.75" customHeight="1" x14ac:dyDescent="0.2">
      <c r="B80" s="19"/>
      <c r="C80" s="19"/>
      <c r="D80" s="19"/>
      <c r="E80" s="19"/>
      <c r="F80" s="19"/>
      <c r="G80" s="19"/>
      <c r="H80" s="20"/>
      <c r="I80" s="21">
        <f>I78-I45</f>
        <v>0</v>
      </c>
      <c r="J80" s="21">
        <f>J78-J45</f>
        <v>0</v>
      </c>
    </row>
    <row r="81" spans="3:9" s="22" customFormat="1" ht="12.75" customHeight="1" x14ac:dyDescent="0.25">
      <c r="C81" s="71" t="s">
        <v>299</v>
      </c>
      <c r="D81" s="71"/>
      <c r="E81" s="72" t="s">
        <v>300</v>
      </c>
      <c r="F81" s="72"/>
      <c r="G81" s="72"/>
      <c r="H81" s="72"/>
      <c r="I81" s="23" t="s">
        <v>132</v>
      </c>
    </row>
    <row r="82" spans="3:9" s="24" customFormat="1" ht="12.75" customHeight="1" x14ac:dyDescent="0.25">
      <c r="D82" s="24" t="s">
        <v>133</v>
      </c>
      <c r="I82" s="25" t="s">
        <v>134</v>
      </c>
    </row>
    <row r="83" spans="3:9" ht="12.75" customHeight="1" x14ac:dyDescent="0.2">
      <c r="C83" s="64" t="s">
        <v>135</v>
      </c>
      <c r="D83" s="64"/>
      <c r="E83" s="65" t="s">
        <v>136</v>
      </c>
      <c r="F83" s="65"/>
      <c r="G83" s="65"/>
      <c r="H83" s="65"/>
      <c r="I83" s="26" t="s">
        <v>132</v>
      </c>
    </row>
    <row r="84" spans="3:9" s="24" customFormat="1" ht="12" customHeight="1" x14ac:dyDescent="0.25">
      <c r="D84" s="24" t="s">
        <v>133</v>
      </c>
      <c r="I84" s="25" t="s">
        <v>134</v>
      </c>
    </row>
    <row r="86" spans="3:9" x14ac:dyDescent="0.2">
      <c r="C86" s="1" t="s">
        <v>137</v>
      </c>
    </row>
  </sheetData>
  <mergeCells count="87">
    <mergeCell ref="B1:E1"/>
    <mergeCell ref="F1:J1"/>
    <mergeCell ref="B2:E2"/>
    <mergeCell ref="F2:J2"/>
    <mergeCell ref="B3:E3"/>
    <mergeCell ref="F3:J3"/>
    <mergeCell ref="B12:J12"/>
    <mergeCell ref="B4:E4"/>
    <mergeCell ref="F4:J4"/>
    <mergeCell ref="B5:G5"/>
    <mergeCell ref="H5:J5"/>
    <mergeCell ref="G6:H6"/>
    <mergeCell ref="B7:F7"/>
    <mergeCell ref="G7:I7"/>
    <mergeCell ref="B8:E8"/>
    <mergeCell ref="F8:J8"/>
    <mergeCell ref="F9:J9"/>
    <mergeCell ref="B10:E10"/>
    <mergeCell ref="F10:J10"/>
    <mergeCell ref="B25:G25"/>
    <mergeCell ref="B13:J13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37:G37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51:G51"/>
    <mergeCell ref="B38:G38"/>
    <mergeCell ref="B39:G39"/>
    <mergeCell ref="B40:G40"/>
    <mergeCell ref="B41:G41"/>
    <mergeCell ref="B42:G42"/>
    <mergeCell ref="B43:G43"/>
    <mergeCell ref="B44:G44"/>
    <mergeCell ref="B45:G45"/>
    <mergeCell ref="B47:G48"/>
    <mergeCell ref="B49:G49"/>
    <mergeCell ref="B50:G50"/>
    <mergeCell ref="B63:G63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75:G75"/>
    <mergeCell ref="B64:G64"/>
    <mergeCell ref="B65:G65"/>
    <mergeCell ref="B66:G66"/>
    <mergeCell ref="B67:G67"/>
    <mergeCell ref="B68:G68"/>
    <mergeCell ref="B69:G69"/>
    <mergeCell ref="B70:G70"/>
    <mergeCell ref="B71:G71"/>
    <mergeCell ref="B72:G72"/>
    <mergeCell ref="B73:G73"/>
    <mergeCell ref="B74:G74"/>
    <mergeCell ref="C83:D83"/>
    <mergeCell ref="E83:H83"/>
    <mergeCell ref="B76:G76"/>
    <mergeCell ref="B77:G77"/>
    <mergeCell ref="B78:G78"/>
    <mergeCell ref="B79:G79"/>
    <mergeCell ref="C81:D81"/>
    <mergeCell ref="E81:H81"/>
  </mergeCells>
  <pageMargins left="0.7" right="0.7" top="0.75" bottom="0.75" header="0.3" footer="0.3"/>
  <pageSetup paperSize="9" scale="83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>
      <selection activeCell="H22" sqref="H22"/>
    </sheetView>
  </sheetViews>
  <sheetFormatPr defaultColWidth="8.85546875" defaultRowHeight="12" x14ac:dyDescent="0.2"/>
  <cols>
    <col min="1" max="1" width="3.140625" style="8" customWidth="1"/>
    <col min="2" max="2" width="3.5703125" style="8" customWidth="1"/>
    <col min="3" max="3" width="24.42578125" style="8" customWidth="1"/>
    <col min="4" max="4" width="13.5703125" style="8" customWidth="1"/>
    <col min="5" max="5" width="4" style="8" customWidth="1"/>
    <col min="6" max="6" width="27.85546875" style="8" customWidth="1"/>
    <col min="7" max="7" width="6.5703125" style="8" customWidth="1"/>
    <col min="8" max="8" width="14.7109375" style="8" customWidth="1"/>
    <col min="9" max="9" width="15" style="8" customWidth="1"/>
    <col min="10" max="250" width="8.85546875" style="8"/>
    <col min="251" max="251" width="3.140625" style="8" customWidth="1"/>
    <col min="252" max="252" width="3.5703125" style="8" customWidth="1"/>
    <col min="253" max="253" width="9.28515625" style="8" customWidth="1"/>
    <col min="254" max="254" width="13.5703125" style="8" customWidth="1"/>
    <col min="255" max="255" width="4" style="8" customWidth="1"/>
    <col min="256" max="256" width="27.85546875" style="8" customWidth="1"/>
    <col min="257" max="257" width="6.5703125" style="8" customWidth="1"/>
    <col min="258" max="258" width="14.7109375" style="8" customWidth="1"/>
    <col min="259" max="259" width="15" style="8" customWidth="1"/>
    <col min="260" max="506" width="8.85546875" style="8"/>
    <col min="507" max="507" width="3.140625" style="8" customWidth="1"/>
    <col min="508" max="508" width="3.5703125" style="8" customWidth="1"/>
    <col min="509" max="509" width="9.28515625" style="8" customWidth="1"/>
    <col min="510" max="510" width="13.5703125" style="8" customWidth="1"/>
    <col min="511" max="511" width="4" style="8" customWidth="1"/>
    <col min="512" max="512" width="27.85546875" style="8" customWidth="1"/>
    <col min="513" max="513" width="6.5703125" style="8" customWidth="1"/>
    <col min="514" max="514" width="14.7109375" style="8" customWidth="1"/>
    <col min="515" max="515" width="15" style="8" customWidth="1"/>
    <col min="516" max="762" width="8.85546875" style="8"/>
    <col min="763" max="763" width="3.140625" style="8" customWidth="1"/>
    <col min="764" max="764" width="3.5703125" style="8" customWidth="1"/>
    <col min="765" max="765" width="9.28515625" style="8" customWidth="1"/>
    <col min="766" max="766" width="13.5703125" style="8" customWidth="1"/>
    <col min="767" max="767" width="4" style="8" customWidth="1"/>
    <col min="768" max="768" width="27.85546875" style="8" customWidth="1"/>
    <col min="769" max="769" width="6.5703125" style="8" customWidth="1"/>
    <col min="770" max="770" width="14.7109375" style="8" customWidth="1"/>
    <col min="771" max="771" width="15" style="8" customWidth="1"/>
    <col min="772" max="1018" width="8.85546875" style="8"/>
    <col min="1019" max="1019" width="3.140625" style="8" customWidth="1"/>
    <col min="1020" max="1020" width="3.5703125" style="8" customWidth="1"/>
    <col min="1021" max="1021" width="9.28515625" style="8" customWidth="1"/>
    <col min="1022" max="1022" width="13.5703125" style="8" customWidth="1"/>
    <col min="1023" max="1023" width="4" style="8" customWidth="1"/>
    <col min="1024" max="1024" width="27.85546875" style="8" customWidth="1"/>
    <col min="1025" max="1025" width="6.5703125" style="8" customWidth="1"/>
    <col min="1026" max="1026" width="14.7109375" style="8" customWidth="1"/>
    <col min="1027" max="1027" width="15" style="8" customWidth="1"/>
    <col min="1028" max="1274" width="8.85546875" style="8"/>
    <col min="1275" max="1275" width="3.140625" style="8" customWidth="1"/>
    <col min="1276" max="1276" width="3.5703125" style="8" customWidth="1"/>
    <col min="1277" max="1277" width="9.28515625" style="8" customWidth="1"/>
    <col min="1278" max="1278" width="13.5703125" style="8" customWidth="1"/>
    <col min="1279" max="1279" width="4" style="8" customWidth="1"/>
    <col min="1280" max="1280" width="27.85546875" style="8" customWidth="1"/>
    <col min="1281" max="1281" width="6.5703125" style="8" customWidth="1"/>
    <col min="1282" max="1282" width="14.7109375" style="8" customWidth="1"/>
    <col min="1283" max="1283" width="15" style="8" customWidth="1"/>
    <col min="1284" max="1530" width="8.85546875" style="8"/>
    <col min="1531" max="1531" width="3.140625" style="8" customWidth="1"/>
    <col min="1532" max="1532" width="3.5703125" style="8" customWidth="1"/>
    <col min="1533" max="1533" width="9.28515625" style="8" customWidth="1"/>
    <col min="1534" max="1534" width="13.5703125" style="8" customWidth="1"/>
    <col min="1535" max="1535" width="4" style="8" customWidth="1"/>
    <col min="1536" max="1536" width="27.85546875" style="8" customWidth="1"/>
    <col min="1537" max="1537" width="6.5703125" style="8" customWidth="1"/>
    <col min="1538" max="1538" width="14.7109375" style="8" customWidth="1"/>
    <col min="1539" max="1539" width="15" style="8" customWidth="1"/>
    <col min="1540" max="1786" width="8.85546875" style="8"/>
    <col min="1787" max="1787" width="3.140625" style="8" customWidth="1"/>
    <col min="1788" max="1788" width="3.5703125" style="8" customWidth="1"/>
    <col min="1789" max="1789" width="9.28515625" style="8" customWidth="1"/>
    <col min="1790" max="1790" width="13.5703125" style="8" customWidth="1"/>
    <col min="1791" max="1791" width="4" style="8" customWidth="1"/>
    <col min="1792" max="1792" width="27.85546875" style="8" customWidth="1"/>
    <col min="1793" max="1793" width="6.5703125" style="8" customWidth="1"/>
    <col min="1794" max="1794" width="14.7109375" style="8" customWidth="1"/>
    <col min="1795" max="1795" width="15" style="8" customWidth="1"/>
    <col min="1796" max="2042" width="8.85546875" style="8"/>
    <col min="2043" max="2043" width="3.140625" style="8" customWidth="1"/>
    <col min="2044" max="2044" width="3.5703125" style="8" customWidth="1"/>
    <col min="2045" max="2045" width="9.28515625" style="8" customWidth="1"/>
    <col min="2046" max="2046" width="13.5703125" style="8" customWidth="1"/>
    <col min="2047" max="2047" width="4" style="8" customWidth="1"/>
    <col min="2048" max="2048" width="27.85546875" style="8" customWidth="1"/>
    <col min="2049" max="2049" width="6.5703125" style="8" customWidth="1"/>
    <col min="2050" max="2050" width="14.7109375" style="8" customWidth="1"/>
    <col min="2051" max="2051" width="15" style="8" customWidth="1"/>
    <col min="2052" max="2298" width="8.85546875" style="8"/>
    <col min="2299" max="2299" width="3.140625" style="8" customWidth="1"/>
    <col min="2300" max="2300" width="3.5703125" style="8" customWidth="1"/>
    <col min="2301" max="2301" width="9.28515625" style="8" customWidth="1"/>
    <col min="2302" max="2302" width="13.5703125" style="8" customWidth="1"/>
    <col min="2303" max="2303" width="4" style="8" customWidth="1"/>
    <col min="2304" max="2304" width="27.85546875" style="8" customWidth="1"/>
    <col min="2305" max="2305" width="6.5703125" style="8" customWidth="1"/>
    <col min="2306" max="2306" width="14.7109375" style="8" customWidth="1"/>
    <col min="2307" max="2307" width="15" style="8" customWidth="1"/>
    <col min="2308" max="2554" width="8.85546875" style="8"/>
    <col min="2555" max="2555" width="3.140625" style="8" customWidth="1"/>
    <col min="2556" max="2556" width="3.5703125" style="8" customWidth="1"/>
    <col min="2557" max="2557" width="9.28515625" style="8" customWidth="1"/>
    <col min="2558" max="2558" width="13.5703125" style="8" customWidth="1"/>
    <col min="2559" max="2559" width="4" style="8" customWidth="1"/>
    <col min="2560" max="2560" width="27.85546875" style="8" customWidth="1"/>
    <col min="2561" max="2561" width="6.5703125" style="8" customWidth="1"/>
    <col min="2562" max="2562" width="14.7109375" style="8" customWidth="1"/>
    <col min="2563" max="2563" width="15" style="8" customWidth="1"/>
    <col min="2564" max="2810" width="8.85546875" style="8"/>
    <col min="2811" max="2811" width="3.140625" style="8" customWidth="1"/>
    <col min="2812" max="2812" width="3.5703125" style="8" customWidth="1"/>
    <col min="2813" max="2813" width="9.28515625" style="8" customWidth="1"/>
    <col min="2814" max="2814" width="13.5703125" style="8" customWidth="1"/>
    <col min="2815" max="2815" width="4" style="8" customWidth="1"/>
    <col min="2816" max="2816" width="27.85546875" style="8" customWidth="1"/>
    <col min="2817" max="2817" width="6.5703125" style="8" customWidth="1"/>
    <col min="2818" max="2818" width="14.7109375" style="8" customWidth="1"/>
    <col min="2819" max="2819" width="15" style="8" customWidth="1"/>
    <col min="2820" max="3066" width="8.85546875" style="8"/>
    <col min="3067" max="3067" width="3.140625" style="8" customWidth="1"/>
    <col min="3068" max="3068" width="3.5703125" style="8" customWidth="1"/>
    <col min="3069" max="3069" width="9.28515625" style="8" customWidth="1"/>
    <col min="3070" max="3070" width="13.5703125" style="8" customWidth="1"/>
    <col min="3071" max="3071" width="4" style="8" customWidth="1"/>
    <col min="3072" max="3072" width="27.85546875" style="8" customWidth="1"/>
    <col min="3073" max="3073" width="6.5703125" style="8" customWidth="1"/>
    <col min="3074" max="3074" width="14.7109375" style="8" customWidth="1"/>
    <col min="3075" max="3075" width="15" style="8" customWidth="1"/>
    <col min="3076" max="3322" width="8.85546875" style="8"/>
    <col min="3323" max="3323" width="3.140625" style="8" customWidth="1"/>
    <col min="3324" max="3324" width="3.5703125" style="8" customWidth="1"/>
    <col min="3325" max="3325" width="9.28515625" style="8" customWidth="1"/>
    <col min="3326" max="3326" width="13.5703125" style="8" customWidth="1"/>
    <col min="3327" max="3327" width="4" style="8" customWidth="1"/>
    <col min="3328" max="3328" width="27.85546875" style="8" customWidth="1"/>
    <col min="3329" max="3329" width="6.5703125" style="8" customWidth="1"/>
    <col min="3330" max="3330" width="14.7109375" style="8" customWidth="1"/>
    <col min="3331" max="3331" width="15" style="8" customWidth="1"/>
    <col min="3332" max="3578" width="8.85546875" style="8"/>
    <col min="3579" max="3579" width="3.140625" style="8" customWidth="1"/>
    <col min="3580" max="3580" width="3.5703125" style="8" customWidth="1"/>
    <col min="3581" max="3581" width="9.28515625" style="8" customWidth="1"/>
    <col min="3582" max="3582" width="13.5703125" style="8" customWidth="1"/>
    <col min="3583" max="3583" width="4" style="8" customWidth="1"/>
    <col min="3584" max="3584" width="27.85546875" style="8" customWidth="1"/>
    <col min="3585" max="3585" width="6.5703125" style="8" customWidth="1"/>
    <col min="3586" max="3586" width="14.7109375" style="8" customWidth="1"/>
    <col min="3587" max="3587" width="15" style="8" customWidth="1"/>
    <col min="3588" max="3834" width="8.85546875" style="8"/>
    <col min="3835" max="3835" width="3.140625" style="8" customWidth="1"/>
    <col min="3836" max="3836" width="3.5703125" style="8" customWidth="1"/>
    <col min="3837" max="3837" width="9.28515625" style="8" customWidth="1"/>
    <col min="3838" max="3838" width="13.5703125" style="8" customWidth="1"/>
    <col min="3839" max="3839" width="4" style="8" customWidth="1"/>
    <col min="3840" max="3840" width="27.85546875" style="8" customWidth="1"/>
    <col min="3841" max="3841" width="6.5703125" style="8" customWidth="1"/>
    <col min="3842" max="3842" width="14.7109375" style="8" customWidth="1"/>
    <col min="3843" max="3843" width="15" style="8" customWidth="1"/>
    <col min="3844" max="4090" width="8.85546875" style="8"/>
    <col min="4091" max="4091" width="3.140625" style="8" customWidth="1"/>
    <col min="4092" max="4092" width="3.5703125" style="8" customWidth="1"/>
    <col min="4093" max="4093" width="9.28515625" style="8" customWidth="1"/>
    <col min="4094" max="4094" width="13.5703125" style="8" customWidth="1"/>
    <col min="4095" max="4095" width="4" style="8" customWidth="1"/>
    <col min="4096" max="4096" width="27.85546875" style="8" customWidth="1"/>
    <col min="4097" max="4097" width="6.5703125" style="8" customWidth="1"/>
    <col min="4098" max="4098" width="14.7109375" style="8" customWidth="1"/>
    <col min="4099" max="4099" width="15" style="8" customWidth="1"/>
    <col min="4100" max="4346" width="8.85546875" style="8"/>
    <col min="4347" max="4347" width="3.140625" style="8" customWidth="1"/>
    <col min="4348" max="4348" width="3.5703125" style="8" customWidth="1"/>
    <col min="4349" max="4349" width="9.28515625" style="8" customWidth="1"/>
    <col min="4350" max="4350" width="13.5703125" style="8" customWidth="1"/>
    <col min="4351" max="4351" width="4" style="8" customWidth="1"/>
    <col min="4352" max="4352" width="27.85546875" style="8" customWidth="1"/>
    <col min="4353" max="4353" width="6.5703125" style="8" customWidth="1"/>
    <col min="4354" max="4354" width="14.7109375" style="8" customWidth="1"/>
    <col min="4355" max="4355" width="15" style="8" customWidth="1"/>
    <col min="4356" max="4602" width="8.85546875" style="8"/>
    <col min="4603" max="4603" width="3.140625" style="8" customWidth="1"/>
    <col min="4604" max="4604" width="3.5703125" style="8" customWidth="1"/>
    <col min="4605" max="4605" width="9.28515625" style="8" customWidth="1"/>
    <col min="4606" max="4606" width="13.5703125" style="8" customWidth="1"/>
    <col min="4607" max="4607" width="4" style="8" customWidth="1"/>
    <col min="4608" max="4608" width="27.85546875" style="8" customWidth="1"/>
    <col min="4609" max="4609" width="6.5703125" style="8" customWidth="1"/>
    <col min="4610" max="4610" width="14.7109375" style="8" customWidth="1"/>
    <col min="4611" max="4611" width="15" style="8" customWidth="1"/>
    <col min="4612" max="4858" width="8.85546875" style="8"/>
    <col min="4859" max="4859" width="3.140625" style="8" customWidth="1"/>
    <col min="4860" max="4860" width="3.5703125" style="8" customWidth="1"/>
    <col min="4861" max="4861" width="9.28515625" style="8" customWidth="1"/>
    <col min="4862" max="4862" width="13.5703125" style="8" customWidth="1"/>
    <col min="4863" max="4863" width="4" style="8" customWidth="1"/>
    <col min="4864" max="4864" width="27.85546875" style="8" customWidth="1"/>
    <col min="4865" max="4865" width="6.5703125" style="8" customWidth="1"/>
    <col min="4866" max="4866" width="14.7109375" style="8" customWidth="1"/>
    <col min="4867" max="4867" width="15" style="8" customWidth="1"/>
    <col min="4868" max="5114" width="8.85546875" style="8"/>
    <col min="5115" max="5115" width="3.140625" style="8" customWidth="1"/>
    <col min="5116" max="5116" width="3.5703125" style="8" customWidth="1"/>
    <col min="5117" max="5117" width="9.28515625" style="8" customWidth="1"/>
    <col min="5118" max="5118" width="13.5703125" style="8" customWidth="1"/>
    <col min="5119" max="5119" width="4" style="8" customWidth="1"/>
    <col min="5120" max="5120" width="27.85546875" style="8" customWidth="1"/>
    <col min="5121" max="5121" width="6.5703125" style="8" customWidth="1"/>
    <col min="5122" max="5122" width="14.7109375" style="8" customWidth="1"/>
    <col min="5123" max="5123" width="15" style="8" customWidth="1"/>
    <col min="5124" max="5370" width="8.85546875" style="8"/>
    <col min="5371" max="5371" width="3.140625" style="8" customWidth="1"/>
    <col min="5372" max="5372" width="3.5703125" style="8" customWidth="1"/>
    <col min="5373" max="5373" width="9.28515625" style="8" customWidth="1"/>
    <col min="5374" max="5374" width="13.5703125" style="8" customWidth="1"/>
    <col min="5375" max="5375" width="4" style="8" customWidth="1"/>
    <col min="5376" max="5376" width="27.85546875" style="8" customWidth="1"/>
    <col min="5377" max="5377" width="6.5703125" style="8" customWidth="1"/>
    <col min="5378" max="5378" width="14.7109375" style="8" customWidth="1"/>
    <col min="5379" max="5379" width="15" style="8" customWidth="1"/>
    <col min="5380" max="5626" width="8.85546875" style="8"/>
    <col min="5627" max="5627" width="3.140625" style="8" customWidth="1"/>
    <col min="5628" max="5628" width="3.5703125" style="8" customWidth="1"/>
    <col min="5629" max="5629" width="9.28515625" style="8" customWidth="1"/>
    <col min="5630" max="5630" width="13.5703125" style="8" customWidth="1"/>
    <col min="5631" max="5631" width="4" style="8" customWidth="1"/>
    <col min="5632" max="5632" width="27.85546875" style="8" customWidth="1"/>
    <col min="5633" max="5633" width="6.5703125" style="8" customWidth="1"/>
    <col min="5634" max="5634" width="14.7109375" style="8" customWidth="1"/>
    <col min="5635" max="5635" width="15" style="8" customWidth="1"/>
    <col min="5636" max="5882" width="8.85546875" style="8"/>
    <col min="5883" max="5883" width="3.140625" style="8" customWidth="1"/>
    <col min="5884" max="5884" width="3.5703125" style="8" customWidth="1"/>
    <col min="5885" max="5885" width="9.28515625" style="8" customWidth="1"/>
    <col min="5886" max="5886" width="13.5703125" style="8" customWidth="1"/>
    <col min="5887" max="5887" width="4" style="8" customWidth="1"/>
    <col min="5888" max="5888" width="27.85546875" style="8" customWidth="1"/>
    <col min="5889" max="5889" width="6.5703125" style="8" customWidth="1"/>
    <col min="5890" max="5890" width="14.7109375" style="8" customWidth="1"/>
    <col min="5891" max="5891" width="15" style="8" customWidth="1"/>
    <col min="5892" max="6138" width="8.85546875" style="8"/>
    <col min="6139" max="6139" width="3.140625" style="8" customWidth="1"/>
    <col min="6140" max="6140" width="3.5703125" style="8" customWidth="1"/>
    <col min="6141" max="6141" width="9.28515625" style="8" customWidth="1"/>
    <col min="6142" max="6142" width="13.5703125" style="8" customWidth="1"/>
    <col min="6143" max="6143" width="4" style="8" customWidth="1"/>
    <col min="6144" max="6144" width="27.85546875" style="8" customWidth="1"/>
    <col min="6145" max="6145" width="6.5703125" style="8" customWidth="1"/>
    <col min="6146" max="6146" width="14.7109375" style="8" customWidth="1"/>
    <col min="6147" max="6147" width="15" style="8" customWidth="1"/>
    <col min="6148" max="6394" width="8.85546875" style="8"/>
    <col min="6395" max="6395" width="3.140625" style="8" customWidth="1"/>
    <col min="6396" max="6396" width="3.5703125" style="8" customWidth="1"/>
    <col min="6397" max="6397" width="9.28515625" style="8" customWidth="1"/>
    <col min="6398" max="6398" width="13.5703125" style="8" customWidth="1"/>
    <col min="6399" max="6399" width="4" style="8" customWidth="1"/>
    <col min="6400" max="6400" width="27.85546875" style="8" customWidth="1"/>
    <col min="6401" max="6401" width="6.5703125" style="8" customWidth="1"/>
    <col min="6402" max="6402" width="14.7109375" style="8" customWidth="1"/>
    <col min="6403" max="6403" width="15" style="8" customWidth="1"/>
    <col min="6404" max="6650" width="8.85546875" style="8"/>
    <col min="6651" max="6651" width="3.140625" style="8" customWidth="1"/>
    <col min="6652" max="6652" width="3.5703125" style="8" customWidth="1"/>
    <col min="6653" max="6653" width="9.28515625" style="8" customWidth="1"/>
    <col min="6654" max="6654" width="13.5703125" style="8" customWidth="1"/>
    <col min="6655" max="6655" width="4" style="8" customWidth="1"/>
    <col min="6656" max="6656" width="27.85546875" style="8" customWidth="1"/>
    <col min="6657" max="6657" width="6.5703125" style="8" customWidth="1"/>
    <col min="6658" max="6658" width="14.7109375" style="8" customWidth="1"/>
    <col min="6659" max="6659" width="15" style="8" customWidth="1"/>
    <col min="6660" max="6906" width="8.85546875" style="8"/>
    <col min="6907" max="6907" width="3.140625" style="8" customWidth="1"/>
    <col min="6908" max="6908" width="3.5703125" style="8" customWidth="1"/>
    <col min="6909" max="6909" width="9.28515625" style="8" customWidth="1"/>
    <col min="6910" max="6910" width="13.5703125" style="8" customWidth="1"/>
    <col min="6911" max="6911" width="4" style="8" customWidth="1"/>
    <col min="6912" max="6912" width="27.85546875" style="8" customWidth="1"/>
    <col min="6913" max="6913" width="6.5703125" style="8" customWidth="1"/>
    <col min="6914" max="6914" width="14.7109375" style="8" customWidth="1"/>
    <col min="6915" max="6915" width="15" style="8" customWidth="1"/>
    <col min="6916" max="7162" width="8.85546875" style="8"/>
    <col min="7163" max="7163" width="3.140625" style="8" customWidth="1"/>
    <col min="7164" max="7164" width="3.5703125" style="8" customWidth="1"/>
    <col min="7165" max="7165" width="9.28515625" style="8" customWidth="1"/>
    <col min="7166" max="7166" width="13.5703125" style="8" customWidth="1"/>
    <col min="7167" max="7167" width="4" style="8" customWidth="1"/>
    <col min="7168" max="7168" width="27.85546875" style="8" customWidth="1"/>
    <col min="7169" max="7169" width="6.5703125" style="8" customWidth="1"/>
    <col min="7170" max="7170" width="14.7109375" style="8" customWidth="1"/>
    <col min="7171" max="7171" width="15" style="8" customWidth="1"/>
    <col min="7172" max="7418" width="8.85546875" style="8"/>
    <col min="7419" max="7419" width="3.140625" style="8" customWidth="1"/>
    <col min="7420" max="7420" width="3.5703125" style="8" customWidth="1"/>
    <col min="7421" max="7421" width="9.28515625" style="8" customWidth="1"/>
    <col min="7422" max="7422" width="13.5703125" style="8" customWidth="1"/>
    <col min="7423" max="7423" width="4" style="8" customWidth="1"/>
    <col min="7424" max="7424" width="27.85546875" style="8" customWidth="1"/>
    <col min="7425" max="7425" width="6.5703125" style="8" customWidth="1"/>
    <col min="7426" max="7426" width="14.7109375" style="8" customWidth="1"/>
    <col min="7427" max="7427" width="15" style="8" customWidth="1"/>
    <col min="7428" max="7674" width="8.85546875" style="8"/>
    <col min="7675" max="7675" width="3.140625" style="8" customWidth="1"/>
    <col min="7676" max="7676" width="3.5703125" style="8" customWidth="1"/>
    <col min="7677" max="7677" width="9.28515625" style="8" customWidth="1"/>
    <col min="7678" max="7678" width="13.5703125" style="8" customWidth="1"/>
    <col min="7679" max="7679" width="4" style="8" customWidth="1"/>
    <col min="7680" max="7680" width="27.85546875" style="8" customWidth="1"/>
    <col min="7681" max="7681" width="6.5703125" style="8" customWidth="1"/>
    <col min="7682" max="7682" width="14.7109375" style="8" customWidth="1"/>
    <col min="7683" max="7683" width="15" style="8" customWidth="1"/>
    <col min="7684" max="7930" width="8.85546875" style="8"/>
    <col min="7931" max="7931" width="3.140625" style="8" customWidth="1"/>
    <col min="7932" max="7932" width="3.5703125" style="8" customWidth="1"/>
    <col min="7933" max="7933" width="9.28515625" style="8" customWidth="1"/>
    <col min="7934" max="7934" width="13.5703125" style="8" customWidth="1"/>
    <col min="7935" max="7935" width="4" style="8" customWidth="1"/>
    <col min="7936" max="7936" width="27.85546875" style="8" customWidth="1"/>
    <col min="7937" max="7937" width="6.5703125" style="8" customWidth="1"/>
    <col min="7938" max="7938" width="14.7109375" style="8" customWidth="1"/>
    <col min="7939" max="7939" width="15" style="8" customWidth="1"/>
    <col min="7940" max="8186" width="8.85546875" style="8"/>
    <col min="8187" max="8187" width="3.140625" style="8" customWidth="1"/>
    <col min="8188" max="8188" width="3.5703125" style="8" customWidth="1"/>
    <col min="8189" max="8189" width="9.28515625" style="8" customWidth="1"/>
    <col min="8190" max="8190" width="13.5703125" style="8" customWidth="1"/>
    <col min="8191" max="8191" width="4" style="8" customWidth="1"/>
    <col min="8192" max="8192" width="27.85546875" style="8" customWidth="1"/>
    <col min="8193" max="8193" width="6.5703125" style="8" customWidth="1"/>
    <col min="8194" max="8194" width="14.7109375" style="8" customWidth="1"/>
    <col min="8195" max="8195" width="15" style="8" customWidth="1"/>
    <col min="8196" max="8442" width="8.85546875" style="8"/>
    <col min="8443" max="8443" width="3.140625" style="8" customWidth="1"/>
    <col min="8444" max="8444" width="3.5703125" style="8" customWidth="1"/>
    <col min="8445" max="8445" width="9.28515625" style="8" customWidth="1"/>
    <col min="8446" max="8446" width="13.5703125" style="8" customWidth="1"/>
    <col min="8447" max="8447" width="4" style="8" customWidth="1"/>
    <col min="8448" max="8448" width="27.85546875" style="8" customWidth="1"/>
    <col min="8449" max="8449" width="6.5703125" style="8" customWidth="1"/>
    <col min="8450" max="8450" width="14.7109375" style="8" customWidth="1"/>
    <col min="8451" max="8451" width="15" style="8" customWidth="1"/>
    <col min="8452" max="8698" width="8.85546875" style="8"/>
    <col min="8699" max="8699" width="3.140625" style="8" customWidth="1"/>
    <col min="8700" max="8700" width="3.5703125" style="8" customWidth="1"/>
    <col min="8701" max="8701" width="9.28515625" style="8" customWidth="1"/>
    <col min="8702" max="8702" width="13.5703125" style="8" customWidth="1"/>
    <col min="8703" max="8703" width="4" style="8" customWidth="1"/>
    <col min="8704" max="8704" width="27.85546875" style="8" customWidth="1"/>
    <col min="8705" max="8705" width="6.5703125" style="8" customWidth="1"/>
    <col min="8706" max="8706" width="14.7109375" style="8" customWidth="1"/>
    <col min="8707" max="8707" width="15" style="8" customWidth="1"/>
    <col min="8708" max="8954" width="8.85546875" style="8"/>
    <col min="8955" max="8955" width="3.140625" style="8" customWidth="1"/>
    <col min="8956" max="8956" width="3.5703125" style="8" customWidth="1"/>
    <col min="8957" max="8957" width="9.28515625" style="8" customWidth="1"/>
    <col min="8958" max="8958" width="13.5703125" style="8" customWidth="1"/>
    <col min="8959" max="8959" width="4" style="8" customWidth="1"/>
    <col min="8960" max="8960" width="27.85546875" style="8" customWidth="1"/>
    <col min="8961" max="8961" width="6.5703125" style="8" customWidth="1"/>
    <col min="8962" max="8962" width="14.7109375" style="8" customWidth="1"/>
    <col min="8963" max="8963" width="15" style="8" customWidth="1"/>
    <col min="8964" max="9210" width="8.85546875" style="8"/>
    <col min="9211" max="9211" width="3.140625" style="8" customWidth="1"/>
    <col min="9212" max="9212" width="3.5703125" style="8" customWidth="1"/>
    <col min="9213" max="9213" width="9.28515625" style="8" customWidth="1"/>
    <col min="9214" max="9214" width="13.5703125" style="8" customWidth="1"/>
    <col min="9215" max="9215" width="4" style="8" customWidth="1"/>
    <col min="9216" max="9216" width="27.85546875" style="8" customWidth="1"/>
    <col min="9217" max="9217" width="6.5703125" style="8" customWidth="1"/>
    <col min="9218" max="9218" width="14.7109375" style="8" customWidth="1"/>
    <col min="9219" max="9219" width="15" style="8" customWidth="1"/>
    <col min="9220" max="9466" width="8.85546875" style="8"/>
    <col min="9467" max="9467" width="3.140625" style="8" customWidth="1"/>
    <col min="9468" max="9468" width="3.5703125" style="8" customWidth="1"/>
    <col min="9469" max="9469" width="9.28515625" style="8" customWidth="1"/>
    <col min="9470" max="9470" width="13.5703125" style="8" customWidth="1"/>
    <col min="9471" max="9471" width="4" style="8" customWidth="1"/>
    <col min="9472" max="9472" width="27.85546875" style="8" customWidth="1"/>
    <col min="9473" max="9473" width="6.5703125" style="8" customWidth="1"/>
    <col min="9474" max="9474" width="14.7109375" style="8" customWidth="1"/>
    <col min="9475" max="9475" width="15" style="8" customWidth="1"/>
    <col min="9476" max="9722" width="8.85546875" style="8"/>
    <col min="9723" max="9723" width="3.140625" style="8" customWidth="1"/>
    <col min="9724" max="9724" width="3.5703125" style="8" customWidth="1"/>
    <col min="9725" max="9725" width="9.28515625" style="8" customWidth="1"/>
    <col min="9726" max="9726" width="13.5703125" style="8" customWidth="1"/>
    <col min="9727" max="9727" width="4" style="8" customWidth="1"/>
    <col min="9728" max="9728" width="27.85546875" style="8" customWidth="1"/>
    <col min="9729" max="9729" width="6.5703125" style="8" customWidth="1"/>
    <col min="9730" max="9730" width="14.7109375" style="8" customWidth="1"/>
    <col min="9731" max="9731" width="15" style="8" customWidth="1"/>
    <col min="9732" max="9978" width="8.85546875" style="8"/>
    <col min="9979" max="9979" width="3.140625" style="8" customWidth="1"/>
    <col min="9980" max="9980" width="3.5703125" style="8" customWidth="1"/>
    <col min="9981" max="9981" width="9.28515625" style="8" customWidth="1"/>
    <col min="9982" max="9982" width="13.5703125" style="8" customWidth="1"/>
    <col min="9983" max="9983" width="4" style="8" customWidth="1"/>
    <col min="9984" max="9984" width="27.85546875" style="8" customWidth="1"/>
    <col min="9985" max="9985" width="6.5703125" style="8" customWidth="1"/>
    <col min="9986" max="9986" width="14.7109375" style="8" customWidth="1"/>
    <col min="9987" max="9987" width="15" style="8" customWidth="1"/>
    <col min="9988" max="10234" width="8.85546875" style="8"/>
    <col min="10235" max="10235" width="3.140625" style="8" customWidth="1"/>
    <col min="10236" max="10236" width="3.5703125" style="8" customWidth="1"/>
    <col min="10237" max="10237" width="9.28515625" style="8" customWidth="1"/>
    <col min="10238" max="10238" width="13.5703125" style="8" customWidth="1"/>
    <col min="10239" max="10239" width="4" style="8" customWidth="1"/>
    <col min="10240" max="10240" width="27.85546875" style="8" customWidth="1"/>
    <col min="10241" max="10241" width="6.5703125" style="8" customWidth="1"/>
    <col min="10242" max="10242" width="14.7109375" style="8" customWidth="1"/>
    <col min="10243" max="10243" width="15" style="8" customWidth="1"/>
    <col min="10244" max="10490" width="8.85546875" style="8"/>
    <col min="10491" max="10491" width="3.140625" style="8" customWidth="1"/>
    <col min="10492" max="10492" width="3.5703125" style="8" customWidth="1"/>
    <col min="10493" max="10493" width="9.28515625" style="8" customWidth="1"/>
    <col min="10494" max="10494" width="13.5703125" style="8" customWidth="1"/>
    <col min="10495" max="10495" width="4" style="8" customWidth="1"/>
    <col min="10496" max="10496" width="27.85546875" style="8" customWidth="1"/>
    <col min="10497" max="10497" width="6.5703125" style="8" customWidth="1"/>
    <col min="10498" max="10498" width="14.7109375" style="8" customWidth="1"/>
    <col min="10499" max="10499" width="15" style="8" customWidth="1"/>
    <col min="10500" max="10746" width="8.85546875" style="8"/>
    <col min="10747" max="10747" width="3.140625" style="8" customWidth="1"/>
    <col min="10748" max="10748" width="3.5703125" style="8" customWidth="1"/>
    <col min="10749" max="10749" width="9.28515625" style="8" customWidth="1"/>
    <col min="10750" max="10750" width="13.5703125" style="8" customWidth="1"/>
    <col min="10751" max="10751" width="4" style="8" customWidth="1"/>
    <col min="10752" max="10752" width="27.85546875" style="8" customWidth="1"/>
    <col min="10753" max="10753" width="6.5703125" style="8" customWidth="1"/>
    <col min="10754" max="10754" width="14.7109375" style="8" customWidth="1"/>
    <col min="10755" max="10755" width="15" style="8" customWidth="1"/>
    <col min="10756" max="11002" width="8.85546875" style="8"/>
    <col min="11003" max="11003" width="3.140625" style="8" customWidth="1"/>
    <col min="11004" max="11004" width="3.5703125" style="8" customWidth="1"/>
    <col min="11005" max="11005" width="9.28515625" style="8" customWidth="1"/>
    <col min="11006" max="11006" width="13.5703125" style="8" customWidth="1"/>
    <col min="11007" max="11007" width="4" style="8" customWidth="1"/>
    <col min="11008" max="11008" width="27.85546875" style="8" customWidth="1"/>
    <col min="11009" max="11009" width="6.5703125" style="8" customWidth="1"/>
    <col min="11010" max="11010" width="14.7109375" style="8" customWidth="1"/>
    <col min="11011" max="11011" width="15" style="8" customWidth="1"/>
    <col min="11012" max="11258" width="8.85546875" style="8"/>
    <col min="11259" max="11259" width="3.140625" style="8" customWidth="1"/>
    <col min="11260" max="11260" width="3.5703125" style="8" customWidth="1"/>
    <col min="11261" max="11261" width="9.28515625" style="8" customWidth="1"/>
    <col min="11262" max="11262" width="13.5703125" style="8" customWidth="1"/>
    <col min="11263" max="11263" width="4" style="8" customWidth="1"/>
    <col min="11264" max="11264" width="27.85546875" style="8" customWidth="1"/>
    <col min="11265" max="11265" width="6.5703125" style="8" customWidth="1"/>
    <col min="11266" max="11266" width="14.7109375" style="8" customWidth="1"/>
    <col min="11267" max="11267" width="15" style="8" customWidth="1"/>
    <col min="11268" max="11514" width="8.85546875" style="8"/>
    <col min="11515" max="11515" width="3.140625" style="8" customWidth="1"/>
    <col min="11516" max="11516" width="3.5703125" style="8" customWidth="1"/>
    <col min="11517" max="11517" width="9.28515625" style="8" customWidth="1"/>
    <col min="11518" max="11518" width="13.5703125" style="8" customWidth="1"/>
    <col min="11519" max="11519" width="4" style="8" customWidth="1"/>
    <col min="11520" max="11520" width="27.85546875" style="8" customWidth="1"/>
    <col min="11521" max="11521" width="6.5703125" style="8" customWidth="1"/>
    <col min="11522" max="11522" width="14.7109375" style="8" customWidth="1"/>
    <col min="11523" max="11523" width="15" style="8" customWidth="1"/>
    <col min="11524" max="11770" width="8.85546875" style="8"/>
    <col min="11771" max="11771" width="3.140625" style="8" customWidth="1"/>
    <col min="11772" max="11772" width="3.5703125" style="8" customWidth="1"/>
    <col min="11773" max="11773" width="9.28515625" style="8" customWidth="1"/>
    <col min="11774" max="11774" width="13.5703125" style="8" customWidth="1"/>
    <col min="11775" max="11775" width="4" style="8" customWidth="1"/>
    <col min="11776" max="11776" width="27.85546875" style="8" customWidth="1"/>
    <col min="11777" max="11777" width="6.5703125" style="8" customWidth="1"/>
    <col min="11778" max="11778" width="14.7109375" style="8" customWidth="1"/>
    <col min="11779" max="11779" width="15" style="8" customWidth="1"/>
    <col min="11780" max="12026" width="8.85546875" style="8"/>
    <col min="12027" max="12027" width="3.140625" style="8" customWidth="1"/>
    <col min="12028" max="12028" width="3.5703125" style="8" customWidth="1"/>
    <col min="12029" max="12029" width="9.28515625" style="8" customWidth="1"/>
    <col min="12030" max="12030" width="13.5703125" style="8" customWidth="1"/>
    <col min="12031" max="12031" width="4" style="8" customWidth="1"/>
    <col min="12032" max="12032" width="27.85546875" style="8" customWidth="1"/>
    <col min="12033" max="12033" width="6.5703125" style="8" customWidth="1"/>
    <col min="12034" max="12034" width="14.7109375" style="8" customWidth="1"/>
    <col min="12035" max="12035" width="15" style="8" customWidth="1"/>
    <col min="12036" max="12282" width="8.85546875" style="8"/>
    <col min="12283" max="12283" width="3.140625" style="8" customWidth="1"/>
    <col min="12284" max="12284" width="3.5703125" style="8" customWidth="1"/>
    <col min="12285" max="12285" width="9.28515625" style="8" customWidth="1"/>
    <col min="12286" max="12286" width="13.5703125" style="8" customWidth="1"/>
    <col min="12287" max="12287" width="4" style="8" customWidth="1"/>
    <col min="12288" max="12288" width="27.85546875" style="8" customWidth="1"/>
    <col min="12289" max="12289" width="6.5703125" style="8" customWidth="1"/>
    <col min="12290" max="12290" width="14.7109375" style="8" customWidth="1"/>
    <col min="12291" max="12291" width="15" style="8" customWidth="1"/>
    <col min="12292" max="12538" width="8.85546875" style="8"/>
    <col min="12539" max="12539" width="3.140625" style="8" customWidth="1"/>
    <col min="12540" max="12540" width="3.5703125" style="8" customWidth="1"/>
    <col min="12541" max="12541" width="9.28515625" style="8" customWidth="1"/>
    <col min="12542" max="12542" width="13.5703125" style="8" customWidth="1"/>
    <col min="12543" max="12543" width="4" style="8" customWidth="1"/>
    <col min="12544" max="12544" width="27.85546875" style="8" customWidth="1"/>
    <col min="12545" max="12545" width="6.5703125" style="8" customWidth="1"/>
    <col min="12546" max="12546" width="14.7109375" style="8" customWidth="1"/>
    <col min="12547" max="12547" width="15" style="8" customWidth="1"/>
    <col min="12548" max="12794" width="8.85546875" style="8"/>
    <col min="12795" max="12795" width="3.140625" style="8" customWidth="1"/>
    <col min="12796" max="12796" width="3.5703125" style="8" customWidth="1"/>
    <col min="12797" max="12797" width="9.28515625" style="8" customWidth="1"/>
    <col min="12798" max="12798" width="13.5703125" style="8" customWidth="1"/>
    <col min="12799" max="12799" width="4" style="8" customWidth="1"/>
    <col min="12800" max="12800" width="27.85546875" style="8" customWidth="1"/>
    <col min="12801" max="12801" width="6.5703125" style="8" customWidth="1"/>
    <col min="12802" max="12802" width="14.7109375" style="8" customWidth="1"/>
    <col min="12803" max="12803" width="15" style="8" customWidth="1"/>
    <col min="12804" max="13050" width="8.85546875" style="8"/>
    <col min="13051" max="13051" width="3.140625" style="8" customWidth="1"/>
    <col min="13052" max="13052" width="3.5703125" style="8" customWidth="1"/>
    <col min="13053" max="13053" width="9.28515625" style="8" customWidth="1"/>
    <col min="13054" max="13054" width="13.5703125" style="8" customWidth="1"/>
    <col min="13055" max="13055" width="4" style="8" customWidth="1"/>
    <col min="13056" max="13056" width="27.85546875" style="8" customWidth="1"/>
    <col min="13057" max="13057" width="6.5703125" style="8" customWidth="1"/>
    <col min="13058" max="13058" width="14.7109375" style="8" customWidth="1"/>
    <col min="13059" max="13059" width="15" style="8" customWidth="1"/>
    <col min="13060" max="13306" width="8.85546875" style="8"/>
    <col min="13307" max="13307" width="3.140625" style="8" customWidth="1"/>
    <col min="13308" max="13308" width="3.5703125" style="8" customWidth="1"/>
    <col min="13309" max="13309" width="9.28515625" style="8" customWidth="1"/>
    <col min="13310" max="13310" width="13.5703125" style="8" customWidth="1"/>
    <col min="13311" max="13311" width="4" style="8" customWidth="1"/>
    <col min="13312" max="13312" width="27.85546875" style="8" customWidth="1"/>
    <col min="13313" max="13313" width="6.5703125" style="8" customWidth="1"/>
    <col min="13314" max="13314" width="14.7109375" style="8" customWidth="1"/>
    <col min="13315" max="13315" width="15" style="8" customWidth="1"/>
    <col min="13316" max="13562" width="8.85546875" style="8"/>
    <col min="13563" max="13563" width="3.140625" style="8" customWidth="1"/>
    <col min="13564" max="13564" width="3.5703125" style="8" customWidth="1"/>
    <col min="13565" max="13565" width="9.28515625" style="8" customWidth="1"/>
    <col min="13566" max="13566" width="13.5703125" style="8" customWidth="1"/>
    <col min="13567" max="13567" width="4" style="8" customWidth="1"/>
    <col min="13568" max="13568" width="27.85546875" style="8" customWidth="1"/>
    <col min="13569" max="13569" width="6.5703125" style="8" customWidth="1"/>
    <col min="13570" max="13570" width="14.7109375" style="8" customWidth="1"/>
    <col min="13571" max="13571" width="15" style="8" customWidth="1"/>
    <col min="13572" max="13818" width="8.85546875" style="8"/>
    <col min="13819" max="13819" width="3.140625" style="8" customWidth="1"/>
    <col min="13820" max="13820" width="3.5703125" style="8" customWidth="1"/>
    <col min="13821" max="13821" width="9.28515625" style="8" customWidth="1"/>
    <col min="13822" max="13822" width="13.5703125" style="8" customWidth="1"/>
    <col min="13823" max="13823" width="4" style="8" customWidth="1"/>
    <col min="13824" max="13824" width="27.85546875" style="8" customWidth="1"/>
    <col min="13825" max="13825" width="6.5703125" style="8" customWidth="1"/>
    <col min="13826" max="13826" width="14.7109375" style="8" customWidth="1"/>
    <col min="13827" max="13827" width="15" style="8" customWidth="1"/>
    <col min="13828" max="14074" width="8.85546875" style="8"/>
    <col min="14075" max="14075" width="3.140625" style="8" customWidth="1"/>
    <col min="14076" max="14076" width="3.5703125" style="8" customWidth="1"/>
    <col min="14077" max="14077" width="9.28515625" style="8" customWidth="1"/>
    <col min="14078" max="14078" width="13.5703125" style="8" customWidth="1"/>
    <col min="14079" max="14079" width="4" style="8" customWidth="1"/>
    <col min="14080" max="14080" width="27.85546875" style="8" customWidth="1"/>
    <col min="14081" max="14081" width="6.5703125" style="8" customWidth="1"/>
    <col min="14082" max="14082" width="14.7109375" style="8" customWidth="1"/>
    <col min="14083" max="14083" width="15" style="8" customWidth="1"/>
    <col min="14084" max="14330" width="8.85546875" style="8"/>
    <col min="14331" max="14331" width="3.140625" style="8" customWidth="1"/>
    <col min="14332" max="14332" width="3.5703125" style="8" customWidth="1"/>
    <col min="14333" max="14333" width="9.28515625" style="8" customWidth="1"/>
    <col min="14334" max="14334" width="13.5703125" style="8" customWidth="1"/>
    <col min="14335" max="14335" width="4" style="8" customWidth="1"/>
    <col min="14336" max="14336" width="27.85546875" style="8" customWidth="1"/>
    <col min="14337" max="14337" width="6.5703125" style="8" customWidth="1"/>
    <col min="14338" max="14338" width="14.7109375" style="8" customWidth="1"/>
    <col min="14339" max="14339" width="15" style="8" customWidth="1"/>
    <col min="14340" max="14586" width="8.85546875" style="8"/>
    <col min="14587" max="14587" width="3.140625" style="8" customWidth="1"/>
    <col min="14588" max="14588" width="3.5703125" style="8" customWidth="1"/>
    <col min="14589" max="14589" width="9.28515625" style="8" customWidth="1"/>
    <col min="14590" max="14590" width="13.5703125" style="8" customWidth="1"/>
    <col min="14591" max="14591" width="4" style="8" customWidth="1"/>
    <col min="14592" max="14592" width="27.85546875" style="8" customWidth="1"/>
    <col min="14593" max="14593" width="6.5703125" style="8" customWidth="1"/>
    <col min="14594" max="14594" width="14.7109375" style="8" customWidth="1"/>
    <col min="14595" max="14595" width="15" style="8" customWidth="1"/>
    <col min="14596" max="14842" width="8.85546875" style="8"/>
    <col min="14843" max="14843" width="3.140625" style="8" customWidth="1"/>
    <col min="14844" max="14844" width="3.5703125" style="8" customWidth="1"/>
    <col min="14845" max="14845" width="9.28515625" style="8" customWidth="1"/>
    <col min="14846" max="14846" width="13.5703125" style="8" customWidth="1"/>
    <col min="14847" max="14847" width="4" style="8" customWidth="1"/>
    <col min="14848" max="14848" width="27.85546875" style="8" customWidth="1"/>
    <col min="14849" max="14849" width="6.5703125" style="8" customWidth="1"/>
    <col min="14850" max="14850" width="14.7109375" style="8" customWidth="1"/>
    <col min="14851" max="14851" width="15" style="8" customWidth="1"/>
    <col min="14852" max="15098" width="8.85546875" style="8"/>
    <col min="15099" max="15099" width="3.140625" style="8" customWidth="1"/>
    <col min="15100" max="15100" width="3.5703125" style="8" customWidth="1"/>
    <col min="15101" max="15101" width="9.28515625" style="8" customWidth="1"/>
    <col min="15102" max="15102" width="13.5703125" style="8" customWidth="1"/>
    <col min="15103" max="15103" width="4" style="8" customWidth="1"/>
    <col min="15104" max="15104" width="27.85546875" style="8" customWidth="1"/>
    <col min="15105" max="15105" width="6.5703125" style="8" customWidth="1"/>
    <col min="15106" max="15106" width="14.7109375" style="8" customWidth="1"/>
    <col min="15107" max="15107" width="15" style="8" customWidth="1"/>
    <col min="15108" max="15354" width="8.85546875" style="8"/>
    <col min="15355" max="15355" width="3.140625" style="8" customWidth="1"/>
    <col min="15356" max="15356" width="3.5703125" style="8" customWidth="1"/>
    <col min="15357" max="15357" width="9.28515625" style="8" customWidth="1"/>
    <col min="15358" max="15358" width="13.5703125" style="8" customWidth="1"/>
    <col min="15359" max="15359" width="4" style="8" customWidth="1"/>
    <col min="15360" max="15360" width="27.85546875" style="8" customWidth="1"/>
    <col min="15361" max="15361" width="6.5703125" style="8" customWidth="1"/>
    <col min="15362" max="15362" width="14.7109375" style="8" customWidth="1"/>
    <col min="15363" max="15363" width="15" style="8" customWidth="1"/>
    <col min="15364" max="15610" width="8.85546875" style="8"/>
    <col min="15611" max="15611" width="3.140625" style="8" customWidth="1"/>
    <col min="15612" max="15612" width="3.5703125" style="8" customWidth="1"/>
    <col min="15613" max="15613" width="9.28515625" style="8" customWidth="1"/>
    <col min="15614" max="15614" width="13.5703125" style="8" customWidth="1"/>
    <col min="15615" max="15615" width="4" style="8" customWidth="1"/>
    <col min="15616" max="15616" width="27.85546875" style="8" customWidth="1"/>
    <col min="15617" max="15617" width="6.5703125" style="8" customWidth="1"/>
    <col min="15618" max="15618" width="14.7109375" style="8" customWidth="1"/>
    <col min="15619" max="15619" width="15" style="8" customWidth="1"/>
    <col min="15620" max="15866" width="8.85546875" style="8"/>
    <col min="15867" max="15867" width="3.140625" style="8" customWidth="1"/>
    <col min="15868" max="15868" width="3.5703125" style="8" customWidth="1"/>
    <col min="15869" max="15869" width="9.28515625" style="8" customWidth="1"/>
    <col min="15870" max="15870" width="13.5703125" style="8" customWidth="1"/>
    <col min="15871" max="15871" width="4" style="8" customWidth="1"/>
    <col min="15872" max="15872" width="27.85546875" style="8" customWidth="1"/>
    <col min="15873" max="15873" width="6.5703125" style="8" customWidth="1"/>
    <col min="15874" max="15874" width="14.7109375" style="8" customWidth="1"/>
    <col min="15875" max="15875" width="15" style="8" customWidth="1"/>
    <col min="15876" max="16122" width="8.85546875" style="8"/>
    <col min="16123" max="16123" width="3.140625" style="8" customWidth="1"/>
    <col min="16124" max="16124" width="3.5703125" style="8" customWidth="1"/>
    <col min="16125" max="16125" width="9.28515625" style="8" customWidth="1"/>
    <col min="16126" max="16126" width="13.5703125" style="8" customWidth="1"/>
    <col min="16127" max="16127" width="4" style="8" customWidth="1"/>
    <col min="16128" max="16128" width="27.85546875" style="8" customWidth="1"/>
    <col min="16129" max="16129" width="6.5703125" style="8" customWidth="1"/>
    <col min="16130" max="16130" width="14.7109375" style="8" customWidth="1"/>
    <col min="16131" max="16131" width="15" style="8" customWidth="1"/>
    <col min="16132" max="16384" width="8.85546875" style="8"/>
  </cols>
  <sheetData>
    <row r="1" spans="1:10" s="1" customFormat="1" ht="12.75" customHeight="1" x14ac:dyDescent="0.2">
      <c r="A1" s="1" t="s">
        <v>138</v>
      </c>
      <c r="E1" s="27"/>
      <c r="F1" s="27"/>
      <c r="G1" s="27"/>
      <c r="H1" s="27"/>
      <c r="I1" s="27"/>
    </row>
    <row r="3" spans="1:10" ht="15.75" x14ac:dyDescent="0.2">
      <c r="A3" s="97" t="s">
        <v>139</v>
      </c>
      <c r="B3" s="97"/>
      <c r="C3" s="97"/>
      <c r="D3" s="97"/>
      <c r="E3" s="97"/>
      <c r="F3" s="97"/>
      <c r="G3" s="97"/>
      <c r="H3" s="97"/>
      <c r="I3" s="97"/>
    </row>
    <row r="4" spans="1:10" ht="12.75" customHeight="1" x14ac:dyDescent="0.2">
      <c r="A4" s="85" t="s">
        <v>298</v>
      </c>
      <c r="B4" s="85"/>
      <c r="C4" s="85"/>
      <c r="D4" s="85"/>
      <c r="E4" s="85"/>
      <c r="F4" s="85"/>
      <c r="G4" s="85"/>
      <c r="H4" s="85"/>
      <c r="I4" s="85"/>
    </row>
    <row r="5" spans="1:10" x14ac:dyDescent="0.2">
      <c r="I5" s="8" t="s">
        <v>17</v>
      </c>
    </row>
    <row r="6" spans="1:10" ht="48.75" customHeight="1" x14ac:dyDescent="0.2">
      <c r="A6" s="98" t="s">
        <v>140</v>
      </c>
      <c r="B6" s="98"/>
      <c r="C6" s="98"/>
      <c r="D6" s="98"/>
      <c r="E6" s="98"/>
      <c r="F6" s="98"/>
      <c r="G6" s="5" t="s">
        <v>19</v>
      </c>
      <c r="H6" s="5" t="s">
        <v>141</v>
      </c>
      <c r="I6" s="5" t="s">
        <v>297</v>
      </c>
    </row>
    <row r="7" spans="1:10" ht="12.75" customHeight="1" x14ac:dyDescent="0.2">
      <c r="A7" s="93" t="s">
        <v>142</v>
      </c>
      <c r="B7" s="93"/>
      <c r="C7" s="93"/>
      <c r="D7" s="93"/>
      <c r="E7" s="93"/>
      <c r="F7" s="93"/>
      <c r="G7" s="9" t="s">
        <v>24</v>
      </c>
      <c r="H7" s="56"/>
      <c r="I7" s="56"/>
    </row>
    <row r="8" spans="1:10" x14ac:dyDescent="0.2">
      <c r="A8" s="93" t="s">
        <v>143</v>
      </c>
      <c r="B8" s="93"/>
      <c r="C8" s="93"/>
      <c r="D8" s="93"/>
      <c r="E8" s="93"/>
      <c r="F8" s="93"/>
      <c r="G8" s="9" t="s">
        <v>26</v>
      </c>
      <c r="H8" s="56"/>
      <c r="I8" s="56"/>
    </row>
    <row r="9" spans="1:10" x14ac:dyDescent="0.2">
      <c r="A9" s="68" t="s">
        <v>144</v>
      </c>
      <c r="B9" s="68"/>
      <c r="C9" s="68"/>
      <c r="D9" s="68"/>
      <c r="E9" s="68"/>
      <c r="F9" s="68"/>
      <c r="G9" s="11" t="s">
        <v>28</v>
      </c>
      <c r="H9" s="57">
        <f>H7-H8</f>
        <v>0</v>
      </c>
      <c r="I9" s="57">
        <f>I7-I8</f>
        <v>0</v>
      </c>
      <c r="J9" s="28"/>
    </row>
    <row r="10" spans="1:10" x14ac:dyDescent="0.2">
      <c r="A10" s="93" t="s">
        <v>145</v>
      </c>
      <c r="B10" s="93"/>
      <c r="C10" s="93"/>
      <c r="D10" s="93"/>
      <c r="E10" s="93"/>
      <c r="F10" s="93"/>
      <c r="G10" s="9" t="s">
        <v>30</v>
      </c>
      <c r="H10" s="56"/>
      <c r="I10" s="56"/>
    </row>
    <row r="11" spans="1:10" x14ac:dyDescent="0.2">
      <c r="A11" s="93" t="s">
        <v>146</v>
      </c>
      <c r="B11" s="93"/>
      <c r="C11" s="93"/>
      <c r="D11" s="93"/>
      <c r="E11" s="93"/>
      <c r="F11" s="93"/>
      <c r="G11" s="9" t="s">
        <v>32</v>
      </c>
      <c r="H11" s="56">
        <v>50114</v>
      </c>
      <c r="I11" s="56">
        <v>63123</v>
      </c>
    </row>
    <row r="12" spans="1:10" x14ac:dyDescent="0.2">
      <c r="A12" s="93" t="s">
        <v>147</v>
      </c>
      <c r="B12" s="93"/>
      <c r="C12" s="93"/>
      <c r="D12" s="93"/>
      <c r="E12" s="93"/>
      <c r="F12" s="93"/>
      <c r="G12" s="9" t="s">
        <v>34</v>
      </c>
      <c r="H12" s="56">
        <v>381</v>
      </c>
      <c r="I12" s="56">
        <v>128787</v>
      </c>
    </row>
    <row r="13" spans="1:10" x14ac:dyDescent="0.2">
      <c r="A13" s="93" t="s">
        <v>148</v>
      </c>
      <c r="B13" s="93"/>
      <c r="C13" s="93"/>
      <c r="D13" s="93"/>
      <c r="E13" s="93"/>
      <c r="F13" s="93"/>
      <c r="G13" s="9" t="s">
        <v>36</v>
      </c>
      <c r="H13" s="56">
        <v>27494</v>
      </c>
      <c r="I13" s="56"/>
    </row>
    <row r="14" spans="1:10" ht="12.75" customHeight="1" x14ac:dyDescent="0.2">
      <c r="A14" s="68" t="s">
        <v>149</v>
      </c>
      <c r="B14" s="68"/>
      <c r="C14" s="68"/>
      <c r="D14" s="68"/>
      <c r="E14" s="68"/>
      <c r="F14" s="68"/>
      <c r="G14" s="29" t="s">
        <v>150</v>
      </c>
      <c r="H14" s="57">
        <f>H9-H10-H11-H12+H13</f>
        <v>-23001</v>
      </c>
      <c r="I14" s="57">
        <f>I9-I10-I11-I12+I13</f>
        <v>-191910</v>
      </c>
      <c r="J14" s="28"/>
    </row>
    <row r="15" spans="1:10" x14ac:dyDescent="0.2">
      <c r="A15" s="93" t="s">
        <v>151</v>
      </c>
      <c r="B15" s="93"/>
      <c r="C15" s="93"/>
      <c r="D15" s="93"/>
      <c r="E15" s="93"/>
      <c r="F15" s="93"/>
      <c r="G15" s="30" t="s">
        <v>152</v>
      </c>
      <c r="H15" s="56">
        <v>138</v>
      </c>
      <c r="I15" s="56">
        <v>3770</v>
      </c>
    </row>
    <row r="16" spans="1:10" x14ac:dyDescent="0.2">
      <c r="A16" s="93" t="s">
        <v>153</v>
      </c>
      <c r="B16" s="93"/>
      <c r="C16" s="93"/>
      <c r="D16" s="93"/>
      <c r="E16" s="93"/>
      <c r="F16" s="93"/>
      <c r="G16" s="30" t="s">
        <v>154</v>
      </c>
      <c r="H16" s="56">
        <v>104035</v>
      </c>
      <c r="I16" s="56">
        <v>67818</v>
      </c>
    </row>
    <row r="17" spans="1:10" x14ac:dyDescent="0.2">
      <c r="A17" s="95" t="s">
        <v>155</v>
      </c>
      <c r="B17" s="95"/>
      <c r="C17" s="95"/>
      <c r="D17" s="95"/>
      <c r="E17" s="95"/>
      <c r="F17" s="95"/>
      <c r="G17" s="30" t="s">
        <v>156</v>
      </c>
      <c r="H17" s="56"/>
      <c r="I17" s="56"/>
    </row>
    <row r="18" spans="1:10" x14ac:dyDescent="0.2">
      <c r="A18" s="93" t="s">
        <v>157</v>
      </c>
      <c r="B18" s="93"/>
      <c r="C18" s="93"/>
      <c r="D18" s="93"/>
      <c r="E18" s="93"/>
      <c r="F18" s="93"/>
      <c r="G18" s="30" t="s">
        <v>158</v>
      </c>
      <c r="H18" s="56"/>
      <c r="I18" s="56"/>
    </row>
    <row r="19" spans="1:10" x14ac:dyDescent="0.2">
      <c r="A19" s="93" t="s">
        <v>159</v>
      </c>
      <c r="B19" s="93"/>
      <c r="C19" s="93"/>
      <c r="D19" s="93"/>
      <c r="E19" s="93"/>
      <c r="F19" s="93"/>
      <c r="G19" s="30" t="s">
        <v>160</v>
      </c>
      <c r="H19" s="56"/>
      <c r="I19" s="56"/>
    </row>
    <row r="20" spans="1:10" x14ac:dyDescent="0.2">
      <c r="A20" s="68" t="s">
        <v>161</v>
      </c>
      <c r="B20" s="68"/>
      <c r="C20" s="68"/>
      <c r="D20" s="68"/>
      <c r="E20" s="68"/>
      <c r="F20" s="68"/>
      <c r="G20" s="29" t="s">
        <v>44</v>
      </c>
      <c r="H20" s="57">
        <f>H14+H15-H16+H17+H18-H19</f>
        <v>-126898</v>
      </c>
      <c r="I20" s="57">
        <f>I14+I15-I16+I17+I18-I19</f>
        <v>-255958</v>
      </c>
      <c r="J20" s="28"/>
    </row>
    <row r="21" spans="1:10" x14ac:dyDescent="0.2">
      <c r="A21" s="93" t="s">
        <v>162</v>
      </c>
      <c r="B21" s="93"/>
      <c r="C21" s="93"/>
      <c r="D21" s="93"/>
      <c r="E21" s="93"/>
      <c r="F21" s="93"/>
      <c r="G21" s="30" t="s">
        <v>46</v>
      </c>
      <c r="H21" s="56">
        <v>16348</v>
      </c>
      <c r="I21" s="56">
        <v>14840</v>
      </c>
    </row>
    <row r="22" spans="1:10" x14ac:dyDescent="0.2">
      <c r="A22" s="96" t="s">
        <v>163</v>
      </c>
      <c r="B22" s="96"/>
      <c r="C22" s="96"/>
      <c r="D22" s="96"/>
      <c r="E22" s="96"/>
      <c r="F22" s="96"/>
      <c r="G22" s="29" t="s">
        <v>74</v>
      </c>
      <c r="H22" s="57">
        <f>SUM(H20:H21)</f>
        <v>-110550</v>
      </c>
      <c r="I22" s="57">
        <f>SUM(I20:I21)</f>
        <v>-241118</v>
      </c>
      <c r="J22" s="28"/>
    </row>
    <row r="23" spans="1:10" x14ac:dyDescent="0.2">
      <c r="A23" s="95" t="s">
        <v>164</v>
      </c>
      <c r="B23" s="95"/>
      <c r="C23" s="95"/>
      <c r="D23" s="95"/>
      <c r="E23" s="95"/>
      <c r="F23" s="95"/>
      <c r="G23" s="30" t="s">
        <v>165</v>
      </c>
      <c r="H23" s="56"/>
      <c r="I23" s="56"/>
    </row>
    <row r="24" spans="1:10" x14ac:dyDescent="0.2">
      <c r="A24" s="68" t="s">
        <v>166</v>
      </c>
      <c r="B24" s="68"/>
      <c r="C24" s="68"/>
      <c r="D24" s="68"/>
      <c r="E24" s="68"/>
      <c r="F24" s="68"/>
      <c r="G24" s="29" t="s">
        <v>94</v>
      </c>
      <c r="H24" s="57">
        <f>H22+H23</f>
        <v>-110550</v>
      </c>
      <c r="I24" s="57">
        <f>I22+I23</f>
        <v>-241118</v>
      </c>
    </row>
    <row r="25" spans="1:10" x14ac:dyDescent="0.2">
      <c r="A25" s="93" t="s">
        <v>167</v>
      </c>
      <c r="B25" s="93"/>
      <c r="C25" s="93"/>
      <c r="D25" s="93"/>
      <c r="E25" s="93"/>
      <c r="F25" s="93"/>
      <c r="G25" s="30"/>
      <c r="H25" s="56"/>
      <c r="I25" s="56"/>
    </row>
    <row r="26" spans="1:10" x14ac:dyDescent="0.2">
      <c r="A26" s="93" t="s">
        <v>168</v>
      </c>
      <c r="B26" s="93"/>
      <c r="C26" s="93"/>
      <c r="D26" s="93"/>
      <c r="E26" s="93"/>
      <c r="F26" s="93"/>
      <c r="G26" s="30"/>
      <c r="H26" s="56"/>
      <c r="I26" s="56"/>
    </row>
    <row r="27" spans="1:10" x14ac:dyDescent="0.2">
      <c r="A27" s="68" t="s">
        <v>169</v>
      </c>
      <c r="B27" s="68"/>
      <c r="C27" s="68"/>
      <c r="D27" s="68"/>
      <c r="E27" s="68"/>
      <c r="F27" s="68"/>
      <c r="G27" s="29" t="s">
        <v>112</v>
      </c>
      <c r="H27" s="57">
        <f>SUM(H29:H39)</f>
        <v>0</v>
      </c>
      <c r="I27" s="57">
        <f>SUM(I29:I39)</f>
        <v>0</v>
      </c>
    </row>
    <row r="28" spans="1:10" x14ac:dyDescent="0.2">
      <c r="A28" s="93" t="s">
        <v>170</v>
      </c>
      <c r="B28" s="93"/>
      <c r="C28" s="93"/>
      <c r="D28" s="93"/>
      <c r="E28" s="93"/>
      <c r="F28" s="93"/>
      <c r="G28" s="30"/>
      <c r="H28" s="56"/>
      <c r="I28" s="56"/>
    </row>
    <row r="29" spans="1:10" x14ac:dyDescent="0.2">
      <c r="A29" s="93" t="s">
        <v>171</v>
      </c>
      <c r="B29" s="93"/>
      <c r="C29" s="93"/>
      <c r="D29" s="93"/>
      <c r="E29" s="93"/>
      <c r="F29" s="93"/>
      <c r="G29" s="30" t="s">
        <v>115</v>
      </c>
      <c r="H29" s="56"/>
      <c r="I29" s="56"/>
    </row>
    <row r="30" spans="1:10" x14ac:dyDescent="0.2">
      <c r="A30" s="93" t="s">
        <v>172</v>
      </c>
      <c r="B30" s="93"/>
      <c r="C30" s="93"/>
      <c r="D30" s="93"/>
      <c r="E30" s="93"/>
      <c r="F30" s="93"/>
      <c r="G30" s="30" t="s">
        <v>117</v>
      </c>
      <c r="H30" s="56"/>
      <c r="I30" s="56"/>
    </row>
    <row r="31" spans="1:10" x14ac:dyDescent="0.2">
      <c r="A31" s="95" t="s">
        <v>173</v>
      </c>
      <c r="B31" s="95"/>
      <c r="C31" s="95"/>
      <c r="D31" s="95"/>
      <c r="E31" s="95"/>
      <c r="F31" s="95"/>
      <c r="G31" s="30" t="s">
        <v>119</v>
      </c>
      <c r="H31" s="56"/>
      <c r="I31" s="56"/>
    </row>
    <row r="32" spans="1:10" x14ac:dyDescent="0.2">
      <c r="A32" s="93" t="s">
        <v>174</v>
      </c>
      <c r="B32" s="93"/>
      <c r="C32" s="93"/>
      <c r="D32" s="93"/>
      <c r="E32" s="93"/>
      <c r="F32" s="93"/>
      <c r="G32" s="30" t="s">
        <v>121</v>
      </c>
      <c r="H32" s="56"/>
      <c r="I32" s="56"/>
    </row>
    <row r="33" spans="1:9" x14ac:dyDescent="0.2">
      <c r="A33" s="95" t="s">
        <v>175</v>
      </c>
      <c r="B33" s="95"/>
      <c r="C33" s="95"/>
      <c r="D33" s="95"/>
      <c r="E33" s="95"/>
      <c r="F33" s="95"/>
      <c r="G33" s="30" t="s">
        <v>123</v>
      </c>
      <c r="H33" s="56"/>
      <c r="I33" s="56"/>
    </row>
    <row r="34" spans="1:9" x14ac:dyDescent="0.2">
      <c r="A34" s="93" t="s">
        <v>176</v>
      </c>
      <c r="B34" s="93"/>
      <c r="C34" s="93"/>
      <c r="D34" s="93"/>
      <c r="E34" s="93"/>
      <c r="F34" s="93"/>
      <c r="G34" s="30" t="s">
        <v>177</v>
      </c>
      <c r="H34" s="56"/>
      <c r="I34" s="56"/>
    </row>
    <row r="35" spans="1:9" x14ac:dyDescent="0.2">
      <c r="A35" s="93" t="s">
        <v>178</v>
      </c>
      <c r="B35" s="93"/>
      <c r="C35" s="93"/>
      <c r="D35" s="93"/>
      <c r="E35" s="93"/>
      <c r="F35" s="93"/>
      <c r="G35" s="30" t="s">
        <v>179</v>
      </c>
      <c r="H35" s="56"/>
      <c r="I35" s="56"/>
    </row>
    <row r="36" spans="1:9" x14ac:dyDescent="0.2">
      <c r="A36" s="93" t="s">
        <v>180</v>
      </c>
      <c r="B36" s="93"/>
      <c r="C36" s="93"/>
      <c r="D36" s="93"/>
      <c r="E36" s="93"/>
      <c r="F36" s="93"/>
      <c r="G36" s="30" t="s">
        <v>181</v>
      </c>
      <c r="H36" s="56"/>
      <c r="I36" s="56"/>
    </row>
    <row r="37" spans="1:9" x14ac:dyDescent="0.2">
      <c r="A37" s="93" t="s">
        <v>182</v>
      </c>
      <c r="B37" s="93"/>
      <c r="C37" s="93"/>
      <c r="D37" s="93"/>
      <c r="E37" s="93"/>
      <c r="F37" s="93"/>
      <c r="G37" s="30" t="s">
        <v>183</v>
      </c>
      <c r="H37" s="56"/>
      <c r="I37" s="56"/>
    </row>
    <row r="38" spans="1:9" x14ac:dyDescent="0.2">
      <c r="A38" s="93" t="s">
        <v>184</v>
      </c>
      <c r="B38" s="93"/>
      <c r="C38" s="93"/>
      <c r="D38" s="93"/>
      <c r="E38" s="93"/>
      <c r="F38" s="93"/>
      <c r="G38" s="30" t="s">
        <v>185</v>
      </c>
      <c r="H38" s="56"/>
      <c r="I38" s="56"/>
    </row>
    <row r="39" spans="1:9" x14ac:dyDescent="0.2">
      <c r="A39" s="93" t="s">
        <v>186</v>
      </c>
      <c r="B39" s="93"/>
      <c r="C39" s="93"/>
      <c r="D39" s="93"/>
      <c r="E39" s="93"/>
      <c r="F39" s="93"/>
      <c r="G39" s="30" t="s">
        <v>125</v>
      </c>
      <c r="H39" s="56"/>
      <c r="I39" s="56"/>
    </row>
    <row r="40" spans="1:9" x14ac:dyDescent="0.2">
      <c r="A40" s="68" t="s">
        <v>187</v>
      </c>
      <c r="B40" s="68"/>
      <c r="C40" s="68"/>
      <c r="D40" s="68"/>
      <c r="E40" s="68"/>
      <c r="F40" s="68"/>
      <c r="G40" s="29" t="s">
        <v>129</v>
      </c>
      <c r="H40" s="57">
        <f>H24+H27</f>
        <v>-110550</v>
      </c>
      <c r="I40" s="57">
        <f>I24+I27</f>
        <v>-241118</v>
      </c>
    </row>
    <row r="41" spans="1:9" x14ac:dyDescent="0.2">
      <c r="A41" s="93" t="s">
        <v>188</v>
      </c>
      <c r="B41" s="93"/>
      <c r="C41" s="93"/>
      <c r="D41" s="93"/>
      <c r="E41" s="93"/>
      <c r="F41" s="93"/>
      <c r="G41" s="30"/>
      <c r="H41" s="56"/>
      <c r="I41" s="56"/>
    </row>
    <row r="42" spans="1:9" x14ac:dyDescent="0.2">
      <c r="A42" s="93" t="s">
        <v>167</v>
      </c>
      <c r="B42" s="93"/>
      <c r="C42" s="93"/>
      <c r="D42" s="93"/>
      <c r="E42" s="93"/>
      <c r="F42" s="93"/>
      <c r="G42" s="30"/>
      <c r="H42" s="56"/>
      <c r="I42" s="56"/>
    </row>
    <row r="43" spans="1:9" x14ac:dyDescent="0.2">
      <c r="A43" s="93" t="s">
        <v>189</v>
      </c>
      <c r="B43" s="93"/>
      <c r="C43" s="93"/>
      <c r="D43" s="93"/>
      <c r="E43" s="93"/>
      <c r="F43" s="93"/>
      <c r="G43" s="30"/>
      <c r="H43" s="56"/>
      <c r="I43" s="56"/>
    </row>
    <row r="44" spans="1:9" x14ac:dyDescent="0.2">
      <c r="A44" s="68" t="s">
        <v>190</v>
      </c>
      <c r="B44" s="68"/>
      <c r="C44" s="68"/>
      <c r="D44" s="68"/>
      <c r="E44" s="68"/>
      <c r="F44" s="68"/>
      <c r="G44" s="29" t="s">
        <v>191</v>
      </c>
      <c r="H44" s="56"/>
      <c r="I44" s="56"/>
    </row>
    <row r="45" spans="1:9" x14ac:dyDescent="0.2">
      <c r="A45" s="93" t="s">
        <v>170</v>
      </c>
      <c r="B45" s="93"/>
      <c r="C45" s="93"/>
      <c r="D45" s="93"/>
      <c r="E45" s="93"/>
      <c r="F45" s="93"/>
      <c r="G45" s="30"/>
      <c r="H45" s="56"/>
      <c r="I45" s="56"/>
    </row>
    <row r="46" spans="1:9" x14ac:dyDescent="0.2">
      <c r="A46" s="93" t="s">
        <v>192</v>
      </c>
      <c r="B46" s="93"/>
      <c r="C46" s="93"/>
      <c r="D46" s="93"/>
      <c r="E46" s="93"/>
      <c r="F46" s="93"/>
      <c r="G46" s="30"/>
      <c r="H46" s="57">
        <v>-898</v>
      </c>
      <c r="I46" s="57">
        <v>-504</v>
      </c>
    </row>
    <row r="47" spans="1:9" x14ac:dyDescent="0.2">
      <c r="A47" s="93" t="s">
        <v>193</v>
      </c>
      <c r="B47" s="93"/>
      <c r="C47" s="93"/>
      <c r="D47" s="93"/>
      <c r="E47" s="93"/>
      <c r="F47" s="93"/>
      <c r="G47" s="30"/>
      <c r="H47" s="56"/>
      <c r="I47" s="56"/>
    </row>
    <row r="48" spans="1:9" x14ac:dyDescent="0.2">
      <c r="A48" s="93" t="s">
        <v>194</v>
      </c>
      <c r="B48" s="93"/>
      <c r="C48" s="93"/>
      <c r="D48" s="93"/>
      <c r="E48" s="93"/>
      <c r="F48" s="93"/>
      <c r="G48" s="30"/>
      <c r="H48" s="56"/>
      <c r="I48" s="56"/>
    </row>
    <row r="49" spans="1:9" x14ac:dyDescent="0.2">
      <c r="A49" s="93" t="s">
        <v>195</v>
      </c>
      <c r="B49" s="93"/>
      <c r="C49" s="93"/>
      <c r="D49" s="93"/>
      <c r="E49" s="93"/>
      <c r="F49" s="93"/>
      <c r="G49" s="30"/>
      <c r="H49" s="56"/>
      <c r="I49" s="56"/>
    </row>
    <row r="50" spans="1:9" x14ac:dyDescent="0.2">
      <c r="A50" s="93" t="s">
        <v>193</v>
      </c>
      <c r="B50" s="93"/>
      <c r="C50" s="93"/>
      <c r="D50" s="93"/>
      <c r="E50" s="93"/>
      <c r="F50" s="93"/>
      <c r="G50" s="30"/>
      <c r="H50" s="56"/>
      <c r="I50" s="56"/>
    </row>
    <row r="51" spans="1:9" x14ac:dyDescent="0.2">
      <c r="A51" s="93" t="s">
        <v>194</v>
      </c>
      <c r="B51" s="93"/>
      <c r="C51" s="93"/>
      <c r="D51" s="93"/>
      <c r="E51" s="93"/>
      <c r="F51" s="93"/>
      <c r="G51" s="30"/>
      <c r="H51" s="56"/>
      <c r="I51" s="56"/>
    </row>
    <row r="54" spans="1:9" ht="12.75" customHeight="1" x14ac:dyDescent="0.2">
      <c r="B54" s="31" t="str">
        <f>ОФП!C81</f>
        <v>Руководитель</v>
      </c>
      <c r="C54" s="32"/>
      <c r="D54" s="65" t="str">
        <f>ОФП!E81</f>
        <v>Исаев Т.Б.</v>
      </c>
      <c r="E54" s="65"/>
      <c r="F54" s="65"/>
      <c r="G54" s="94" t="s">
        <v>132</v>
      </c>
      <c r="H54" s="94"/>
      <c r="I54" s="20"/>
    </row>
    <row r="55" spans="1:9" ht="12.75" customHeight="1" x14ac:dyDescent="0.2">
      <c r="C55" s="8" t="s">
        <v>133</v>
      </c>
      <c r="G55" s="92" t="s">
        <v>134</v>
      </c>
      <c r="H55" s="92"/>
      <c r="I55" s="33"/>
    </row>
    <row r="56" spans="1:9" s="1" customFormat="1" ht="12.75" customHeight="1" x14ac:dyDescent="0.2">
      <c r="B56" s="1" t="s">
        <v>196</v>
      </c>
      <c r="D56" s="65" t="str">
        <f>[1]ОФП!E83</f>
        <v>Мащенко О.А.</v>
      </c>
      <c r="E56" s="65"/>
      <c r="F56" s="65"/>
      <c r="G56" s="65" t="s">
        <v>132</v>
      </c>
      <c r="H56" s="65"/>
      <c r="I56" s="2"/>
    </row>
    <row r="57" spans="1:9" ht="12.75" customHeight="1" x14ac:dyDescent="0.2">
      <c r="C57" s="8" t="s">
        <v>133</v>
      </c>
      <c r="G57" s="92" t="s">
        <v>134</v>
      </c>
      <c r="H57" s="92"/>
      <c r="I57" s="34"/>
    </row>
    <row r="59" spans="1:9" ht="12.75" x14ac:dyDescent="0.2">
      <c r="B59" s="1" t="s">
        <v>137</v>
      </c>
    </row>
  </sheetData>
  <mergeCells count="54">
    <mergeCell ref="A9:F9"/>
    <mergeCell ref="A3:I3"/>
    <mergeCell ref="A4:I4"/>
    <mergeCell ref="A6:F6"/>
    <mergeCell ref="A7:F7"/>
    <mergeCell ref="A8:F8"/>
    <mergeCell ref="A21:F21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33:F33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45:F45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G57:H57"/>
    <mergeCell ref="A46:F46"/>
    <mergeCell ref="A47:F47"/>
    <mergeCell ref="A48:F48"/>
    <mergeCell ref="A49:F49"/>
    <mergeCell ref="A50:F50"/>
    <mergeCell ref="A51:F51"/>
    <mergeCell ref="D54:F54"/>
    <mergeCell ref="G54:H54"/>
    <mergeCell ref="G55:H55"/>
    <mergeCell ref="D56:F56"/>
    <mergeCell ref="G56:H56"/>
  </mergeCells>
  <pageMargins left="0.7" right="0.7" top="0.75" bottom="0.75" header="0.3" footer="0.3"/>
  <pageSetup paperSize="9" scale="7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89"/>
  <sheetViews>
    <sheetView workbookViewId="0">
      <selection activeCell="J69" sqref="J69"/>
    </sheetView>
  </sheetViews>
  <sheetFormatPr defaultColWidth="8.85546875" defaultRowHeight="11.25" x14ac:dyDescent="0.2"/>
  <cols>
    <col min="1" max="1" width="2.28515625" style="36" customWidth="1"/>
    <col min="2" max="2" width="8.85546875" style="36" customWidth="1"/>
    <col min="3" max="3" width="10.28515625" style="36" customWidth="1"/>
    <col min="4" max="4" width="9.85546875" style="36" customWidth="1"/>
    <col min="5" max="5" width="9.28515625" style="36" customWidth="1"/>
    <col min="6" max="6" width="11.7109375" style="36" customWidth="1"/>
    <col min="7" max="7" width="10.28515625" style="36" customWidth="1"/>
    <col min="8" max="8" width="6.7109375" style="36" customWidth="1"/>
    <col min="9" max="9" width="16.5703125" style="36" customWidth="1"/>
    <col min="10" max="10" width="21.42578125" style="36" customWidth="1"/>
    <col min="11" max="256" width="8.85546875" style="36"/>
    <col min="257" max="257" width="2.28515625" style="36" customWidth="1"/>
    <col min="258" max="258" width="8.85546875" style="36" customWidth="1"/>
    <col min="259" max="259" width="10.28515625" style="36" customWidth="1"/>
    <col min="260" max="260" width="9.85546875" style="36" customWidth="1"/>
    <col min="261" max="261" width="9.28515625" style="36" customWidth="1"/>
    <col min="262" max="262" width="11.7109375" style="36" customWidth="1"/>
    <col min="263" max="263" width="10.28515625" style="36" customWidth="1"/>
    <col min="264" max="264" width="6.7109375" style="36" customWidth="1"/>
    <col min="265" max="265" width="16.5703125" style="36" customWidth="1"/>
    <col min="266" max="266" width="21.42578125" style="36" customWidth="1"/>
    <col min="267" max="512" width="8.85546875" style="36"/>
    <col min="513" max="513" width="2.28515625" style="36" customWidth="1"/>
    <col min="514" max="514" width="8.85546875" style="36" customWidth="1"/>
    <col min="515" max="515" width="10.28515625" style="36" customWidth="1"/>
    <col min="516" max="516" width="9.85546875" style="36" customWidth="1"/>
    <col min="517" max="517" width="9.28515625" style="36" customWidth="1"/>
    <col min="518" max="518" width="11.7109375" style="36" customWidth="1"/>
    <col min="519" max="519" width="10.28515625" style="36" customWidth="1"/>
    <col min="520" max="520" width="6.7109375" style="36" customWidth="1"/>
    <col min="521" max="521" width="16.5703125" style="36" customWidth="1"/>
    <col min="522" max="522" width="21.42578125" style="36" customWidth="1"/>
    <col min="523" max="768" width="8.85546875" style="36"/>
    <col min="769" max="769" width="2.28515625" style="36" customWidth="1"/>
    <col min="770" max="770" width="8.85546875" style="36" customWidth="1"/>
    <col min="771" max="771" width="10.28515625" style="36" customWidth="1"/>
    <col min="772" max="772" width="9.85546875" style="36" customWidth="1"/>
    <col min="773" max="773" width="9.28515625" style="36" customWidth="1"/>
    <col min="774" max="774" width="11.7109375" style="36" customWidth="1"/>
    <col min="775" max="775" width="10.28515625" style="36" customWidth="1"/>
    <col min="776" max="776" width="6.7109375" style="36" customWidth="1"/>
    <col min="777" max="777" width="16.5703125" style="36" customWidth="1"/>
    <col min="778" max="778" width="21.42578125" style="36" customWidth="1"/>
    <col min="779" max="1024" width="8.85546875" style="36"/>
    <col min="1025" max="1025" width="2.28515625" style="36" customWidth="1"/>
    <col min="1026" max="1026" width="8.85546875" style="36" customWidth="1"/>
    <col min="1027" max="1027" width="10.28515625" style="36" customWidth="1"/>
    <col min="1028" max="1028" width="9.85546875" style="36" customWidth="1"/>
    <col min="1029" max="1029" width="9.28515625" style="36" customWidth="1"/>
    <col min="1030" max="1030" width="11.7109375" style="36" customWidth="1"/>
    <col min="1031" max="1031" width="10.28515625" style="36" customWidth="1"/>
    <col min="1032" max="1032" width="6.7109375" style="36" customWidth="1"/>
    <col min="1033" max="1033" width="16.5703125" style="36" customWidth="1"/>
    <col min="1034" max="1034" width="21.42578125" style="36" customWidth="1"/>
    <col min="1035" max="1280" width="8.85546875" style="36"/>
    <col min="1281" max="1281" width="2.28515625" style="36" customWidth="1"/>
    <col min="1282" max="1282" width="8.85546875" style="36" customWidth="1"/>
    <col min="1283" max="1283" width="10.28515625" style="36" customWidth="1"/>
    <col min="1284" max="1284" width="9.85546875" style="36" customWidth="1"/>
    <col min="1285" max="1285" width="9.28515625" style="36" customWidth="1"/>
    <col min="1286" max="1286" width="11.7109375" style="36" customWidth="1"/>
    <col min="1287" max="1287" width="10.28515625" style="36" customWidth="1"/>
    <col min="1288" max="1288" width="6.7109375" style="36" customWidth="1"/>
    <col min="1289" max="1289" width="16.5703125" style="36" customWidth="1"/>
    <col min="1290" max="1290" width="21.42578125" style="36" customWidth="1"/>
    <col min="1291" max="1536" width="8.85546875" style="36"/>
    <col min="1537" max="1537" width="2.28515625" style="36" customWidth="1"/>
    <col min="1538" max="1538" width="8.85546875" style="36" customWidth="1"/>
    <col min="1539" max="1539" width="10.28515625" style="36" customWidth="1"/>
    <col min="1540" max="1540" width="9.85546875" style="36" customWidth="1"/>
    <col min="1541" max="1541" width="9.28515625" style="36" customWidth="1"/>
    <col min="1542" max="1542" width="11.7109375" style="36" customWidth="1"/>
    <col min="1543" max="1543" width="10.28515625" style="36" customWidth="1"/>
    <col min="1544" max="1544" width="6.7109375" style="36" customWidth="1"/>
    <col min="1545" max="1545" width="16.5703125" style="36" customWidth="1"/>
    <col min="1546" max="1546" width="21.42578125" style="36" customWidth="1"/>
    <col min="1547" max="1792" width="8.85546875" style="36"/>
    <col min="1793" max="1793" width="2.28515625" style="36" customWidth="1"/>
    <col min="1794" max="1794" width="8.85546875" style="36" customWidth="1"/>
    <col min="1795" max="1795" width="10.28515625" style="36" customWidth="1"/>
    <col min="1796" max="1796" width="9.85546875" style="36" customWidth="1"/>
    <col min="1797" max="1797" width="9.28515625" style="36" customWidth="1"/>
    <col min="1798" max="1798" width="11.7109375" style="36" customWidth="1"/>
    <col min="1799" max="1799" width="10.28515625" style="36" customWidth="1"/>
    <col min="1800" max="1800" width="6.7109375" style="36" customWidth="1"/>
    <col min="1801" max="1801" width="16.5703125" style="36" customWidth="1"/>
    <col min="1802" max="1802" width="21.42578125" style="36" customWidth="1"/>
    <col min="1803" max="2048" width="8.85546875" style="36"/>
    <col min="2049" max="2049" width="2.28515625" style="36" customWidth="1"/>
    <col min="2050" max="2050" width="8.85546875" style="36" customWidth="1"/>
    <col min="2051" max="2051" width="10.28515625" style="36" customWidth="1"/>
    <col min="2052" max="2052" width="9.85546875" style="36" customWidth="1"/>
    <col min="2053" max="2053" width="9.28515625" style="36" customWidth="1"/>
    <col min="2054" max="2054" width="11.7109375" style="36" customWidth="1"/>
    <col min="2055" max="2055" width="10.28515625" style="36" customWidth="1"/>
    <col min="2056" max="2056" width="6.7109375" style="36" customWidth="1"/>
    <col min="2057" max="2057" width="16.5703125" style="36" customWidth="1"/>
    <col min="2058" max="2058" width="21.42578125" style="36" customWidth="1"/>
    <col min="2059" max="2304" width="8.85546875" style="36"/>
    <col min="2305" max="2305" width="2.28515625" style="36" customWidth="1"/>
    <col min="2306" max="2306" width="8.85546875" style="36" customWidth="1"/>
    <col min="2307" max="2307" width="10.28515625" style="36" customWidth="1"/>
    <col min="2308" max="2308" width="9.85546875" style="36" customWidth="1"/>
    <col min="2309" max="2309" width="9.28515625" style="36" customWidth="1"/>
    <col min="2310" max="2310" width="11.7109375" style="36" customWidth="1"/>
    <col min="2311" max="2311" width="10.28515625" style="36" customWidth="1"/>
    <col min="2312" max="2312" width="6.7109375" style="36" customWidth="1"/>
    <col min="2313" max="2313" width="16.5703125" style="36" customWidth="1"/>
    <col min="2314" max="2314" width="21.42578125" style="36" customWidth="1"/>
    <col min="2315" max="2560" width="8.85546875" style="36"/>
    <col min="2561" max="2561" width="2.28515625" style="36" customWidth="1"/>
    <col min="2562" max="2562" width="8.85546875" style="36" customWidth="1"/>
    <col min="2563" max="2563" width="10.28515625" style="36" customWidth="1"/>
    <col min="2564" max="2564" width="9.85546875" style="36" customWidth="1"/>
    <col min="2565" max="2565" width="9.28515625" style="36" customWidth="1"/>
    <col min="2566" max="2566" width="11.7109375" style="36" customWidth="1"/>
    <col min="2567" max="2567" width="10.28515625" style="36" customWidth="1"/>
    <col min="2568" max="2568" width="6.7109375" style="36" customWidth="1"/>
    <col min="2569" max="2569" width="16.5703125" style="36" customWidth="1"/>
    <col min="2570" max="2570" width="21.42578125" style="36" customWidth="1"/>
    <col min="2571" max="2816" width="8.85546875" style="36"/>
    <col min="2817" max="2817" width="2.28515625" style="36" customWidth="1"/>
    <col min="2818" max="2818" width="8.85546875" style="36" customWidth="1"/>
    <col min="2819" max="2819" width="10.28515625" style="36" customWidth="1"/>
    <col min="2820" max="2820" width="9.85546875" style="36" customWidth="1"/>
    <col min="2821" max="2821" width="9.28515625" style="36" customWidth="1"/>
    <col min="2822" max="2822" width="11.7109375" style="36" customWidth="1"/>
    <col min="2823" max="2823" width="10.28515625" style="36" customWidth="1"/>
    <col min="2824" max="2824" width="6.7109375" style="36" customWidth="1"/>
    <col min="2825" max="2825" width="16.5703125" style="36" customWidth="1"/>
    <col min="2826" max="2826" width="21.42578125" style="36" customWidth="1"/>
    <col min="2827" max="3072" width="8.85546875" style="36"/>
    <col min="3073" max="3073" width="2.28515625" style="36" customWidth="1"/>
    <col min="3074" max="3074" width="8.85546875" style="36" customWidth="1"/>
    <col min="3075" max="3075" width="10.28515625" style="36" customWidth="1"/>
    <col min="3076" max="3076" width="9.85546875" style="36" customWidth="1"/>
    <col min="3077" max="3077" width="9.28515625" style="36" customWidth="1"/>
    <col min="3078" max="3078" width="11.7109375" style="36" customWidth="1"/>
    <col min="3079" max="3079" width="10.28515625" style="36" customWidth="1"/>
    <col min="3080" max="3080" width="6.7109375" style="36" customWidth="1"/>
    <col min="3081" max="3081" width="16.5703125" style="36" customWidth="1"/>
    <col min="3082" max="3082" width="21.42578125" style="36" customWidth="1"/>
    <col min="3083" max="3328" width="8.85546875" style="36"/>
    <col min="3329" max="3329" width="2.28515625" style="36" customWidth="1"/>
    <col min="3330" max="3330" width="8.85546875" style="36" customWidth="1"/>
    <col min="3331" max="3331" width="10.28515625" style="36" customWidth="1"/>
    <col min="3332" max="3332" width="9.85546875" style="36" customWidth="1"/>
    <col min="3333" max="3333" width="9.28515625" style="36" customWidth="1"/>
    <col min="3334" max="3334" width="11.7109375" style="36" customWidth="1"/>
    <col min="3335" max="3335" width="10.28515625" style="36" customWidth="1"/>
    <col min="3336" max="3336" width="6.7109375" style="36" customWidth="1"/>
    <col min="3337" max="3337" width="16.5703125" style="36" customWidth="1"/>
    <col min="3338" max="3338" width="21.42578125" style="36" customWidth="1"/>
    <col min="3339" max="3584" width="8.85546875" style="36"/>
    <col min="3585" max="3585" width="2.28515625" style="36" customWidth="1"/>
    <col min="3586" max="3586" width="8.85546875" style="36" customWidth="1"/>
    <col min="3587" max="3587" width="10.28515625" style="36" customWidth="1"/>
    <col min="3588" max="3588" width="9.85546875" style="36" customWidth="1"/>
    <col min="3589" max="3589" width="9.28515625" style="36" customWidth="1"/>
    <col min="3590" max="3590" width="11.7109375" style="36" customWidth="1"/>
    <col min="3591" max="3591" width="10.28515625" style="36" customWidth="1"/>
    <col min="3592" max="3592" width="6.7109375" style="36" customWidth="1"/>
    <col min="3593" max="3593" width="16.5703125" style="36" customWidth="1"/>
    <col min="3594" max="3594" width="21.42578125" style="36" customWidth="1"/>
    <col min="3595" max="3840" width="8.85546875" style="36"/>
    <col min="3841" max="3841" width="2.28515625" style="36" customWidth="1"/>
    <col min="3842" max="3842" width="8.85546875" style="36" customWidth="1"/>
    <col min="3843" max="3843" width="10.28515625" style="36" customWidth="1"/>
    <col min="3844" max="3844" width="9.85546875" style="36" customWidth="1"/>
    <col min="3845" max="3845" width="9.28515625" style="36" customWidth="1"/>
    <col min="3846" max="3846" width="11.7109375" style="36" customWidth="1"/>
    <col min="3847" max="3847" width="10.28515625" style="36" customWidth="1"/>
    <col min="3848" max="3848" width="6.7109375" style="36" customWidth="1"/>
    <col min="3849" max="3849" width="16.5703125" style="36" customWidth="1"/>
    <col min="3850" max="3850" width="21.42578125" style="36" customWidth="1"/>
    <col min="3851" max="4096" width="8.85546875" style="36"/>
    <col min="4097" max="4097" width="2.28515625" style="36" customWidth="1"/>
    <col min="4098" max="4098" width="8.85546875" style="36" customWidth="1"/>
    <col min="4099" max="4099" width="10.28515625" style="36" customWidth="1"/>
    <col min="4100" max="4100" width="9.85546875" style="36" customWidth="1"/>
    <col min="4101" max="4101" width="9.28515625" style="36" customWidth="1"/>
    <col min="4102" max="4102" width="11.7109375" style="36" customWidth="1"/>
    <col min="4103" max="4103" width="10.28515625" style="36" customWidth="1"/>
    <col min="4104" max="4104" width="6.7109375" style="36" customWidth="1"/>
    <col min="4105" max="4105" width="16.5703125" style="36" customWidth="1"/>
    <col min="4106" max="4106" width="21.42578125" style="36" customWidth="1"/>
    <col min="4107" max="4352" width="8.85546875" style="36"/>
    <col min="4353" max="4353" width="2.28515625" style="36" customWidth="1"/>
    <col min="4354" max="4354" width="8.85546875" style="36" customWidth="1"/>
    <col min="4355" max="4355" width="10.28515625" style="36" customWidth="1"/>
    <col min="4356" max="4356" width="9.85546875" style="36" customWidth="1"/>
    <col min="4357" max="4357" width="9.28515625" style="36" customWidth="1"/>
    <col min="4358" max="4358" width="11.7109375" style="36" customWidth="1"/>
    <col min="4359" max="4359" width="10.28515625" style="36" customWidth="1"/>
    <col min="4360" max="4360" width="6.7109375" style="36" customWidth="1"/>
    <col min="4361" max="4361" width="16.5703125" style="36" customWidth="1"/>
    <col min="4362" max="4362" width="21.42578125" style="36" customWidth="1"/>
    <col min="4363" max="4608" width="8.85546875" style="36"/>
    <col min="4609" max="4609" width="2.28515625" style="36" customWidth="1"/>
    <col min="4610" max="4610" width="8.85546875" style="36" customWidth="1"/>
    <col min="4611" max="4611" width="10.28515625" style="36" customWidth="1"/>
    <col min="4612" max="4612" width="9.85546875" style="36" customWidth="1"/>
    <col min="4613" max="4613" width="9.28515625" style="36" customWidth="1"/>
    <col min="4614" max="4614" width="11.7109375" style="36" customWidth="1"/>
    <col min="4615" max="4615" width="10.28515625" style="36" customWidth="1"/>
    <col min="4616" max="4616" width="6.7109375" style="36" customWidth="1"/>
    <col min="4617" max="4617" width="16.5703125" style="36" customWidth="1"/>
    <col min="4618" max="4618" width="21.42578125" style="36" customWidth="1"/>
    <col min="4619" max="4864" width="8.85546875" style="36"/>
    <col min="4865" max="4865" width="2.28515625" style="36" customWidth="1"/>
    <col min="4866" max="4866" width="8.85546875" style="36" customWidth="1"/>
    <col min="4867" max="4867" width="10.28515625" style="36" customWidth="1"/>
    <col min="4868" max="4868" width="9.85546875" style="36" customWidth="1"/>
    <col min="4869" max="4869" width="9.28515625" style="36" customWidth="1"/>
    <col min="4870" max="4870" width="11.7109375" style="36" customWidth="1"/>
    <col min="4871" max="4871" width="10.28515625" style="36" customWidth="1"/>
    <col min="4872" max="4872" width="6.7109375" style="36" customWidth="1"/>
    <col min="4873" max="4873" width="16.5703125" style="36" customWidth="1"/>
    <col min="4874" max="4874" width="21.42578125" style="36" customWidth="1"/>
    <col min="4875" max="5120" width="8.85546875" style="36"/>
    <col min="5121" max="5121" width="2.28515625" style="36" customWidth="1"/>
    <col min="5122" max="5122" width="8.85546875" style="36" customWidth="1"/>
    <col min="5123" max="5123" width="10.28515625" style="36" customWidth="1"/>
    <col min="5124" max="5124" width="9.85546875" style="36" customWidth="1"/>
    <col min="5125" max="5125" width="9.28515625" style="36" customWidth="1"/>
    <col min="5126" max="5126" width="11.7109375" style="36" customWidth="1"/>
    <col min="5127" max="5127" width="10.28515625" style="36" customWidth="1"/>
    <col min="5128" max="5128" width="6.7109375" style="36" customWidth="1"/>
    <col min="5129" max="5129" width="16.5703125" style="36" customWidth="1"/>
    <col min="5130" max="5130" width="21.42578125" style="36" customWidth="1"/>
    <col min="5131" max="5376" width="8.85546875" style="36"/>
    <col min="5377" max="5377" width="2.28515625" style="36" customWidth="1"/>
    <col min="5378" max="5378" width="8.85546875" style="36" customWidth="1"/>
    <col min="5379" max="5379" width="10.28515625" style="36" customWidth="1"/>
    <col min="5380" max="5380" width="9.85546875" style="36" customWidth="1"/>
    <col min="5381" max="5381" width="9.28515625" style="36" customWidth="1"/>
    <col min="5382" max="5382" width="11.7109375" style="36" customWidth="1"/>
    <col min="5383" max="5383" width="10.28515625" style="36" customWidth="1"/>
    <col min="5384" max="5384" width="6.7109375" style="36" customWidth="1"/>
    <col min="5385" max="5385" width="16.5703125" style="36" customWidth="1"/>
    <col min="5386" max="5386" width="21.42578125" style="36" customWidth="1"/>
    <col min="5387" max="5632" width="8.85546875" style="36"/>
    <col min="5633" max="5633" width="2.28515625" style="36" customWidth="1"/>
    <col min="5634" max="5634" width="8.85546875" style="36" customWidth="1"/>
    <col min="5635" max="5635" width="10.28515625" style="36" customWidth="1"/>
    <col min="5636" max="5636" width="9.85546875" style="36" customWidth="1"/>
    <col min="5637" max="5637" width="9.28515625" style="36" customWidth="1"/>
    <col min="5638" max="5638" width="11.7109375" style="36" customWidth="1"/>
    <col min="5639" max="5639" width="10.28515625" style="36" customWidth="1"/>
    <col min="5640" max="5640" width="6.7109375" style="36" customWidth="1"/>
    <col min="5641" max="5641" width="16.5703125" style="36" customWidth="1"/>
    <col min="5642" max="5642" width="21.42578125" style="36" customWidth="1"/>
    <col min="5643" max="5888" width="8.85546875" style="36"/>
    <col min="5889" max="5889" width="2.28515625" style="36" customWidth="1"/>
    <col min="5890" max="5890" width="8.85546875" style="36" customWidth="1"/>
    <col min="5891" max="5891" width="10.28515625" style="36" customWidth="1"/>
    <col min="5892" max="5892" width="9.85546875" style="36" customWidth="1"/>
    <col min="5893" max="5893" width="9.28515625" style="36" customWidth="1"/>
    <col min="5894" max="5894" width="11.7109375" style="36" customWidth="1"/>
    <col min="5895" max="5895" width="10.28515625" style="36" customWidth="1"/>
    <col min="5896" max="5896" width="6.7109375" style="36" customWidth="1"/>
    <col min="5897" max="5897" width="16.5703125" style="36" customWidth="1"/>
    <col min="5898" max="5898" width="21.42578125" style="36" customWidth="1"/>
    <col min="5899" max="6144" width="8.85546875" style="36"/>
    <col min="6145" max="6145" width="2.28515625" style="36" customWidth="1"/>
    <col min="6146" max="6146" width="8.85546875" style="36" customWidth="1"/>
    <col min="6147" max="6147" width="10.28515625" style="36" customWidth="1"/>
    <col min="6148" max="6148" width="9.85546875" style="36" customWidth="1"/>
    <col min="6149" max="6149" width="9.28515625" style="36" customWidth="1"/>
    <col min="6150" max="6150" width="11.7109375" style="36" customWidth="1"/>
    <col min="6151" max="6151" width="10.28515625" style="36" customWidth="1"/>
    <col min="6152" max="6152" width="6.7109375" style="36" customWidth="1"/>
    <col min="6153" max="6153" width="16.5703125" style="36" customWidth="1"/>
    <col min="6154" max="6154" width="21.42578125" style="36" customWidth="1"/>
    <col min="6155" max="6400" width="8.85546875" style="36"/>
    <col min="6401" max="6401" width="2.28515625" style="36" customWidth="1"/>
    <col min="6402" max="6402" width="8.85546875" style="36" customWidth="1"/>
    <col min="6403" max="6403" width="10.28515625" style="36" customWidth="1"/>
    <col min="6404" max="6404" width="9.85546875" style="36" customWidth="1"/>
    <col min="6405" max="6405" width="9.28515625" style="36" customWidth="1"/>
    <col min="6406" max="6406" width="11.7109375" style="36" customWidth="1"/>
    <col min="6407" max="6407" width="10.28515625" style="36" customWidth="1"/>
    <col min="6408" max="6408" width="6.7109375" style="36" customWidth="1"/>
    <col min="6409" max="6409" width="16.5703125" style="36" customWidth="1"/>
    <col min="6410" max="6410" width="21.42578125" style="36" customWidth="1"/>
    <col min="6411" max="6656" width="8.85546875" style="36"/>
    <col min="6657" max="6657" width="2.28515625" style="36" customWidth="1"/>
    <col min="6658" max="6658" width="8.85546875" style="36" customWidth="1"/>
    <col min="6659" max="6659" width="10.28515625" style="36" customWidth="1"/>
    <col min="6660" max="6660" width="9.85546875" style="36" customWidth="1"/>
    <col min="6661" max="6661" width="9.28515625" style="36" customWidth="1"/>
    <col min="6662" max="6662" width="11.7109375" style="36" customWidth="1"/>
    <col min="6663" max="6663" width="10.28515625" style="36" customWidth="1"/>
    <col min="6664" max="6664" width="6.7109375" style="36" customWidth="1"/>
    <col min="6665" max="6665" width="16.5703125" style="36" customWidth="1"/>
    <col min="6666" max="6666" width="21.42578125" style="36" customWidth="1"/>
    <col min="6667" max="6912" width="8.85546875" style="36"/>
    <col min="6913" max="6913" width="2.28515625" style="36" customWidth="1"/>
    <col min="6914" max="6914" width="8.85546875" style="36" customWidth="1"/>
    <col min="6915" max="6915" width="10.28515625" style="36" customWidth="1"/>
    <col min="6916" max="6916" width="9.85546875" style="36" customWidth="1"/>
    <col min="6917" max="6917" width="9.28515625" style="36" customWidth="1"/>
    <col min="6918" max="6918" width="11.7109375" style="36" customWidth="1"/>
    <col min="6919" max="6919" width="10.28515625" style="36" customWidth="1"/>
    <col min="6920" max="6920" width="6.7109375" style="36" customWidth="1"/>
    <col min="6921" max="6921" width="16.5703125" style="36" customWidth="1"/>
    <col min="6922" max="6922" width="21.42578125" style="36" customWidth="1"/>
    <col min="6923" max="7168" width="8.85546875" style="36"/>
    <col min="7169" max="7169" width="2.28515625" style="36" customWidth="1"/>
    <col min="7170" max="7170" width="8.85546875" style="36" customWidth="1"/>
    <col min="7171" max="7171" width="10.28515625" style="36" customWidth="1"/>
    <col min="7172" max="7172" width="9.85546875" style="36" customWidth="1"/>
    <col min="7173" max="7173" width="9.28515625" style="36" customWidth="1"/>
    <col min="7174" max="7174" width="11.7109375" style="36" customWidth="1"/>
    <col min="7175" max="7175" width="10.28515625" style="36" customWidth="1"/>
    <col min="7176" max="7176" width="6.7109375" style="36" customWidth="1"/>
    <col min="7177" max="7177" width="16.5703125" style="36" customWidth="1"/>
    <col min="7178" max="7178" width="21.42578125" style="36" customWidth="1"/>
    <col min="7179" max="7424" width="8.85546875" style="36"/>
    <col min="7425" max="7425" width="2.28515625" style="36" customWidth="1"/>
    <col min="7426" max="7426" width="8.85546875" style="36" customWidth="1"/>
    <col min="7427" max="7427" width="10.28515625" style="36" customWidth="1"/>
    <col min="7428" max="7428" width="9.85546875" style="36" customWidth="1"/>
    <col min="7429" max="7429" width="9.28515625" style="36" customWidth="1"/>
    <col min="7430" max="7430" width="11.7109375" style="36" customWidth="1"/>
    <col min="7431" max="7431" width="10.28515625" style="36" customWidth="1"/>
    <col min="7432" max="7432" width="6.7109375" style="36" customWidth="1"/>
    <col min="7433" max="7433" width="16.5703125" style="36" customWidth="1"/>
    <col min="7434" max="7434" width="21.42578125" style="36" customWidth="1"/>
    <col min="7435" max="7680" width="8.85546875" style="36"/>
    <col min="7681" max="7681" width="2.28515625" style="36" customWidth="1"/>
    <col min="7682" max="7682" width="8.85546875" style="36" customWidth="1"/>
    <col min="7683" max="7683" width="10.28515625" style="36" customWidth="1"/>
    <col min="7684" max="7684" width="9.85546875" style="36" customWidth="1"/>
    <col min="7685" max="7685" width="9.28515625" style="36" customWidth="1"/>
    <col min="7686" max="7686" width="11.7109375" style="36" customWidth="1"/>
    <col min="7687" max="7687" width="10.28515625" style="36" customWidth="1"/>
    <col min="7688" max="7688" width="6.7109375" style="36" customWidth="1"/>
    <col min="7689" max="7689" width="16.5703125" style="36" customWidth="1"/>
    <col min="7690" max="7690" width="21.42578125" style="36" customWidth="1"/>
    <col min="7691" max="7936" width="8.85546875" style="36"/>
    <col min="7937" max="7937" width="2.28515625" style="36" customWidth="1"/>
    <col min="7938" max="7938" width="8.85546875" style="36" customWidth="1"/>
    <col min="7939" max="7939" width="10.28515625" style="36" customWidth="1"/>
    <col min="7940" max="7940" width="9.85546875" style="36" customWidth="1"/>
    <col min="7941" max="7941" width="9.28515625" style="36" customWidth="1"/>
    <col min="7942" max="7942" width="11.7109375" style="36" customWidth="1"/>
    <col min="7943" max="7943" width="10.28515625" style="36" customWidth="1"/>
    <col min="7944" max="7944" width="6.7109375" style="36" customWidth="1"/>
    <col min="7945" max="7945" width="16.5703125" style="36" customWidth="1"/>
    <col min="7946" max="7946" width="21.42578125" style="36" customWidth="1"/>
    <col min="7947" max="8192" width="8.85546875" style="36"/>
    <col min="8193" max="8193" width="2.28515625" style="36" customWidth="1"/>
    <col min="8194" max="8194" width="8.85546875" style="36" customWidth="1"/>
    <col min="8195" max="8195" width="10.28515625" style="36" customWidth="1"/>
    <col min="8196" max="8196" width="9.85546875" style="36" customWidth="1"/>
    <col min="8197" max="8197" width="9.28515625" style="36" customWidth="1"/>
    <col min="8198" max="8198" width="11.7109375" style="36" customWidth="1"/>
    <col min="8199" max="8199" width="10.28515625" style="36" customWidth="1"/>
    <col min="8200" max="8200" width="6.7109375" style="36" customWidth="1"/>
    <col min="8201" max="8201" width="16.5703125" style="36" customWidth="1"/>
    <col min="8202" max="8202" width="21.42578125" style="36" customWidth="1"/>
    <col min="8203" max="8448" width="8.85546875" style="36"/>
    <col min="8449" max="8449" width="2.28515625" style="36" customWidth="1"/>
    <col min="8450" max="8450" width="8.85546875" style="36" customWidth="1"/>
    <col min="8451" max="8451" width="10.28515625" style="36" customWidth="1"/>
    <col min="8452" max="8452" width="9.85546875" style="36" customWidth="1"/>
    <col min="8453" max="8453" width="9.28515625" style="36" customWidth="1"/>
    <col min="8454" max="8454" width="11.7109375" style="36" customWidth="1"/>
    <col min="8455" max="8455" width="10.28515625" style="36" customWidth="1"/>
    <col min="8456" max="8456" width="6.7109375" style="36" customWidth="1"/>
    <col min="8457" max="8457" width="16.5703125" style="36" customWidth="1"/>
    <col min="8458" max="8458" width="21.42578125" style="36" customWidth="1"/>
    <col min="8459" max="8704" width="8.85546875" style="36"/>
    <col min="8705" max="8705" width="2.28515625" style="36" customWidth="1"/>
    <col min="8706" max="8706" width="8.85546875" style="36" customWidth="1"/>
    <col min="8707" max="8707" width="10.28515625" style="36" customWidth="1"/>
    <col min="8708" max="8708" width="9.85546875" style="36" customWidth="1"/>
    <col min="8709" max="8709" width="9.28515625" style="36" customWidth="1"/>
    <col min="8710" max="8710" width="11.7109375" style="36" customWidth="1"/>
    <col min="8711" max="8711" width="10.28515625" style="36" customWidth="1"/>
    <col min="8712" max="8712" width="6.7109375" style="36" customWidth="1"/>
    <col min="8713" max="8713" width="16.5703125" style="36" customWidth="1"/>
    <col min="8714" max="8714" width="21.42578125" style="36" customWidth="1"/>
    <col min="8715" max="8960" width="8.85546875" style="36"/>
    <col min="8961" max="8961" width="2.28515625" style="36" customWidth="1"/>
    <col min="8962" max="8962" width="8.85546875" style="36" customWidth="1"/>
    <col min="8963" max="8963" width="10.28515625" style="36" customWidth="1"/>
    <col min="8964" max="8964" width="9.85546875" style="36" customWidth="1"/>
    <col min="8965" max="8965" width="9.28515625" style="36" customWidth="1"/>
    <col min="8966" max="8966" width="11.7109375" style="36" customWidth="1"/>
    <col min="8967" max="8967" width="10.28515625" style="36" customWidth="1"/>
    <col min="8968" max="8968" width="6.7109375" style="36" customWidth="1"/>
    <col min="8969" max="8969" width="16.5703125" style="36" customWidth="1"/>
    <col min="8970" max="8970" width="21.42578125" style="36" customWidth="1"/>
    <col min="8971" max="9216" width="8.85546875" style="36"/>
    <col min="9217" max="9217" width="2.28515625" style="36" customWidth="1"/>
    <col min="9218" max="9218" width="8.85546875" style="36" customWidth="1"/>
    <col min="9219" max="9219" width="10.28515625" style="36" customWidth="1"/>
    <col min="9220" max="9220" width="9.85546875" style="36" customWidth="1"/>
    <col min="9221" max="9221" width="9.28515625" style="36" customWidth="1"/>
    <col min="9222" max="9222" width="11.7109375" style="36" customWidth="1"/>
    <col min="9223" max="9223" width="10.28515625" style="36" customWidth="1"/>
    <col min="9224" max="9224" width="6.7109375" style="36" customWidth="1"/>
    <col min="9225" max="9225" width="16.5703125" style="36" customWidth="1"/>
    <col min="9226" max="9226" width="21.42578125" style="36" customWidth="1"/>
    <col min="9227" max="9472" width="8.85546875" style="36"/>
    <col min="9473" max="9473" width="2.28515625" style="36" customWidth="1"/>
    <col min="9474" max="9474" width="8.85546875" style="36" customWidth="1"/>
    <col min="9475" max="9475" width="10.28515625" style="36" customWidth="1"/>
    <col min="9476" max="9476" width="9.85546875" style="36" customWidth="1"/>
    <col min="9477" max="9477" width="9.28515625" style="36" customWidth="1"/>
    <col min="9478" max="9478" width="11.7109375" style="36" customWidth="1"/>
    <col min="9479" max="9479" width="10.28515625" style="36" customWidth="1"/>
    <col min="9480" max="9480" width="6.7109375" style="36" customWidth="1"/>
    <col min="9481" max="9481" width="16.5703125" style="36" customWidth="1"/>
    <col min="9482" max="9482" width="21.42578125" style="36" customWidth="1"/>
    <col min="9483" max="9728" width="8.85546875" style="36"/>
    <col min="9729" max="9729" width="2.28515625" style="36" customWidth="1"/>
    <col min="9730" max="9730" width="8.85546875" style="36" customWidth="1"/>
    <col min="9731" max="9731" width="10.28515625" style="36" customWidth="1"/>
    <col min="9732" max="9732" width="9.85546875" style="36" customWidth="1"/>
    <col min="9733" max="9733" width="9.28515625" style="36" customWidth="1"/>
    <col min="9734" max="9734" width="11.7109375" style="36" customWidth="1"/>
    <col min="9735" max="9735" width="10.28515625" style="36" customWidth="1"/>
    <col min="9736" max="9736" width="6.7109375" style="36" customWidth="1"/>
    <col min="9737" max="9737" width="16.5703125" style="36" customWidth="1"/>
    <col min="9738" max="9738" width="21.42578125" style="36" customWidth="1"/>
    <col min="9739" max="9984" width="8.85546875" style="36"/>
    <col min="9985" max="9985" width="2.28515625" style="36" customWidth="1"/>
    <col min="9986" max="9986" width="8.85546875" style="36" customWidth="1"/>
    <col min="9987" max="9987" width="10.28515625" style="36" customWidth="1"/>
    <col min="9988" max="9988" width="9.85546875" style="36" customWidth="1"/>
    <col min="9989" max="9989" width="9.28515625" style="36" customWidth="1"/>
    <col min="9990" max="9990" width="11.7109375" style="36" customWidth="1"/>
    <col min="9991" max="9991" width="10.28515625" style="36" customWidth="1"/>
    <col min="9992" max="9992" width="6.7109375" style="36" customWidth="1"/>
    <col min="9993" max="9993" width="16.5703125" style="36" customWidth="1"/>
    <col min="9994" max="9994" width="21.42578125" style="36" customWidth="1"/>
    <col min="9995" max="10240" width="8.85546875" style="36"/>
    <col min="10241" max="10241" width="2.28515625" style="36" customWidth="1"/>
    <col min="10242" max="10242" width="8.85546875" style="36" customWidth="1"/>
    <col min="10243" max="10243" width="10.28515625" style="36" customWidth="1"/>
    <col min="10244" max="10244" width="9.85546875" style="36" customWidth="1"/>
    <col min="10245" max="10245" width="9.28515625" style="36" customWidth="1"/>
    <col min="10246" max="10246" width="11.7109375" style="36" customWidth="1"/>
    <col min="10247" max="10247" width="10.28515625" style="36" customWidth="1"/>
    <col min="10248" max="10248" width="6.7109375" style="36" customWidth="1"/>
    <col min="10249" max="10249" width="16.5703125" style="36" customWidth="1"/>
    <col min="10250" max="10250" width="21.42578125" style="36" customWidth="1"/>
    <col min="10251" max="10496" width="8.85546875" style="36"/>
    <col min="10497" max="10497" width="2.28515625" style="36" customWidth="1"/>
    <col min="10498" max="10498" width="8.85546875" style="36" customWidth="1"/>
    <col min="10499" max="10499" width="10.28515625" style="36" customWidth="1"/>
    <col min="10500" max="10500" width="9.85546875" style="36" customWidth="1"/>
    <col min="10501" max="10501" width="9.28515625" style="36" customWidth="1"/>
    <col min="10502" max="10502" width="11.7109375" style="36" customWidth="1"/>
    <col min="10503" max="10503" width="10.28515625" style="36" customWidth="1"/>
    <col min="10504" max="10504" width="6.7109375" style="36" customWidth="1"/>
    <col min="10505" max="10505" width="16.5703125" style="36" customWidth="1"/>
    <col min="10506" max="10506" width="21.42578125" style="36" customWidth="1"/>
    <col min="10507" max="10752" width="8.85546875" style="36"/>
    <col min="10753" max="10753" width="2.28515625" style="36" customWidth="1"/>
    <col min="10754" max="10754" width="8.85546875" style="36" customWidth="1"/>
    <col min="10755" max="10755" width="10.28515625" style="36" customWidth="1"/>
    <col min="10756" max="10756" width="9.85546875" style="36" customWidth="1"/>
    <col min="10757" max="10757" width="9.28515625" style="36" customWidth="1"/>
    <col min="10758" max="10758" width="11.7109375" style="36" customWidth="1"/>
    <col min="10759" max="10759" width="10.28515625" style="36" customWidth="1"/>
    <col min="10760" max="10760" width="6.7109375" style="36" customWidth="1"/>
    <col min="10761" max="10761" width="16.5703125" style="36" customWidth="1"/>
    <col min="10762" max="10762" width="21.42578125" style="36" customWidth="1"/>
    <col min="10763" max="11008" width="8.85546875" style="36"/>
    <col min="11009" max="11009" width="2.28515625" style="36" customWidth="1"/>
    <col min="11010" max="11010" width="8.85546875" style="36" customWidth="1"/>
    <col min="11011" max="11011" width="10.28515625" style="36" customWidth="1"/>
    <col min="11012" max="11012" width="9.85546875" style="36" customWidth="1"/>
    <col min="11013" max="11013" width="9.28515625" style="36" customWidth="1"/>
    <col min="11014" max="11014" width="11.7109375" style="36" customWidth="1"/>
    <col min="11015" max="11015" width="10.28515625" style="36" customWidth="1"/>
    <col min="11016" max="11016" width="6.7109375" style="36" customWidth="1"/>
    <col min="11017" max="11017" width="16.5703125" style="36" customWidth="1"/>
    <col min="11018" max="11018" width="21.42578125" style="36" customWidth="1"/>
    <col min="11019" max="11264" width="8.85546875" style="36"/>
    <col min="11265" max="11265" width="2.28515625" style="36" customWidth="1"/>
    <col min="11266" max="11266" width="8.85546875" style="36" customWidth="1"/>
    <col min="11267" max="11267" width="10.28515625" style="36" customWidth="1"/>
    <col min="11268" max="11268" width="9.85546875" style="36" customWidth="1"/>
    <col min="11269" max="11269" width="9.28515625" style="36" customWidth="1"/>
    <col min="11270" max="11270" width="11.7109375" style="36" customWidth="1"/>
    <col min="11271" max="11271" width="10.28515625" style="36" customWidth="1"/>
    <col min="11272" max="11272" width="6.7109375" style="36" customWidth="1"/>
    <col min="11273" max="11273" width="16.5703125" style="36" customWidth="1"/>
    <col min="11274" max="11274" width="21.42578125" style="36" customWidth="1"/>
    <col min="11275" max="11520" width="8.85546875" style="36"/>
    <col min="11521" max="11521" width="2.28515625" style="36" customWidth="1"/>
    <col min="11522" max="11522" width="8.85546875" style="36" customWidth="1"/>
    <col min="11523" max="11523" width="10.28515625" style="36" customWidth="1"/>
    <col min="11524" max="11524" width="9.85546875" style="36" customWidth="1"/>
    <col min="11525" max="11525" width="9.28515625" style="36" customWidth="1"/>
    <col min="11526" max="11526" width="11.7109375" style="36" customWidth="1"/>
    <col min="11527" max="11527" width="10.28515625" style="36" customWidth="1"/>
    <col min="11528" max="11528" width="6.7109375" style="36" customWidth="1"/>
    <col min="11529" max="11529" width="16.5703125" style="36" customWidth="1"/>
    <col min="11530" max="11530" width="21.42578125" style="36" customWidth="1"/>
    <col min="11531" max="11776" width="8.85546875" style="36"/>
    <col min="11777" max="11777" width="2.28515625" style="36" customWidth="1"/>
    <col min="11778" max="11778" width="8.85546875" style="36" customWidth="1"/>
    <col min="11779" max="11779" width="10.28515625" style="36" customWidth="1"/>
    <col min="11780" max="11780" width="9.85546875" style="36" customWidth="1"/>
    <col min="11781" max="11781" width="9.28515625" style="36" customWidth="1"/>
    <col min="11782" max="11782" width="11.7109375" style="36" customWidth="1"/>
    <col min="11783" max="11783" width="10.28515625" style="36" customWidth="1"/>
    <col min="11784" max="11784" width="6.7109375" style="36" customWidth="1"/>
    <col min="11785" max="11785" width="16.5703125" style="36" customWidth="1"/>
    <col min="11786" max="11786" width="21.42578125" style="36" customWidth="1"/>
    <col min="11787" max="12032" width="8.85546875" style="36"/>
    <col min="12033" max="12033" width="2.28515625" style="36" customWidth="1"/>
    <col min="12034" max="12034" width="8.85546875" style="36" customWidth="1"/>
    <col min="12035" max="12035" width="10.28515625" style="36" customWidth="1"/>
    <col min="12036" max="12036" width="9.85546875" style="36" customWidth="1"/>
    <col min="12037" max="12037" width="9.28515625" style="36" customWidth="1"/>
    <col min="12038" max="12038" width="11.7109375" style="36" customWidth="1"/>
    <col min="12039" max="12039" width="10.28515625" style="36" customWidth="1"/>
    <col min="12040" max="12040" width="6.7109375" style="36" customWidth="1"/>
    <col min="12041" max="12041" width="16.5703125" style="36" customWidth="1"/>
    <col min="12042" max="12042" width="21.42578125" style="36" customWidth="1"/>
    <col min="12043" max="12288" width="8.85546875" style="36"/>
    <col min="12289" max="12289" width="2.28515625" style="36" customWidth="1"/>
    <col min="12290" max="12290" width="8.85546875" style="36" customWidth="1"/>
    <col min="12291" max="12291" width="10.28515625" style="36" customWidth="1"/>
    <col min="12292" max="12292" width="9.85546875" style="36" customWidth="1"/>
    <col min="12293" max="12293" width="9.28515625" style="36" customWidth="1"/>
    <col min="12294" max="12294" width="11.7109375" style="36" customWidth="1"/>
    <col min="12295" max="12295" width="10.28515625" style="36" customWidth="1"/>
    <col min="12296" max="12296" width="6.7109375" style="36" customWidth="1"/>
    <col min="12297" max="12297" width="16.5703125" style="36" customWidth="1"/>
    <col min="12298" max="12298" width="21.42578125" style="36" customWidth="1"/>
    <col min="12299" max="12544" width="8.85546875" style="36"/>
    <col min="12545" max="12545" width="2.28515625" style="36" customWidth="1"/>
    <col min="12546" max="12546" width="8.85546875" style="36" customWidth="1"/>
    <col min="12547" max="12547" width="10.28515625" style="36" customWidth="1"/>
    <col min="12548" max="12548" width="9.85546875" style="36" customWidth="1"/>
    <col min="12549" max="12549" width="9.28515625" style="36" customWidth="1"/>
    <col min="12550" max="12550" width="11.7109375" style="36" customWidth="1"/>
    <col min="12551" max="12551" width="10.28515625" style="36" customWidth="1"/>
    <col min="12552" max="12552" width="6.7109375" style="36" customWidth="1"/>
    <col min="12553" max="12553" width="16.5703125" style="36" customWidth="1"/>
    <col min="12554" max="12554" width="21.42578125" style="36" customWidth="1"/>
    <col min="12555" max="12800" width="8.85546875" style="36"/>
    <col min="12801" max="12801" width="2.28515625" style="36" customWidth="1"/>
    <col min="12802" max="12802" width="8.85546875" style="36" customWidth="1"/>
    <col min="12803" max="12803" width="10.28515625" style="36" customWidth="1"/>
    <col min="12804" max="12804" width="9.85546875" style="36" customWidth="1"/>
    <col min="12805" max="12805" width="9.28515625" style="36" customWidth="1"/>
    <col min="12806" max="12806" width="11.7109375" style="36" customWidth="1"/>
    <col min="12807" max="12807" width="10.28515625" style="36" customWidth="1"/>
    <col min="12808" max="12808" width="6.7109375" style="36" customWidth="1"/>
    <col min="12809" max="12809" width="16.5703125" style="36" customWidth="1"/>
    <col min="12810" max="12810" width="21.42578125" style="36" customWidth="1"/>
    <col min="12811" max="13056" width="8.85546875" style="36"/>
    <col min="13057" max="13057" width="2.28515625" style="36" customWidth="1"/>
    <col min="13058" max="13058" width="8.85546875" style="36" customWidth="1"/>
    <col min="13059" max="13059" width="10.28515625" style="36" customWidth="1"/>
    <col min="13060" max="13060" width="9.85546875" style="36" customWidth="1"/>
    <col min="13061" max="13061" width="9.28515625" style="36" customWidth="1"/>
    <col min="13062" max="13062" width="11.7109375" style="36" customWidth="1"/>
    <col min="13063" max="13063" width="10.28515625" style="36" customWidth="1"/>
    <col min="13064" max="13064" width="6.7109375" style="36" customWidth="1"/>
    <col min="13065" max="13065" width="16.5703125" style="36" customWidth="1"/>
    <col min="13066" max="13066" width="21.42578125" style="36" customWidth="1"/>
    <col min="13067" max="13312" width="8.85546875" style="36"/>
    <col min="13313" max="13313" width="2.28515625" style="36" customWidth="1"/>
    <col min="13314" max="13314" width="8.85546875" style="36" customWidth="1"/>
    <col min="13315" max="13315" width="10.28515625" style="36" customWidth="1"/>
    <col min="13316" max="13316" width="9.85546875" style="36" customWidth="1"/>
    <col min="13317" max="13317" width="9.28515625" style="36" customWidth="1"/>
    <col min="13318" max="13318" width="11.7109375" style="36" customWidth="1"/>
    <col min="13319" max="13319" width="10.28515625" style="36" customWidth="1"/>
    <col min="13320" max="13320" width="6.7109375" style="36" customWidth="1"/>
    <col min="13321" max="13321" width="16.5703125" style="36" customWidth="1"/>
    <col min="13322" max="13322" width="21.42578125" style="36" customWidth="1"/>
    <col min="13323" max="13568" width="8.85546875" style="36"/>
    <col min="13569" max="13569" width="2.28515625" style="36" customWidth="1"/>
    <col min="13570" max="13570" width="8.85546875" style="36" customWidth="1"/>
    <col min="13571" max="13571" width="10.28515625" style="36" customWidth="1"/>
    <col min="13572" max="13572" width="9.85546875" style="36" customWidth="1"/>
    <col min="13573" max="13573" width="9.28515625" style="36" customWidth="1"/>
    <col min="13574" max="13574" width="11.7109375" style="36" customWidth="1"/>
    <col min="13575" max="13575" width="10.28515625" style="36" customWidth="1"/>
    <col min="13576" max="13576" width="6.7109375" style="36" customWidth="1"/>
    <col min="13577" max="13577" width="16.5703125" style="36" customWidth="1"/>
    <col min="13578" max="13578" width="21.42578125" style="36" customWidth="1"/>
    <col min="13579" max="13824" width="8.85546875" style="36"/>
    <col min="13825" max="13825" width="2.28515625" style="36" customWidth="1"/>
    <col min="13826" max="13826" width="8.85546875" style="36" customWidth="1"/>
    <col min="13827" max="13827" width="10.28515625" style="36" customWidth="1"/>
    <col min="13828" max="13828" width="9.85546875" style="36" customWidth="1"/>
    <col min="13829" max="13829" width="9.28515625" style="36" customWidth="1"/>
    <col min="13830" max="13830" width="11.7109375" style="36" customWidth="1"/>
    <col min="13831" max="13831" width="10.28515625" style="36" customWidth="1"/>
    <col min="13832" max="13832" width="6.7109375" style="36" customWidth="1"/>
    <col min="13833" max="13833" width="16.5703125" style="36" customWidth="1"/>
    <col min="13834" max="13834" width="21.42578125" style="36" customWidth="1"/>
    <col min="13835" max="14080" width="8.85546875" style="36"/>
    <col min="14081" max="14081" width="2.28515625" style="36" customWidth="1"/>
    <col min="14082" max="14082" width="8.85546875" style="36" customWidth="1"/>
    <col min="14083" max="14083" width="10.28515625" style="36" customWidth="1"/>
    <col min="14084" max="14084" width="9.85546875" style="36" customWidth="1"/>
    <col min="14085" max="14085" width="9.28515625" style="36" customWidth="1"/>
    <col min="14086" max="14086" width="11.7109375" style="36" customWidth="1"/>
    <col min="14087" max="14087" width="10.28515625" style="36" customWidth="1"/>
    <col min="14088" max="14088" width="6.7109375" style="36" customWidth="1"/>
    <col min="14089" max="14089" width="16.5703125" style="36" customWidth="1"/>
    <col min="14090" max="14090" width="21.42578125" style="36" customWidth="1"/>
    <col min="14091" max="14336" width="8.85546875" style="36"/>
    <col min="14337" max="14337" width="2.28515625" style="36" customWidth="1"/>
    <col min="14338" max="14338" width="8.85546875" style="36" customWidth="1"/>
    <col min="14339" max="14339" width="10.28515625" style="36" customWidth="1"/>
    <col min="14340" max="14340" width="9.85546875" style="36" customWidth="1"/>
    <col min="14341" max="14341" width="9.28515625" style="36" customWidth="1"/>
    <col min="14342" max="14342" width="11.7109375" style="36" customWidth="1"/>
    <col min="14343" max="14343" width="10.28515625" style="36" customWidth="1"/>
    <col min="14344" max="14344" width="6.7109375" style="36" customWidth="1"/>
    <col min="14345" max="14345" width="16.5703125" style="36" customWidth="1"/>
    <col min="14346" max="14346" width="21.42578125" style="36" customWidth="1"/>
    <col min="14347" max="14592" width="8.85546875" style="36"/>
    <col min="14593" max="14593" width="2.28515625" style="36" customWidth="1"/>
    <col min="14594" max="14594" width="8.85546875" style="36" customWidth="1"/>
    <col min="14595" max="14595" width="10.28515625" style="36" customWidth="1"/>
    <col min="14596" max="14596" width="9.85546875" style="36" customWidth="1"/>
    <col min="14597" max="14597" width="9.28515625" style="36" customWidth="1"/>
    <col min="14598" max="14598" width="11.7109375" style="36" customWidth="1"/>
    <col min="14599" max="14599" width="10.28515625" style="36" customWidth="1"/>
    <col min="14600" max="14600" width="6.7109375" style="36" customWidth="1"/>
    <col min="14601" max="14601" width="16.5703125" style="36" customWidth="1"/>
    <col min="14602" max="14602" width="21.42578125" style="36" customWidth="1"/>
    <col min="14603" max="14848" width="8.85546875" style="36"/>
    <col min="14849" max="14849" width="2.28515625" style="36" customWidth="1"/>
    <col min="14850" max="14850" width="8.85546875" style="36" customWidth="1"/>
    <col min="14851" max="14851" width="10.28515625" style="36" customWidth="1"/>
    <col min="14852" max="14852" width="9.85546875" style="36" customWidth="1"/>
    <col min="14853" max="14853" width="9.28515625" style="36" customWidth="1"/>
    <col min="14854" max="14854" width="11.7109375" style="36" customWidth="1"/>
    <col min="14855" max="14855" width="10.28515625" style="36" customWidth="1"/>
    <col min="14856" max="14856" width="6.7109375" style="36" customWidth="1"/>
    <col min="14857" max="14857" width="16.5703125" style="36" customWidth="1"/>
    <col min="14858" max="14858" width="21.42578125" style="36" customWidth="1"/>
    <col min="14859" max="15104" width="8.85546875" style="36"/>
    <col min="15105" max="15105" width="2.28515625" style="36" customWidth="1"/>
    <col min="15106" max="15106" width="8.85546875" style="36" customWidth="1"/>
    <col min="15107" max="15107" width="10.28515625" style="36" customWidth="1"/>
    <col min="15108" max="15108" width="9.85546875" style="36" customWidth="1"/>
    <col min="15109" max="15109" width="9.28515625" style="36" customWidth="1"/>
    <col min="15110" max="15110" width="11.7109375" style="36" customWidth="1"/>
    <col min="15111" max="15111" width="10.28515625" style="36" customWidth="1"/>
    <col min="15112" max="15112" width="6.7109375" style="36" customWidth="1"/>
    <col min="15113" max="15113" width="16.5703125" style="36" customWidth="1"/>
    <col min="15114" max="15114" width="21.42578125" style="36" customWidth="1"/>
    <col min="15115" max="15360" width="8.85546875" style="36"/>
    <col min="15361" max="15361" width="2.28515625" style="36" customWidth="1"/>
    <col min="15362" max="15362" width="8.85546875" style="36" customWidth="1"/>
    <col min="15363" max="15363" width="10.28515625" style="36" customWidth="1"/>
    <col min="15364" max="15364" width="9.85546875" style="36" customWidth="1"/>
    <col min="15365" max="15365" width="9.28515625" style="36" customWidth="1"/>
    <col min="15366" max="15366" width="11.7109375" style="36" customWidth="1"/>
    <col min="15367" max="15367" width="10.28515625" style="36" customWidth="1"/>
    <col min="15368" max="15368" width="6.7109375" style="36" customWidth="1"/>
    <col min="15369" max="15369" width="16.5703125" style="36" customWidth="1"/>
    <col min="15370" max="15370" width="21.42578125" style="36" customWidth="1"/>
    <col min="15371" max="15616" width="8.85546875" style="36"/>
    <col min="15617" max="15617" width="2.28515625" style="36" customWidth="1"/>
    <col min="15618" max="15618" width="8.85546875" style="36" customWidth="1"/>
    <col min="15619" max="15619" width="10.28515625" style="36" customWidth="1"/>
    <col min="15620" max="15620" width="9.85546875" style="36" customWidth="1"/>
    <col min="15621" max="15621" width="9.28515625" style="36" customWidth="1"/>
    <col min="15622" max="15622" width="11.7109375" style="36" customWidth="1"/>
    <col min="15623" max="15623" width="10.28515625" style="36" customWidth="1"/>
    <col min="15624" max="15624" width="6.7109375" style="36" customWidth="1"/>
    <col min="15625" max="15625" width="16.5703125" style="36" customWidth="1"/>
    <col min="15626" max="15626" width="21.42578125" style="36" customWidth="1"/>
    <col min="15627" max="15872" width="8.85546875" style="36"/>
    <col min="15873" max="15873" width="2.28515625" style="36" customWidth="1"/>
    <col min="15874" max="15874" width="8.85546875" style="36" customWidth="1"/>
    <col min="15875" max="15875" width="10.28515625" style="36" customWidth="1"/>
    <col min="15876" max="15876" width="9.85546875" style="36" customWidth="1"/>
    <col min="15877" max="15877" width="9.28515625" style="36" customWidth="1"/>
    <col min="15878" max="15878" width="11.7109375" style="36" customWidth="1"/>
    <col min="15879" max="15879" width="10.28515625" style="36" customWidth="1"/>
    <col min="15880" max="15880" width="6.7109375" style="36" customWidth="1"/>
    <col min="15881" max="15881" width="16.5703125" style="36" customWidth="1"/>
    <col min="15882" max="15882" width="21.42578125" style="36" customWidth="1"/>
    <col min="15883" max="16128" width="8.85546875" style="36"/>
    <col min="16129" max="16129" width="2.28515625" style="36" customWidth="1"/>
    <col min="16130" max="16130" width="8.85546875" style="36" customWidth="1"/>
    <col min="16131" max="16131" width="10.28515625" style="36" customWidth="1"/>
    <col min="16132" max="16132" width="9.85546875" style="36" customWidth="1"/>
    <col min="16133" max="16133" width="9.28515625" style="36" customWidth="1"/>
    <col min="16134" max="16134" width="11.7109375" style="36" customWidth="1"/>
    <col min="16135" max="16135" width="10.28515625" style="36" customWidth="1"/>
    <col min="16136" max="16136" width="6.7109375" style="36" customWidth="1"/>
    <col min="16137" max="16137" width="16.5703125" style="36" customWidth="1"/>
    <col min="16138" max="16138" width="21.42578125" style="36" customWidth="1"/>
    <col min="16139" max="16384" width="8.85546875" style="36"/>
  </cols>
  <sheetData>
    <row r="2" spans="2:10" ht="12.75" x14ac:dyDescent="0.2">
      <c r="B2" s="109" t="s">
        <v>0</v>
      </c>
      <c r="C2" s="109"/>
      <c r="D2" s="109"/>
      <c r="E2" s="35"/>
      <c r="F2" s="110" t="s">
        <v>1</v>
      </c>
      <c r="G2" s="110"/>
      <c r="H2" s="110"/>
      <c r="I2" s="110"/>
      <c r="J2" s="110"/>
    </row>
    <row r="4" spans="2:10" ht="15.75" x14ac:dyDescent="0.2">
      <c r="D4" s="97" t="s">
        <v>197</v>
      </c>
      <c r="E4" s="97"/>
      <c r="F4" s="97"/>
      <c r="G4" s="97"/>
      <c r="H4" s="97"/>
      <c r="I4" s="97"/>
    </row>
    <row r="5" spans="2:10" ht="12.75" x14ac:dyDescent="0.2">
      <c r="D5" s="85" t="s">
        <v>298</v>
      </c>
      <c r="E5" s="85"/>
      <c r="F5" s="85"/>
      <c r="G5" s="85"/>
      <c r="H5" s="85"/>
      <c r="I5" s="85"/>
    </row>
    <row r="6" spans="2:10" ht="12.75" x14ac:dyDescent="0.2">
      <c r="D6" s="85" t="s">
        <v>198</v>
      </c>
      <c r="E6" s="85"/>
      <c r="F6" s="85"/>
      <c r="G6" s="85"/>
      <c r="H6" s="85"/>
      <c r="I6" s="85"/>
    </row>
    <row r="8" spans="2:10" x14ac:dyDescent="0.2">
      <c r="J8" s="37" t="s">
        <v>17</v>
      </c>
    </row>
    <row r="9" spans="2:10" ht="24" x14ac:dyDescent="0.2">
      <c r="B9" s="111" t="s">
        <v>140</v>
      </c>
      <c r="C9" s="111"/>
      <c r="D9" s="111"/>
      <c r="E9" s="111"/>
      <c r="F9" s="111"/>
      <c r="G9" s="111"/>
      <c r="H9" s="38" t="s">
        <v>19</v>
      </c>
      <c r="I9" s="38" t="s">
        <v>141</v>
      </c>
      <c r="J9" s="38" t="s">
        <v>301</v>
      </c>
    </row>
    <row r="10" spans="2:10" ht="12" x14ac:dyDescent="0.2">
      <c r="B10" s="111"/>
      <c r="C10" s="111"/>
      <c r="D10" s="111"/>
      <c r="E10" s="111"/>
      <c r="F10" s="111"/>
      <c r="G10" s="111"/>
      <c r="H10" s="38"/>
      <c r="I10" s="38"/>
      <c r="J10" s="38"/>
    </row>
    <row r="11" spans="2:10" ht="12" x14ac:dyDescent="0.2">
      <c r="B11" s="111" t="s">
        <v>199</v>
      </c>
      <c r="C11" s="111"/>
      <c r="D11" s="111"/>
      <c r="E11" s="111"/>
      <c r="F11" s="111"/>
      <c r="G11" s="111"/>
      <c r="H11" s="111"/>
      <c r="I11" s="111"/>
      <c r="J11" s="111"/>
    </row>
    <row r="12" spans="2:10" ht="12" x14ac:dyDescent="0.2">
      <c r="B12" s="107" t="s">
        <v>200</v>
      </c>
      <c r="C12" s="107"/>
      <c r="D12" s="107"/>
      <c r="E12" s="107"/>
      <c r="F12" s="107"/>
      <c r="G12" s="107"/>
      <c r="H12" s="39">
        <v>10</v>
      </c>
      <c r="I12" s="58">
        <f>SUM(I14:I19)</f>
        <v>138</v>
      </c>
      <c r="J12" s="58">
        <f>SUM(J14:J19)</f>
        <v>1618</v>
      </c>
    </row>
    <row r="13" spans="2:10" ht="12" x14ac:dyDescent="0.2">
      <c r="B13" s="75" t="s">
        <v>201</v>
      </c>
      <c r="C13" s="75"/>
      <c r="D13" s="75"/>
      <c r="E13" s="75"/>
      <c r="F13" s="75"/>
      <c r="G13" s="75"/>
      <c r="H13" s="17"/>
      <c r="I13" s="59"/>
      <c r="J13" s="59"/>
    </row>
    <row r="14" spans="2:10" ht="12" x14ac:dyDescent="0.2">
      <c r="B14" s="75" t="s">
        <v>202</v>
      </c>
      <c r="C14" s="75"/>
      <c r="D14" s="75"/>
      <c r="E14" s="75"/>
      <c r="F14" s="75"/>
      <c r="G14" s="75"/>
      <c r="H14" s="40">
        <v>11</v>
      </c>
      <c r="I14" s="59"/>
      <c r="J14" s="59"/>
    </row>
    <row r="15" spans="2:10" ht="12" x14ac:dyDescent="0.2">
      <c r="B15" s="75" t="s">
        <v>203</v>
      </c>
      <c r="C15" s="75"/>
      <c r="D15" s="75"/>
      <c r="E15" s="75"/>
      <c r="F15" s="75"/>
      <c r="G15" s="75"/>
      <c r="H15" s="40">
        <v>12</v>
      </c>
      <c r="I15" s="59"/>
      <c r="J15" s="59"/>
    </row>
    <row r="16" spans="2:10" ht="12" x14ac:dyDescent="0.2">
      <c r="B16" s="81" t="s">
        <v>204</v>
      </c>
      <c r="C16" s="81"/>
      <c r="D16" s="81"/>
      <c r="E16" s="81"/>
      <c r="F16" s="81"/>
      <c r="G16" s="81"/>
      <c r="H16" s="40">
        <v>13</v>
      </c>
      <c r="I16" s="59"/>
      <c r="J16" s="59"/>
    </row>
    <row r="17" spans="2:12" ht="12" x14ac:dyDescent="0.2">
      <c r="B17" s="75" t="s">
        <v>205</v>
      </c>
      <c r="C17" s="75"/>
      <c r="D17" s="75"/>
      <c r="E17" s="75"/>
      <c r="F17" s="75"/>
      <c r="G17" s="75"/>
      <c r="H17" s="40">
        <v>14</v>
      </c>
      <c r="I17" s="59"/>
      <c r="J17" s="59"/>
    </row>
    <row r="18" spans="2:12" ht="12" x14ac:dyDescent="0.2">
      <c r="B18" s="75" t="s">
        <v>206</v>
      </c>
      <c r="C18" s="75"/>
      <c r="D18" s="75"/>
      <c r="E18" s="75"/>
      <c r="F18" s="75"/>
      <c r="G18" s="75"/>
      <c r="H18" s="40">
        <v>15</v>
      </c>
      <c r="I18" s="59"/>
      <c r="J18" s="59"/>
    </row>
    <row r="19" spans="2:12" ht="12" x14ac:dyDescent="0.2">
      <c r="B19" s="75" t="s">
        <v>207</v>
      </c>
      <c r="C19" s="75"/>
      <c r="D19" s="75"/>
      <c r="E19" s="75"/>
      <c r="F19" s="75"/>
      <c r="G19" s="75"/>
      <c r="H19" s="40">
        <v>16</v>
      </c>
      <c r="I19" s="59">
        <v>138</v>
      </c>
      <c r="J19" s="59">
        <v>1618</v>
      </c>
    </row>
    <row r="20" spans="2:12" ht="12" x14ac:dyDescent="0.2">
      <c r="B20" s="107" t="s">
        <v>208</v>
      </c>
      <c r="C20" s="107"/>
      <c r="D20" s="107"/>
      <c r="E20" s="107"/>
      <c r="F20" s="107"/>
      <c r="G20" s="107"/>
      <c r="H20" s="39">
        <v>20</v>
      </c>
      <c r="I20" s="58">
        <f>SUM(I22:I28)</f>
        <v>84627</v>
      </c>
      <c r="J20" s="58">
        <f>SUM(J22:J28)</f>
        <v>225357</v>
      </c>
    </row>
    <row r="21" spans="2:12" ht="12" x14ac:dyDescent="0.2">
      <c r="B21" s="75" t="s">
        <v>201</v>
      </c>
      <c r="C21" s="75"/>
      <c r="D21" s="75"/>
      <c r="E21" s="75"/>
      <c r="F21" s="75"/>
      <c r="G21" s="75"/>
      <c r="H21" s="17"/>
      <c r="I21" s="59"/>
      <c r="J21" s="59"/>
    </row>
    <row r="22" spans="2:12" ht="12" x14ac:dyDescent="0.2">
      <c r="B22" s="75" t="s">
        <v>209</v>
      </c>
      <c r="C22" s="75"/>
      <c r="D22" s="75"/>
      <c r="E22" s="75"/>
      <c r="F22" s="75"/>
      <c r="G22" s="75"/>
      <c r="H22" s="40">
        <v>21</v>
      </c>
      <c r="I22" s="59">
        <v>52553</v>
      </c>
      <c r="J22" s="59">
        <v>39149</v>
      </c>
    </row>
    <row r="23" spans="2:12" ht="12" x14ac:dyDescent="0.2">
      <c r="B23" s="75" t="s">
        <v>210</v>
      </c>
      <c r="C23" s="75"/>
      <c r="D23" s="75"/>
      <c r="E23" s="75"/>
      <c r="F23" s="75"/>
      <c r="G23" s="75"/>
      <c r="H23" s="40">
        <v>22</v>
      </c>
      <c r="I23" s="59"/>
      <c r="J23" s="59"/>
    </row>
    <row r="24" spans="2:12" ht="12" x14ac:dyDescent="0.2">
      <c r="B24" s="75" t="s">
        <v>211</v>
      </c>
      <c r="C24" s="75"/>
      <c r="D24" s="75"/>
      <c r="E24" s="75"/>
      <c r="F24" s="75"/>
      <c r="G24" s="75"/>
      <c r="H24" s="40">
        <v>23</v>
      </c>
      <c r="I24" s="59">
        <v>21367</v>
      </c>
      <c r="J24" s="59">
        <v>37168</v>
      </c>
    </row>
    <row r="25" spans="2:12" ht="12" x14ac:dyDescent="0.2">
      <c r="B25" s="75" t="s">
        <v>212</v>
      </c>
      <c r="C25" s="75"/>
      <c r="D25" s="75"/>
      <c r="E25" s="75"/>
      <c r="F25" s="75"/>
      <c r="G25" s="75"/>
      <c r="H25" s="40">
        <v>24</v>
      </c>
      <c r="I25" s="59"/>
      <c r="J25" s="59"/>
    </row>
    <row r="26" spans="2:12" ht="12" x14ac:dyDescent="0.2">
      <c r="B26" s="75" t="s">
        <v>213</v>
      </c>
      <c r="C26" s="75"/>
      <c r="D26" s="75"/>
      <c r="E26" s="75"/>
      <c r="F26" s="75"/>
      <c r="G26" s="75"/>
      <c r="H26" s="40">
        <v>25</v>
      </c>
      <c r="I26" s="59"/>
      <c r="J26" s="59"/>
    </row>
    <row r="27" spans="2:12" ht="12" x14ac:dyDescent="0.2">
      <c r="B27" s="75" t="s">
        <v>214</v>
      </c>
      <c r="C27" s="75"/>
      <c r="D27" s="75"/>
      <c r="E27" s="75"/>
      <c r="F27" s="75"/>
      <c r="G27" s="75"/>
      <c r="H27" s="40">
        <v>26</v>
      </c>
      <c r="I27" s="59">
        <v>8272</v>
      </c>
      <c r="J27" s="59">
        <v>141604</v>
      </c>
    </row>
    <row r="28" spans="2:12" ht="12" x14ac:dyDescent="0.2">
      <c r="B28" s="75" t="s">
        <v>215</v>
      </c>
      <c r="C28" s="75"/>
      <c r="D28" s="75"/>
      <c r="E28" s="75"/>
      <c r="F28" s="75"/>
      <c r="G28" s="75"/>
      <c r="H28" s="40">
        <v>27</v>
      </c>
      <c r="I28" s="59">
        <v>2435</v>
      </c>
      <c r="J28" s="59">
        <v>7436</v>
      </c>
    </row>
    <row r="29" spans="2:12" ht="12" customHeight="1" x14ac:dyDescent="0.2">
      <c r="B29" s="108" t="s">
        <v>216</v>
      </c>
      <c r="C29" s="108"/>
      <c r="D29" s="108"/>
      <c r="E29" s="108"/>
      <c r="F29" s="108"/>
      <c r="G29" s="108"/>
      <c r="H29" s="101">
        <v>30</v>
      </c>
      <c r="I29" s="99">
        <f>I12-I20</f>
        <v>-84489</v>
      </c>
      <c r="J29" s="99">
        <f>J12-J20</f>
        <v>-223739</v>
      </c>
      <c r="L29" s="41"/>
    </row>
    <row r="30" spans="2:12" ht="12" customHeight="1" x14ac:dyDescent="0.2">
      <c r="B30" s="108"/>
      <c r="C30" s="108"/>
      <c r="D30" s="108"/>
      <c r="E30" s="108"/>
      <c r="F30" s="108"/>
      <c r="G30" s="108"/>
      <c r="H30" s="102"/>
      <c r="I30" s="100"/>
      <c r="J30" s="100"/>
    </row>
    <row r="31" spans="2:12" ht="12" x14ac:dyDescent="0.2">
      <c r="B31" s="98" t="s">
        <v>217</v>
      </c>
      <c r="C31" s="98"/>
      <c r="D31" s="98"/>
      <c r="E31" s="98"/>
      <c r="F31" s="98"/>
      <c r="G31" s="98"/>
      <c r="H31" s="98"/>
      <c r="I31" s="98"/>
      <c r="J31" s="98"/>
    </row>
    <row r="32" spans="2:12" ht="12" x14ac:dyDescent="0.2">
      <c r="B32" s="107" t="s">
        <v>218</v>
      </c>
      <c r="C32" s="107"/>
      <c r="D32" s="107"/>
      <c r="E32" s="107"/>
      <c r="F32" s="107"/>
      <c r="G32" s="107"/>
      <c r="H32" s="39">
        <v>40</v>
      </c>
      <c r="I32" s="58">
        <f>SUM(I34:I44)</f>
        <v>0</v>
      </c>
      <c r="J32" s="58">
        <f>SUM(J34:J44)</f>
        <v>32000</v>
      </c>
    </row>
    <row r="33" spans="2:10" ht="12" x14ac:dyDescent="0.2">
      <c r="B33" s="75" t="s">
        <v>201</v>
      </c>
      <c r="C33" s="75"/>
      <c r="D33" s="75"/>
      <c r="E33" s="75"/>
      <c r="F33" s="75"/>
      <c r="G33" s="75"/>
      <c r="H33" s="17"/>
      <c r="I33" s="59"/>
      <c r="J33" s="59"/>
    </row>
    <row r="34" spans="2:10" ht="12" x14ac:dyDescent="0.2">
      <c r="B34" s="75" t="s">
        <v>219</v>
      </c>
      <c r="C34" s="75"/>
      <c r="D34" s="75"/>
      <c r="E34" s="75"/>
      <c r="F34" s="75"/>
      <c r="G34" s="75"/>
      <c r="H34" s="40">
        <v>41</v>
      </c>
      <c r="I34" s="59"/>
      <c r="J34" s="59"/>
    </row>
    <row r="35" spans="2:10" ht="12" x14ac:dyDescent="0.2">
      <c r="B35" s="75" t="s">
        <v>220</v>
      </c>
      <c r="C35" s="75"/>
      <c r="D35" s="75"/>
      <c r="E35" s="75"/>
      <c r="F35" s="75"/>
      <c r="G35" s="75"/>
      <c r="H35" s="40">
        <v>42</v>
      </c>
      <c r="I35" s="59"/>
      <c r="J35" s="59"/>
    </row>
    <row r="36" spans="2:10" ht="12" x14ac:dyDescent="0.2">
      <c r="B36" s="75" t="s">
        <v>221</v>
      </c>
      <c r="C36" s="75"/>
      <c r="D36" s="75"/>
      <c r="E36" s="75"/>
      <c r="F36" s="75"/>
      <c r="G36" s="75"/>
      <c r="H36" s="40">
        <v>43</v>
      </c>
      <c r="I36" s="59"/>
      <c r="J36" s="59"/>
    </row>
    <row r="37" spans="2:10" ht="12" x14ac:dyDescent="0.2">
      <c r="B37" s="81" t="s">
        <v>222</v>
      </c>
      <c r="C37" s="81"/>
      <c r="D37" s="81"/>
      <c r="E37" s="81"/>
      <c r="F37" s="81"/>
      <c r="G37" s="81"/>
      <c r="H37" s="40">
        <v>44</v>
      </c>
      <c r="I37" s="59"/>
      <c r="J37" s="59"/>
    </row>
    <row r="38" spans="2:10" ht="12" x14ac:dyDescent="0.2">
      <c r="B38" s="75" t="s">
        <v>223</v>
      </c>
      <c r="C38" s="75"/>
      <c r="D38" s="75"/>
      <c r="E38" s="75"/>
      <c r="F38" s="75"/>
      <c r="G38" s="75"/>
      <c r="H38" s="40">
        <v>45</v>
      </c>
      <c r="I38" s="59"/>
      <c r="J38" s="59"/>
    </row>
    <row r="39" spans="2:10" ht="12" x14ac:dyDescent="0.2">
      <c r="B39" s="75" t="s">
        <v>224</v>
      </c>
      <c r="C39" s="75"/>
      <c r="D39" s="75"/>
      <c r="E39" s="75"/>
      <c r="F39" s="75"/>
      <c r="G39" s="75"/>
      <c r="H39" s="40">
        <v>46</v>
      </c>
      <c r="I39" s="59"/>
      <c r="J39" s="59"/>
    </row>
    <row r="40" spans="2:10" ht="12" x14ac:dyDescent="0.2">
      <c r="B40" s="75" t="s">
        <v>225</v>
      </c>
      <c r="C40" s="75"/>
      <c r="D40" s="75"/>
      <c r="E40" s="75"/>
      <c r="F40" s="75"/>
      <c r="G40" s="75"/>
      <c r="H40" s="40">
        <v>47</v>
      </c>
      <c r="I40" s="59"/>
      <c r="J40" s="59"/>
    </row>
    <row r="41" spans="2:10" ht="12" x14ac:dyDescent="0.2">
      <c r="B41" s="75" t="s">
        <v>226</v>
      </c>
      <c r="C41" s="75"/>
      <c r="D41" s="75"/>
      <c r="E41" s="75"/>
      <c r="F41" s="75"/>
      <c r="G41" s="75"/>
      <c r="H41" s="40">
        <v>48</v>
      </c>
      <c r="I41" s="59"/>
      <c r="J41" s="59"/>
    </row>
    <row r="42" spans="2:10" ht="12" x14ac:dyDescent="0.2">
      <c r="B42" s="75" t="s">
        <v>227</v>
      </c>
      <c r="C42" s="75"/>
      <c r="D42" s="75"/>
      <c r="E42" s="75"/>
      <c r="F42" s="75"/>
      <c r="G42" s="75"/>
      <c r="H42" s="40">
        <v>49</v>
      </c>
      <c r="I42" s="59"/>
      <c r="J42" s="59"/>
    </row>
    <row r="43" spans="2:10" ht="12" x14ac:dyDescent="0.2">
      <c r="B43" s="75" t="s">
        <v>206</v>
      </c>
      <c r="C43" s="75"/>
      <c r="D43" s="75"/>
      <c r="E43" s="75"/>
      <c r="F43" s="75"/>
      <c r="G43" s="75"/>
      <c r="H43" s="40">
        <v>50</v>
      </c>
      <c r="I43" s="59"/>
      <c r="J43" s="59"/>
    </row>
    <row r="44" spans="2:10" ht="12" x14ac:dyDescent="0.2">
      <c r="B44" s="75" t="s">
        <v>207</v>
      </c>
      <c r="C44" s="75"/>
      <c r="D44" s="75"/>
      <c r="E44" s="75"/>
      <c r="F44" s="75"/>
      <c r="G44" s="75"/>
      <c r="H44" s="40">
        <v>51</v>
      </c>
      <c r="I44" s="59"/>
      <c r="J44" s="59">
        <v>32000</v>
      </c>
    </row>
    <row r="45" spans="2:10" ht="12" x14ac:dyDescent="0.2">
      <c r="B45" s="107" t="s">
        <v>228</v>
      </c>
      <c r="C45" s="107"/>
      <c r="D45" s="107"/>
      <c r="E45" s="107"/>
      <c r="F45" s="107"/>
      <c r="G45" s="107"/>
      <c r="H45" s="39">
        <v>60</v>
      </c>
      <c r="I45" s="58">
        <f>SUM(I47:I57)</f>
        <v>77884</v>
      </c>
      <c r="J45" s="58">
        <f>SUM(J47:J57)</f>
        <v>277245</v>
      </c>
    </row>
    <row r="46" spans="2:10" ht="12" x14ac:dyDescent="0.2">
      <c r="B46" s="75" t="s">
        <v>201</v>
      </c>
      <c r="C46" s="75"/>
      <c r="D46" s="75"/>
      <c r="E46" s="75"/>
      <c r="F46" s="75"/>
      <c r="G46" s="75"/>
      <c r="H46" s="17"/>
      <c r="I46" s="59"/>
      <c r="J46" s="59"/>
    </row>
    <row r="47" spans="2:10" ht="12" x14ac:dyDescent="0.2">
      <c r="B47" s="75" t="s">
        <v>229</v>
      </c>
      <c r="C47" s="75"/>
      <c r="D47" s="75"/>
      <c r="E47" s="75"/>
      <c r="F47" s="75"/>
      <c r="G47" s="75"/>
      <c r="H47" s="40">
        <v>61</v>
      </c>
      <c r="I47" s="59">
        <v>25</v>
      </c>
      <c r="J47" s="59"/>
    </row>
    <row r="48" spans="2:10" ht="12" x14ac:dyDescent="0.2">
      <c r="B48" s="75" t="s">
        <v>230</v>
      </c>
      <c r="C48" s="75"/>
      <c r="D48" s="75"/>
      <c r="E48" s="75"/>
      <c r="F48" s="75"/>
      <c r="G48" s="75"/>
      <c r="H48" s="40">
        <v>62</v>
      </c>
      <c r="I48" s="59"/>
      <c r="J48" s="59"/>
    </row>
    <row r="49" spans="2:10" ht="12" x14ac:dyDescent="0.2">
      <c r="B49" s="75" t="s">
        <v>231</v>
      </c>
      <c r="C49" s="75"/>
      <c r="D49" s="75"/>
      <c r="E49" s="75"/>
      <c r="F49" s="75"/>
      <c r="G49" s="75"/>
      <c r="H49" s="40">
        <v>63</v>
      </c>
      <c r="I49" s="59">
        <v>69924</v>
      </c>
      <c r="J49" s="59">
        <v>269645</v>
      </c>
    </row>
    <row r="50" spans="2:10" ht="12" x14ac:dyDescent="0.2">
      <c r="B50" s="81" t="s">
        <v>232</v>
      </c>
      <c r="C50" s="81"/>
      <c r="D50" s="81"/>
      <c r="E50" s="81"/>
      <c r="F50" s="81"/>
      <c r="G50" s="81"/>
      <c r="H50" s="40">
        <v>64</v>
      </c>
      <c r="I50" s="59"/>
      <c r="J50" s="59"/>
    </row>
    <row r="51" spans="2:10" ht="12" x14ac:dyDescent="0.2">
      <c r="B51" s="75" t="s">
        <v>233</v>
      </c>
      <c r="C51" s="75"/>
      <c r="D51" s="75"/>
      <c r="E51" s="75"/>
      <c r="F51" s="75"/>
      <c r="G51" s="75"/>
      <c r="H51" s="40">
        <v>65</v>
      </c>
      <c r="I51" s="59"/>
      <c r="J51" s="59"/>
    </row>
    <row r="52" spans="2:10" ht="12" x14ac:dyDescent="0.2">
      <c r="B52" s="75" t="s">
        <v>234</v>
      </c>
      <c r="C52" s="75"/>
      <c r="D52" s="75"/>
      <c r="E52" s="75"/>
      <c r="F52" s="75"/>
      <c r="G52" s="75"/>
      <c r="H52" s="40">
        <v>66</v>
      </c>
      <c r="I52" s="59"/>
      <c r="J52" s="59"/>
    </row>
    <row r="53" spans="2:10" ht="12" x14ac:dyDescent="0.2">
      <c r="B53" s="75" t="s">
        <v>235</v>
      </c>
      <c r="C53" s="75"/>
      <c r="D53" s="75"/>
      <c r="E53" s="75"/>
      <c r="F53" s="75"/>
      <c r="G53" s="75"/>
      <c r="H53" s="40">
        <v>67</v>
      </c>
      <c r="I53" s="59">
        <v>7935</v>
      </c>
      <c r="J53" s="59">
        <v>7600</v>
      </c>
    </row>
    <row r="54" spans="2:10" ht="12" x14ac:dyDescent="0.2">
      <c r="B54" s="75" t="s">
        <v>236</v>
      </c>
      <c r="C54" s="75"/>
      <c r="D54" s="75"/>
      <c r="E54" s="75"/>
      <c r="F54" s="75"/>
      <c r="G54" s="75"/>
      <c r="H54" s="40">
        <v>68</v>
      </c>
      <c r="I54" s="59"/>
      <c r="J54" s="59"/>
    </row>
    <row r="55" spans="2:10" ht="12" x14ac:dyDescent="0.2">
      <c r="B55" s="75" t="s">
        <v>226</v>
      </c>
      <c r="C55" s="75"/>
      <c r="D55" s="75"/>
      <c r="E55" s="75"/>
      <c r="F55" s="75"/>
      <c r="G55" s="75"/>
      <c r="H55" s="40">
        <v>69</v>
      </c>
      <c r="I55" s="59"/>
      <c r="J55" s="59"/>
    </row>
    <row r="56" spans="2:10" ht="12" x14ac:dyDescent="0.2">
      <c r="B56" s="75" t="s">
        <v>237</v>
      </c>
      <c r="C56" s="75"/>
      <c r="D56" s="75"/>
      <c r="E56" s="75"/>
      <c r="F56" s="75"/>
      <c r="G56" s="75"/>
      <c r="H56" s="40">
        <v>70</v>
      </c>
      <c r="I56" s="59"/>
      <c r="J56" s="59"/>
    </row>
    <row r="57" spans="2:10" ht="11.25" customHeight="1" x14ac:dyDescent="0.2">
      <c r="B57" s="75" t="s">
        <v>215</v>
      </c>
      <c r="C57" s="75"/>
      <c r="D57" s="75"/>
      <c r="E57" s="75"/>
      <c r="F57" s="75"/>
      <c r="G57" s="75"/>
      <c r="H57" s="40">
        <v>71</v>
      </c>
      <c r="I57" s="59"/>
      <c r="J57" s="59"/>
    </row>
    <row r="58" spans="2:10" ht="12" customHeight="1" x14ac:dyDescent="0.2">
      <c r="B58" s="108" t="s">
        <v>238</v>
      </c>
      <c r="C58" s="108"/>
      <c r="D58" s="108"/>
      <c r="E58" s="108"/>
      <c r="F58" s="108"/>
      <c r="G58" s="108"/>
      <c r="H58" s="101">
        <v>80</v>
      </c>
      <c r="I58" s="99">
        <f>I32-I45</f>
        <v>-77884</v>
      </c>
      <c r="J58" s="99">
        <f>J32-J45</f>
        <v>-245245</v>
      </c>
    </row>
    <row r="59" spans="2:10" ht="12" customHeight="1" x14ac:dyDescent="0.2">
      <c r="B59" s="108"/>
      <c r="C59" s="108"/>
      <c r="D59" s="108"/>
      <c r="E59" s="108"/>
      <c r="F59" s="108"/>
      <c r="G59" s="108"/>
      <c r="H59" s="102"/>
      <c r="I59" s="100"/>
      <c r="J59" s="100"/>
    </row>
    <row r="60" spans="2:10" ht="12" x14ac:dyDescent="0.2">
      <c r="B60" s="98" t="s">
        <v>239</v>
      </c>
      <c r="C60" s="98"/>
      <c r="D60" s="98"/>
      <c r="E60" s="98"/>
      <c r="F60" s="98"/>
      <c r="G60" s="98"/>
      <c r="H60" s="98"/>
      <c r="I60" s="98"/>
      <c r="J60" s="98"/>
    </row>
    <row r="61" spans="2:10" ht="12" x14ac:dyDescent="0.2">
      <c r="B61" s="107" t="s">
        <v>240</v>
      </c>
      <c r="C61" s="107"/>
      <c r="D61" s="107"/>
      <c r="E61" s="107"/>
      <c r="F61" s="107"/>
      <c r="G61" s="107"/>
      <c r="H61" s="42">
        <v>90</v>
      </c>
      <c r="I61" s="58">
        <f>SUM(I63:I66)</f>
        <v>258305</v>
      </c>
      <c r="J61" s="58">
        <f>SUM(J63:J66)</f>
        <v>773843</v>
      </c>
    </row>
    <row r="62" spans="2:10" ht="12" x14ac:dyDescent="0.2">
      <c r="B62" s="75" t="s">
        <v>201</v>
      </c>
      <c r="C62" s="75"/>
      <c r="D62" s="75"/>
      <c r="E62" s="75"/>
      <c r="F62" s="75"/>
      <c r="G62" s="75"/>
      <c r="H62" s="43"/>
      <c r="I62" s="59"/>
      <c r="J62" s="59"/>
    </row>
    <row r="63" spans="2:10" ht="12" x14ac:dyDescent="0.2">
      <c r="B63" s="75" t="s">
        <v>241</v>
      </c>
      <c r="C63" s="75"/>
      <c r="D63" s="75"/>
      <c r="E63" s="75"/>
      <c r="F63" s="75"/>
      <c r="G63" s="75"/>
      <c r="H63" s="44">
        <v>91</v>
      </c>
      <c r="I63" s="59"/>
      <c r="J63" s="59"/>
    </row>
    <row r="64" spans="2:10" ht="12" x14ac:dyDescent="0.2">
      <c r="B64" s="75" t="s">
        <v>242</v>
      </c>
      <c r="C64" s="75"/>
      <c r="D64" s="75"/>
      <c r="E64" s="75"/>
      <c r="F64" s="75"/>
      <c r="G64" s="75"/>
      <c r="H64" s="44">
        <v>92</v>
      </c>
      <c r="I64" s="59">
        <v>258305</v>
      </c>
      <c r="J64" s="59">
        <v>478843</v>
      </c>
    </row>
    <row r="65" spans="2:12" ht="12" x14ac:dyDescent="0.2">
      <c r="B65" s="75" t="s">
        <v>206</v>
      </c>
      <c r="C65" s="75"/>
      <c r="D65" s="75"/>
      <c r="E65" s="75"/>
      <c r="F65" s="75"/>
      <c r="G65" s="75"/>
      <c r="H65" s="44">
        <v>93</v>
      </c>
      <c r="I65" s="59"/>
      <c r="J65" s="59"/>
    </row>
    <row r="66" spans="2:12" ht="12" x14ac:dyDescent="0.2">
      <c r="B66" s="75" t="s">
        <v>207</v>
      </c>
      <c r="C66" s="75"/>
      <c r="D66" s="75"/>
      <c r="E66" s="75"/>
      <c r="F66" s="75"/>
      <c r="G66" s="75"/>
      <c r="H66" s="44">
        <v>94</v>
      </c>
      <c r="I66" s="59"/>
      <c r="J66" s="59">
        <v>295000</v>
      </c>
    </row>
    <row r="67" spans="2:12" ht="12" x14ac:dyDescent="0.2">
      <c r="B67" s="107" t="s">
        <v>243</v>
      </c>
      <c r="C67" s="107"/>
      <c r="D67" s="107"/>
      <c r="E67" s="107"/>
      <c r="F67" s="107"/>
      <c r="G67" s="107"/>
      <c r="H67" s="42">
        <v>100</v>
      </c>
      <c r="I67" s="58">
        <f>SUM(I69:I73)</f>
        <v>96707</v>
      </c>
      <c r="J67" s="58">
        <f>SUM(J69:J73)</f>
        <v>301058</v>
      </c>
    </row>
    <row r="68" spans="2:12" ht="12" x14ac:dyDescent="0.2">
      <c r="B68" s="75" t="s">
        <v>201</v>
      </c>
      <c r="C68" s="75"/>
      <c r="D68" s="75"/>
      <c r="E68" s="75"/>
      <c r="F68" s="75"/>
      <c r="G68" s="75"/>
      <c r="H68" s="43"/>
      <c r="I68" s="59"/>
      <c r="J68" s="59"/>
    </row>
    <row r="69" spans="2:12" ht="12" x14ac:dyDescent="0.2">
      <c r="B69" s="75" t="s">
        <v>244</v>
      </c>
      <c r="C69" s="75"/>
      <c r="D69" s="75"/>
      <c r="E69" s="75"/>
      <c r="F69" s="75"/>
      <c r="G69" s="75"/>
      <c r="H69" s="44">
        <v>101</v>
      </c>
      <c r="I69" s="59">
        <v>96707</v>
      </c>
      <c r="J69" s="59">
        <v>301058</v>
      </c>
    </row>
    <row r="70" spans="2:12" ht="12" x14ac:dyDescent="0.2">
      <c r="B70" s="75" t="s">
        <v>212</v>
      </c>
      <c r="C70" s="75"/>
      <c r="D70" s="75"/>
      <c r="E70" s="75"/>
      <c r="F70" s="75"/>
      <c r="G70" s="75"/>
      <c r="H70" s="44">
        <v>102</v>
      </c>
      <c r="I70" s="59"/>
      <c r="J70" s="59"/>
    </row>
    <row r="71" spans="2:12" ht="12" x14ac:dyDescent="0.2">
      <c r="B71" s="75" t="s">
        <v>245</v>
      </c>
      <c r="C71" s="75"/>
      <c r="D71" s="75"/>
      <c r="E71" s="75"/>
      <c r="F71" s="75"/>
      <c r="G71" s="75"/>
      <c r="H71" s="44">
        <v>103</v>
      </c>
      <c r="I71" s="59"/>
      <c r="J71" s="59"/>
    </row>
    <row r="72" spans="2:12" ht="12" x14ac:dyDescent="0.2">
      <c r="B72" s="75" t="s">
        <v>246</v>
      </c>
      <c r="C72" s="75"/>
      <c r="D72" s="75"/>
      <c r="E72" s="75"/>
      <c r="F72" s="75"/>
      <c r="G72" s="75"/>
      <c r="H72" s="44">
        <v>104</v>
      </c>
      <c r="I72" s="59"/>
      <c r="J72" s="59"/>
    </row>
    <row r="73" spans="2:12" ht="12" x14ac:dyDescent="0.2">
      <c r="B73" s="75" t="s">
        <v>247</v>
      </c>
      <c r="C73" s="75"/>
      <c r="D73" s="75"/>
      <c r="E73" s="75"/>
      <c r="F73" s="75"/>
      <c r="G73" s="75"/>
      <c r="H73" s="44">
        <v>105</v>
      </c>
      <c r="I73" s="59"/>
      <c r="J73" s="59"/>
    </row>
    <row r="74" spans="2:12" ht="12" customHeight="1" x14ac:dyDescent="0.2">
      <c r="B74" s="106" t="s">
        <v>248</v>
      </c>
      <c r="C74" s="106"/>
      <c r="D74" s="106"/>
      <c r="E74" s="106"/>
      <c r="F74" s="106"/>
      <c r="G74" s="106"/>
      <c r="H74" s="101">
        <v>110</v>
      </c>
      <c r="I74" s="99">
        <f>I61-I67</f>
        <v>161598</v>
      </c>
      <c r="J74" s="99">
        <f>J61-J67</f>
        <v>472785</v>
      </c>
    </row>
    <row r="75" spans="2:12" ht="12" customHeight="1" x14ac:dyDescent="0.2">
      <c r="B75" s="106"/>
      <c r="C75" s="106"/>
      <c r="D75" s="106"/>
      <c r="E75" s="106"/>
      <c r="F75" s="106"/>
      <c r="G75" s="106"/>
      <c r="H75" s="102"/>
      <c r="I75" s="100"/>
      <c r="J75" s="100"/>
    </row>
    <row r="76" spans="2:12" ht="12" customHeight="1" x14ac:dyDescent="0.2">
      <c r="B76" s="106" t="s">
        <v>249</v>
      </c>
      <c r="C76" s="106"/>
      <c r="D76" s="106"/>
      <c r="E76" s="106"/>
      <c r="F76" s="106"/>
      <c r="G76" s="106"/>
      <c r="H76" s="101">
        <v>120</v>
      </c>
      <c r="I76" s="99">
        <v>-17</v>
      </c>
      <c r="J76" s="99">
        <v>39</v>
      </c>
    </row>
    <row r="77" spans="2:12" ht="12" customHeight="1" x14ac:dyDescent="0.2">
      <c r="B77" s="106"/>
      <c r="C77" s="106"/>
      <c r="D77" s="106"/>
      <c r="E77" s="106"/>
      <c r="F77" s="106"/>
      <c r="G77" s="106"/>
      <c r="H77" s="102"/>
      <c r="I77" s="100"/>
      <c r="J77" s="100"/>
    </row>
    <row r="78" spans="2:12" ht="12" customHeight="1" x14ac:dyDescent="0.2">
      <c r="B78" s="108" t="s">
        <v>250</v>
      </c>
      <c r="C78" s="108"/>
      <c r="D78" s="108"/>
      <c r="E78" s="108"/>
      <c r="F78" s="108"/>
      <c r="G78" s="108"/>
      <c r="H78" s="101">
        <v>130</v>
      </c>
      <c r="I78" s="99">
        <f>I29+I58+I74+I76</f>
        <v>-792</v>
      </c>
      <c r="J78" s="99">
        <f>J29+J58+J74+J76</f>
        <v>3840</v>
      </c>
      <c r="K78" s="41"/>
      <c r="L78" s="41"/>
    </row>
    <row r="79" spans="2:12" ht="12" customHeight="1" x14ac:dyDescent="0.2">
      <c r="B79" s="108"/>
      <c r="C79" s="108"/>
      <c r="D79" s="108"/>
      <c r="E79" s="108"/>
      <c r="F79" s="108"/>
      <c r="G79" s="108"/>
      <c r="H79" s="102"/>
      <c r="I79" s="100"/>
      <c r="J79" s="100"/>
      <c r="K79" s="41"/>
    </row>
    <row r="80" spans="2:12" ht="12" customHeight="1" x14ac:dyDescent="0.2">
      <c r="B80" s="106" t="s">
        <v>251</v>
      </c>
      <c r="C80" s="106"/>
      <c r="D80" s="106"/>
      <c r="E80" s="106"/>
      <c r="F80" s="106"/>
      <c r="G80" s="106"/>
      <c r="H80" s="101">
        <v>140</v>
      </c>
      <c r="I80" s="99">
        <v>7137</v>
      </c>
      <c r="J80" s="99">
        <v>3297</v>
      </c>
    </row>
    <row r="81" spans="2:10" ht="12" customHeight="1" x14ac:dyDescent="0.2">
      <c r="B81" s="106"/>
      <c r="C81" s="106"/>
      <c r="D81" s="106"/>
      <c r="E81" s="106"/>
      <c r="F81" s="106"/>
      <c r="G81" s="106"/>
      <c r="H81" s="102"/>
      <c r="I81" s="100"/>
      <c r="J81" s="100"/>
    </row>
    <row r="82" spans="2:10" ht="12" customHeight="1" x14ac:dyDescent="0.2">
      <c r="B82" s="106" t="s">
        <v>252</v>
      </c>
      <c r="C82" s="106"/>
      <c r="D82" s="106"/>
      <c r="E82" s="106"/>
      <c r="F82" s="106"/>
      <c r="G82" s="106"/>
      <c r="H82" s="101">
        <v>150</v>
      </c>
      <c r="I82" s="99">
        <v>6345</v>
      </c>
      <c r="J82" s="99">
        <v>7137</v>
      </c>
    </row>
    <row r="83" spans="2:10" ht="12" customHeight="1" x14ac:dyDescent="0.2">
      <c r="B83" s="106"/>
      <c r="C83" s="106"/>
      <c r="D83" s="106"/>
      <c r="E83" s="106"/>
      <c r="F83" s="106"/>
      <c r="G83" s="106"/>
      <c r="H83" s="102"/>
      <c r="I83" s="100"/>
      <c r="J83" s="100"/>
    </row>
    <row r="84" spans="2:10" s="45" customFormat="1" ht="12.75" x14ac:dyDescent="0.2">
      <c r="E84" s="1"/>
      <c r="F84" s="1"/>
      <c r="G84" s="1"/>
      <c r="I84" s="46">
        <f>I80+I78-I82</f>
        <v>0</v>
      </c>
      <c r="J84" s="46">
        <f>J80+J78-J82</f>
        <v>0</v>
      </c>
    </row>
    <row r="85" spans="2:10" s="45" customFormat="1" ht="12.75" x14ac:dyDescent="0.2">
      <c r="C85" s="64" t="str">
        <f>ОФП!C81</f>
        <v>Руководитель</v>
      </c>
      <c r="D85" s="64"/>
      <c r="E85" s="65" t="str">
        <f>ОФП!E81</f>
        <v>Исаев Т.Б.</v>
      </c>
      <c r="F85" s="65"/>
      <c r="G85" s="65"/>
      <c r="H85" s="103" t="s">
        <v>132</v>
      </c>
      <c r="I85" s="103"/>
    </row>
    <row r="86" spans="2:10" s="45" customFormat="1" x14ac:dyDescent="0.2">
      <c r="D86" s="45" t="s">
        <v>133</v>
      </c>
      <c r="H86" s="92" t="s">
        <v>134</v>
      </c>
      <c r="I86" s="92"/>
      <c r="J86" s="47"/>
    </row>
    <row r="87" spans="2:10" ht="12.75" x14ac:dyDescent="0.2">
      <c r="C87" s="104" t="s">
        <v>135</v>
      </c>
      <c r="D87" s="104"/>
      <c r="E87" s="65" t="str">
        <f>[1]ОФП!E83</f>
        <v>Мащенко О.А.</v>
      </c>
      <c r="F87" s="65"/>
      <c r="G87" s="65"/>
      <c r="H87" s="105" t="s">
        <v>132</v>
      </c>
      <c r="I87" s="105"/>
    </row>
    <row r="88" spans="2:10" x14ac:dyDescent="0.2">
      <c r="D88" s="36" t="s">
        <v>133</v>
      </c>
      <c r="H88" s="92" t="s">
        <v>134</v>
      </c>
      <c r="I88" s="92"/>
    </row>
    <row r="89" spans="2:10" ht="12.75" x14ac:dyDescent="0.2">
      <c r="C89" s="1" t="s">
        <v>137</v>
      </c>
    </row>
  </sheetData>
  <mergeCells count="101">
    <mergeCell ref="B16:G16"/>
    <mergeCell ref="B2:D2"/>
    <mergeCell ref="F2:J2"/>
    <mergeCell ref="D4:I4"/>
    <mergeCell ref="D5:I5"/>
    <mergeCell ref="D6:I6"/>
    <mergeCell ref="B9:G10"/>
    <mergeCell ref="B11:J11"/>
    <mergeCell ref="B12:G12"/>
    <mergeCell ref="B13:G13"/>
    <mergeCell ref="B14:G14"/>
    <mergeCell ref="B15:G15"/>
    <mergeCell ref="B28:G28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41:G41"/>
    <mergeCell ref="B29:G30"/>
    <mergeCell ref="B31:J31"/>
    <mergeCell ref="B32:G32"/>
    <mergeCell ref="B33:G33"/>
    <mergeCell ref="B34:G34"/>
    <mergeCell ref="B35:G35"/>
    <mergeCell ref="B36:G36"/>
    <mergeCell ref="B37:G37"/>
    <mergeCell ref="B38:G38"/>
    <mergeCell ref="B39:G39"/>
    <mergeCell ref="B40:G40"/>
    <mergeCell ref="H29:H30"/>
    <mergeCell ref="I29:I30"/>
    <mergeCell ref="J29:J30"/>
    <mergeCell ref="B53:G53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78:G79"/>
    <mergeCell ref="B80:G81"/>
    <mergeCell ref="B66:G66"/>
    <mergeCell ref="B54:G54"/>
    <mergeCell ref="B55:G55"/>
    <mergeCell ref="B56:G56"/>
    <mergeCell ref="B57:G57"/>
    <mergeCell ref="B58:G59"/>
    <mergeCell ref="B60:J60"/>
    <mergeCell ref="B61:G61"/>
    <mergeCell ref="B62:G62"/>
    <mergeCell ref="B63:G63"/>
    <mergeCell ref="B64:G64"/>
    <mergeCell ref="B65:G65"/>
    <mergeCell ref="H58:H59"/>
    <mergeCell ref="I58:I59"/>
    <mergeCell ref="J58:J59"/>
    <mergeCell ref="B67:G67"/>
    <mergeCell ref="B68:G68"/>
    <mergeCell ref="B69:G69"/>
    <mergeCell ref="B70:G70"/>
    <mergeCell ref="B71:G71"/>
    <mergeCell ref="B72:G72"/>
    <mergeCell ref="B73:G73"/>
    <mergeCell ref="B74:G75"/>
    <mergeCell ref="B76:G77"/>
    <mergeCell ref="I80:I81"/>
    <mergeCell ref="J80:J81"/>
    <mergeCell ref="I82:I83"/>
    <mergeCell ref="J82:J83"/>
    <mergeCell ref="H80:H81"/>
    <mergeCell ref="H82:H83"/>
    <mergeCell ref="H88:I88"/>
    <mergeCell ref="C85:D85"/>
    <mergeCell ref="E85:G85"/>
    <mergeCell ref="H85:I85"/>
    <mergeCell ref="H86:I86"/>
    <mergeCell ref="C87:D87"/>
    <mergeCell ref="E87:G87"/>
    <mergeCell ref="H87:I87"/>
    <mergeCell ref="B82:G83"/>
    <mergeCell ref="I74:I75"/>
    <mergeCell ref="J74:J75"/>
    <mergeCell ref="H74:H75"/>
    <mergeCell ref="H78:H79"/>
    <mergeCell ref="I78:I79"/>
    <mergeCell ref="J78:J79"/>
    <mergeCell ref="H76:H77"/>
    <mergeCell ref="I76:I77"/>
    <mergeCell ref="J76:J77"/>
  </mergeCells>
  <pageMargins left="0.7" right="0.7" top="0.75" bottom="0.75" header="0.3" footer="0.3"/>
  <pageSetup paperSize="9" scale="81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topLeftCell="A13" workbookViewId="0">
      <selection activeCell="M13" sqref="M13"/>
    </sheetView>
  </sheetViews>
  <sheetFormatPr defaultColWidth="8.85546875" defaultRowHeight="11.25" x14ac:dyDescent="0.2"/>
  <cols>
    <col min="1" max="1" width="8.85546875" style="36" customWidth="1"/>
    <col min="2" max="2" width="10.140625" style="36" customWidth="1"/>
    <col min="3" max="3" width="11.85546875" style="36" customWidth="1"/>
    <col min="4" max="4" width="29.28515625" style="36" customWidth="1"/>
    <col min="5" max="5" width="7.85546875" style="36" customWidth="1"/>
    <col min="6" max="7" width="15" style="36" customWidth="1"/>
    <col min="8" max="8" width="15.5703125" style="36" customWidth="1"/>
    <col min="9" max="9" width="14.7109375" style="36" customWidth="1"/>
    <col min="10" max="10" width="15" style="36" customWidth="1"/>
    <col min="11" max="256" width="8.85546875" style="36"/>
    <col min="257" max="257" width="8.85546875" style="36" customWidth="1"/>
    <col min="258" max="258" width="10.140625" style="36" customWidth="1"/>
    <col min="259" max="259" width="11.85546875" style="36" customWidth="1"/>
    <col min="260" max="260" width="29.28515625" style="36" customWidth="1"/>
    <col min="261" max="261" width="7.85546875" style="36" customWidth="1"/>
    <col min="262" max="263" width="15" style="36" customWidth="1"/>
    <col min="264" max="264" width="15.5703125" style="36" customWidth="1"/>
    <col min="265" max="265" width="14.7109375" style="36" customWidth="1"/>
    <col min="266" max="266" width="15" style="36" customWidth="1"/>
    <col min="267" max="512" width="8.85546875" style="36"/>
    <col min="513" max="513" width="8.85546875" style="36" customWidth="1"/>
    <col min="514" max="514" width="10.140625" style="36" customWidth="1"/>
    <col min="515" max="515" width="11.85546875" style="36" customWidth="1"/>
    <col min="516" max="516" width="29.28515625" style="36" customWidth="1"/>
    <col min="517" max="517" width="7.85546875" style="36" customWidth="1"/>
    <col min="518" max="519" width="15" style="36" customWidth="1"/>
    <col min="520" max="520" width="15.5703125" style="36" customWidth="1"/>
    <col min="521" max="521" width="14.7109375" style="36" customWidth="1"/>
    <col min="522" max="522" width="15" style="36" customWidth="1"/>
    <col min="523" max="768" width="8.85546875" style="36"/>
    <col min="769" max="769" width="8.85546875" style="36" customWidth="1"/>
    <col min="770" max="770" width="10.140625" style="36" customWidth="1"/>
    <col min="771" max="771" width="11.85546875" style="36" customWidth="1"/>
    <col min="772" max="772" width="29.28515625" style="36" customWidth="1"/>
    <col min="773" max="773" width="7.85546875" style="36" customWidth="1"/>
    <col min="774" max="775" width="15" style="36" customWidth="1"/>
    <col min="776" max="776" width="15.5703125" style="36" customWidth="1"/>
    <col min="777" max="777" width="14.7109375" style="36" customWidth="1"/>
    <col min="778" max="778" width="15" style="36" customWidth="1"/>
    <col min="779" max="1024" width="8.85546875" style="36"/>
    <col min="1025" max="1025" width="8.85546875" style="36" customWidth="1"/>
    <col min="1026" max="1026" width="10.140625" style="36" customWidth="1"/>
    <col min="1027" max="1027" width="11.85546875" style="36" customWidth="1"/>
    <col min="1028" max="1028" width="29.28515625" style="36" customWidth="1"/>
    <col min="1029" max="1029" width="7.85546875" style="36" customWidth="1"/>
    <col min="1030" max="1031" width="15" style="36" customWidth="1"/>
    <col min="1032" max="1032" width="15.5703125" style="36" customWidth="1"/>
    <col min="1033" max="1033" width="14.7109375" style="36" customWidth="1"/>
    <col min="1034" max="1034" width="15" style="36" customWidth="1"/>
    <col min="1035" max="1280" width="8.85546875" style="36"/>
    <col min="1281" max="1281" width="8.85546875" style="36" customWidth="1"/>
    <col min="1282" max="1282" width="10.140625" style="36" customWidth="1"/>
    <col min="1283" max="1283" width="11.85546875" style="36" customWidth="1"/>
    <col min="1284" max="1284" width="29.28515625" style="36" customWidth="1"/>
    <col min="1285" max="1285" width="7.85546875" style="36" customWidth="1"/>
    <col min="1286" max="1287" width="15" style="36" customWidth="1"/>
    <col min="1288" max="1288" width="15.5703125" style="36" customWidth="1"/>
    <col min="1289" max="1289" width="14.7109375" style="36" customWidth="1"/>
    <col min="1290" max="1290" width="15" style="36" customWidth="1"/>
    <col min="1291" max="1536" width="8.85546875" style="36"/>
    <col min="1537" max="1537" width="8.85546875" style="36" customWidth="1"/>
    <col min="1538" max="1538" width="10.140625" style="36" customWidth="1"/>
    <col min="1539" max="1539" width="11.85546875" style="36" customWidth="1"/>
    <col min="1540" max="1540" width="29.28515625" style="36" customWidth="1"/>
    <col min="1541" max="1541" width="7.85546875" style="36" customWidth="1"/>
    <col min="1542" max="1543" width="15" style="36" customWidth="1"/>
    <col min="1544" max="1544" width="15.5703125" style="36" customWidth="1"/>
    <col min="1545" max="1545" width="14.7109375" style="36" customWidth="1"/>
    <col min="1546" max="1546" width="15" style="36" customWidth="1"/>
    <col min="1547" max="1792" width="8.85546875" style="36"/>
    <col min="1793" max="1793" width="8.85546875" style="36" customWidth="1"/>
    <col min="1794" max="1794" width="10.140625" style="36" customWidth="1"/>
    <col min="1795" max="1795" width="11.85546875" style="36" customWidth="1"/>
    <col min="1796" max="1796" width="29.28515625" style="36" customWidth="1"/>
    <col min="1797" max="1797" width="7.85546875" style="36" customWidth="1"/>
    <col min="1798" max="1799" width="15" style="36" customWidth="1"/>
    <col min="1800" max="1800" width="15.5703125" style="36" customWidth="1"/>
    <col min="1801" max="1801" width="14.7109375" style="36" customWidth="1"/>
    <col min="1802" max="1802" width="15" style="36" customWidth="1"/>
    <col min="1803" max="2048" width="8.85546875" style="36"/>
    <col min="2049" max="2049" width="8.85546875" style="36" customWidth="1"/>
    <col min="2050" max="2050" width="10.140625" style="36" customWidth="1"/>
    <col min="2051" max="2051" width="11.85546875" style="36" customWidth="1"/>
    <col min="2052" max="2052" width="29.28515625" style="36" customWidth="1"/>
    <col min="2053" max="2053" width="7.85546875" style="36" customWidth="1"/>
    <col min="2054" max="2055" width="15" style="36" customWidth="1"/>
    <col min="2056" max="2056" width="15.5703125" style="36" customWidth="1"/>
    <col min="2057" max="2057" width="14.7109375" style="36" customWidth="1"/>
    <col min="2058" max="2058" width="15" style="36" customWidth="1"/>
    <col min="2059" max="2304" width="8.85546875" style="36"/>
    <col min="2305" max="2305" width="8.85546875" style="36" customWidth="1"/>
    <col min="2306" max="2306" width="10.140625" style="36" customWidth="1"/>
    <col min="2307" max="2307" width="11.85546875" style="36" customWidth="1"/>
    <col min="2308" max="2308" width="29.28515625" style="36" customWidth="1"/>
    <col min="2309" max="2309" width="7.85546875" style="36" customWidth="1"/>
    <col min="2310" max="2311" width="15" style="36" customWidth="1"/>
    <col min="2312" max="2312" width="15.5703125" style="36" customWidth="1"/>
    <col min="2313" max="2313" width="14.7109375" style="36" customWidth="1"/>
    <col min="2314" max="2314" width="15" style="36" customWidth="1"/>
    <col min="2315" max="2560" width="8.85546875" style="36"/>
    <col min="2561" max="2561" width="8.85546875" style="36" customWidth="1"/>
    <col min="2562" max="2562" width="10.140625" style="36" customWidth="1"/>
    <col min="2563" max="2563" width="11.85546875" style="36" customWidth="1"/>
    <col min="2564" max="2564" width="29.28515625" style="36" customWidth="1"/>
    <col min="2565" max="2565" width="7.85546875" style="36" customWidth="1"/>
    <col min="2566" max="2567" width="15" style="36" customWidth="1"/>
    <col min="2568" max="2568" width="15.5703125" style="36" customWidth="1"/>
    <col min="2569" max="2569" width="14.7109375" style="36" customWidth="1"/>
    <col min="2570" max="2570" width="15" style="36" customWidth="1"/>
    <col min="2571" max="2816" width="8.85546875" style="36"/>
    <col min="2817" max="2817" width="8.85546875" style="36" customWidth="1"/>
    <col min="2818" max="2818" width="10.140625" style="36" customWidth="1"/>
    <col min="2819" max="2819" width="11.85546875" style="36" customWidth="1"/>
    <col min="2820" max="2820" width="29.28515625" style="36" customWidth="1"/>
    <col min="2821" max="2821" width="7.85546875" style="36" customWidth="1"/>
    <col min="2822" max="2823" width="15" style="36" customWidth="1"/>
    <col min="2824" max="2824" width="15.5703125" style="36" customWidth="1"/>
    <col min="2825" max="2825" width="14.7109375" style="36" customWidth="1"/>
    <col min="2826" max="2826" width="15" style="36" customWidth="1"/>
    <col min="2827" max="3072" width="8.85546875" style="36"/>
    <col min="3073" max="3073" width="8.85546875" style="36" customWidth="1"/>
    <col min="3074" max="3074" width="10.140625" style="36" customWidth="1"/>
    <col min="3075" max="3075" width="11.85546875" style="36" customWidth="1"/>
    <col min="3076" max="3076" width="29.28515625" style="36" customWidth="1"/>
    <col min="3077" max="3077" width="7.85546875" style="36" customWidth="1"/>
    <col min="3078" max="3079" width="15" style="36" customWidth="1"/>
    <col min="3080" max="3080" width="15.5703125" style="36" customWidth="1"/>
    <col min="3081" max="3081" width="14.7109375" style="36" customWidth="1"/>
    <col min="3082" max="3082" width="15" style="36" customWidth="1"/>
    <col min="3083" max="3328" width="8.85546875" style="36"/>
    <col min="3329" max="3329" width="8.85546875" style="36" customWidth="1"/>
    <col min="3330" max="3330" width="10.140625" style="36" customWidth="1"/>
    <col min="3331" max="3331" width="11.85546875" style="36" customWidth="1"/>
    <col min="3332" max="3332" width="29.28515625" style="36" customWidth="1"/>
    <col min="3333" max="3333" width="7.85546875" style="36" customWidth="1"/>
    <col min="3334" max="3335" width="15" style="36" customWidth="1"/>
    <col min="3336" max="3336" width="15.5703125" style="36" customWidth="1"/>
    <col min="3337" max="3337" width="14.7109375" style="36" customWidth="1"/>
    <col min="3338" max="3338" width="15" style="36" customWidth="1"/>
    <col min="3339" max="3584" width="8.85546875" style="36"/>
    <col min="3585" max="3585" width="8.85546875" style="36" customWidth="1"/>
    <col min="3586" max="3586" width="10.140625" style="36" customWidth="1"/>
    <col min="3587" max="3587" width="11.85546875" style="36" customWidth="1"/>
    <col min="3588" max="3588" width="29.28515625" style="36" customWidth="1"/>
    <col min="3589" max="3589" width="7.85546875" style="36" customWidth="1"/>
    <col min="3590" max="3591" width="15" style="36" customWidth="1"/>
    <col min="3592" max="3592" width="15.5703125" style="36" customWidth="1"/>
    <col min="3593" max="3593" width="14.7109375" style="36" customWidth="1"/>
    <col min="3594" max="3594" width="15" style="36" customWidth="1"/>
    <col min="3595" max="3840" width="8.85546875" style="36"/>
    <col min="3841" max="3841" width="8.85546875" style="36" customWidth="1"/>
    <col min="3842" max="3842" width="10.140625" style="36" customWidth="1"/>
    <col min="3843" max="3843" width="11.85546875" style="36" customWidth="1"/>
    <col min="3844" max="3844" width="29.28515625" style="36" customWidth="1"/>
    <col min="3845" max="3845" width="7.85546875" style="36" customWidth="1"/>
    <col min="3846" max="3847" width="15" style="36" customWidth="1"/>
    <col min="3848" max="3848" width="15.5703125" style="36" customWidth="1"/>
    <col min="3849" max="3849" width="14.7109375" style="36" customWidth="1"/>
    <col min="3850" max="3850" width="15" style="36" customWidth="1"/>
    <col min="3851" max="4096" width="8.85546875" style="36"/>
    <col min="4097" max="4097" width="8.85546875" style="36" customWidth="1"/>
    <col min="4098" max="4098" width="10.140625" style="36" customWidth="1"/>
    <col min="4099" max="4099" width="11.85546875" style="36" customWidth="1"/>
    <col min="4100" max="4100" width="29.28515625" style="36" customWidth="1"/>
    <col min="4101" max="4101" width="7.85546875" style="36" customWidth="1"/>
    <col min="4102" max="4103" width="15" style="36" customWidth="1"/>
    <col min="4104" max="4104" width="15.5703125" style="36" customWidth="1"/>
    <col min="4105" max="4105" width="14.7109375" style="36" customWidth="1"/>
    <col min="4106" max="4106" width="15" style="36" customWidth="1"/>
    <col min="4107" max="4352" width="8.85546875" style="36"/>
    <col min="4353" max="4353" width="8.85546875" style="36" customWidth="1"/>
    <col min="4354" max="4354" width="10.140625" style="36" customWidth="1"/>
    <col min="4355" max="4355" width="11.85546875" style="36" customWidth="1"/>
    <col min="4356" max="4356" width="29.28515625" style="36" customWidth="1"/>
    <col min="4357" max="4357" width="7.85546875" style="36" customWidth="1"/>
    <col min="4358" max="4359" width="15" style="36" customWidth="1"/>
    <col min="4360" max="4360" width="15.5703125" style="36" customWidth="1"/>
    <col min="4361" max="4361" width="14.7109375" style="36" customWidth="1"/>
    <col min="4362" max="4362" width="15" style="36" customWidth="1"/>
    <col min="4363" max="4608" width="8.85546875" style="36"/>
    <col min="4609" max="4609" width="8.85546875" style="36" customWidth="1"/>
    <col min="4610" max="4610" width="10.140625" style="36" customWidth="1"/>
    <col min="4611" max="4611" width="11.85546875" style="36" customWidth="1"/>
    <col min="4612" max="4612" width="29.28515625" style="36" customWidth="1"/>
    <col min="4613" max="4613" width="7.85546875" style="36" customWidth="1"/>
    <col min="4614" max="4615" width="15" style="36" customWidth="1"/>
    <col min="4616" max="4616" width="15.5703125" style="36" customWidth="1"/>
    <col min="4617" max="4617" width="14.7109375" style="36" customWidth="1"/>
    <col min="4618" max="4618" width="15" style="36" customWidth="1"/>
    <col min="4619" max="4864" width="8.85546875" style="36"/>
    <col min="4865" max="4865" width="8.85546875" style="36" customWidth="1"/>
    <col min="4866" max="4866" width="10.140625" style="36" customWidth="1"/>
    <col min="4867" max="4867" width="11.85546875" style="36" customWidth="1"/>
    <col min="4868" max="4868" width="29.28515625" style="36" customWidth="1"/>
    <col min="4869" max="4869" width="7.85546875" style="36" customWidth="1"/>
    <col min="4870" max="4871" width="15" style="36" customWidth="1"/>
    <col min="4872" max="4872" width="15.5703125" style="36" customWidth="1"/>
    <col min="4873" max="4873" width="14.7109375" style="36" customWidth="1"/>
    <col min="4874" max="4874" width="15" style="36" customWidth="1"/>
    <col min="4875" max="5120" width="8.85546875" style="36"/>
    <col min="5121" max="5121" width="8.85546875" style="36" customWidth="1"/>
    <col min="5122" max="5122" width="10.140625" style="36" customWidth="1"/>
    <col min="5123" max="5123" width="11.85546875" style="36" customWidth="1"/>
    <col min="5124" max="5124" width="29.28515625" style="36" customWidth="1"/>
    <col min="5125" max="5125" width="7.85546875" style="36" customWidth="1"/>
    <col min="5126" max="5127" width="15" style="36" customWidth="1"/>
    <col min="5128" max="5128" width="15.5703125" style="36" customWidth="1"/>
    <col min="5129" max="5129" width="14.7109375" style="36" customWidth="1"/>
    <col min="5130" max="5130" width="15" style="36" customWidth="1"/>
    <col min="5131" max="5376" width="8.85546875" style="36"/>
    <col min="5377" max="5377" width="8.85546875" style="36" customWidth="1"/>
    <col min="5378" max="5378" width="10.140625" style="36" customWidth="1"/>
    <col min="5379" max="5379" width="11.85546875" style="36" customWidth="1"/>
    <col min="5380" max="5380" width="29.28515625" style="36" customWidth="1"/>
    <col min="5381" max="5381" width="7.85546875" style="36" customWidth="1"/>
    <col min="5382" max="5383" width="15" style="36" customWidth="1"/>
    <col min="5384" max="5384" width="15.5703125" style="36" customWidth="1"/>
    <col min="5385" max="5385" width="14.7109375" style="36" customWidth="1"/>
    <col min="5386" max="5386" width="15" style="36" customWidth="1"/>
    <col min="5387" max="5632" width="8.85546875" style="36"/>
    <col min="5633" max="5633" width="8.85546875" style="36" customWidth="1"/>
    <col min="5634" max="5634" width="10.140625" style="36" customWidth="1"/>
    <col min="5635" max="5635" width="11.85546875" style="36" customWidth="1"/>
    <col min="5636" max="5636" width="29.28515625" style="36" customWidth="1"/>
    <col min="5637" max="5637" width="7.85546875" style="36" customWidth="1"/>
    <col min="5638" max="5639" width="15" style="36" customWidth="1"/>
    <col min="5640" max="5640" width="15.5703125" style="36" customWidth="1"/>
    <col min="5641" max="5641" width="14.7109375" style="36" customWidth="1"/>
    <col min="5642" max="5642" width="15" style="36" customWidth="1"/>
    <col min="5643" max="5888" width="8.85546875" style="36"/>
    <col min="5889" max="5889" width="8.85546875" style="36" customWidth="1"/>
    <col min="5890" max="5890" width="10.140625" style="36" customWidth="1"/>
    <col min="5891" max="5891" width="11.85546875" style="36" customWidth="1"/>
    <col min="5892" max="5892" width="29.28515625" style="36" customWidth="1"/>
    <col min="5893" max="5893" width="7.85546875" style="36" customWidth="1"/>
    <col min="5894" max="5895" width="15" style="36" customWidth="1"/>
    <col min="5896" max="5896" width="15.5703125" style="36" customWidth="1"/>
    <col min="5897" max="5897" width="14.7109375" style="36" customWidth="1"/>
    <col min="5898" max="5898" width="15" style="36" customWidth="1"/>
    <col min="5899" max="6144" width="8.85546875" style="36"/>
    <col min="6145" max="6145" width="8.85546875" style="36" customWidth="1"/>
    <col min="6146" max="6146" width="10.140625" style="36" customWidth="1"/>
    <col min="6147" max="6147" width="11.85546875" style="36" customWidth="1"/>
    <col min="6148" max="6148" width="29.28515625" style="36" customWidth="1"/>
    <col min="6149" max="6149" width="7.85546875" style="36" customWidth="1"/>
    <col min="6150" max="6151" width="15" style="36" customWidth="1"/>
    <col min="6152" max="6152" width="15.5703125" style="36" customWidth="1"/>
    <col min="6153" max="6153" width="14.7109375" style="36" customWidth="1"/>
    <col min="6154" max="6154" width="15" style="36" customWidth="1"/>
    <col min="6155" max="6400" width="8.85546875" style="36"/>
    <col min="6401" max="6401" width="8.85546875" style="36" customWidth="1"/>
    <col min="6402" max="6402" width="10.140625" style="36" customWidth="1"/>
    <col min="6403" max="6403" width="11.85546875" style="36" customWidth="1"/>
    <col min="6404" max="6404" width="29.28515625" style="36" customWidth="1"/>
    <col min="6405" max="6405" width="7.85546875" style="36" customWidth="1"/>
    <col min="6406" max="6407" width="15" style="36" customWidth="1"/>
    <col min="6408" max="6408" width="15.5703125" style="36" customWidth="1"/>
    <col min="6409" max="6409" width="14.7109375" style="36" customWidth="1"/>
    <col min="6410" max="6410" width="15" style="36" customWidth="1"/>
    <col min="6411" max="6656" width="8.85546875" style="36"/>
    <col min="6657" max="6657" width="8.85546875" style="36" customWidth="1"/>
    <col min="6658" max="6658" width="10.140625" style="36" customWidth="1"/>
    <col min="6659" max="6659" width="11.85546875" style="36" customWidth="1"/>
    <col min="6660" max="6660" width="29.28515625" style="36" customWidth="1"/>
    <col min="6661" max="6661" width="7.85546875" style="36" customWidth="1"/>
    <col min="6662" max="6663" width="15" style="36" customWidth="1"/>
    <col min="6664" max="6664" width="15.5703125" style="36" customWidth="1"/>
    <col min="6665" max="6665" width="14.7109375" style="36" customWidth="1"/>
    <col min="6666" max="6666" width="15" style="36" customWidth="1"/>
    <col min="6667" max="6912" width="8.85546875" style="36"/>
    <col min="6913" max="6913" width="8.85546875" style="36" customWidth="1"/>
    <col min="6914" max="6914" width="10.140625" style="36" customWidth="1"/>
    <col min="6915" max="6915" width="11.85546875" style="36" customWidth="1"/>
    <col min="6916" max="6916" width="29.28515625" style="36" customWidth="1"/>
    <col min="6917" max="6917" width="7.85546875" style="36" customWidth="1"/>
    <col min="6918" max="6919" width="15" style="36" customWidth="1"/>
    <col min="6920" max="6920" width="15.5703125" style="36" customWidth="1"/>
    <col min="6921" max="6921" width="14.7109375" style="36" customWidth="1"/>
    <col min="6922" max="6922" width="15" style="36" customWidth="1"/>
    <col min="6923" max="7168" width="8.85546875" style="36"/>
    <col min="7169" max="7169" width="8.85546875" style="36" customWidth="1"/>
    <col min="7170" max="7170" width="10.140625" style="36" customWidth="1"/>
    <col min="7171" max="7171" width="11.85546875" style="36" customWidth="1"/>
    <col min="7172" max="7172" width="29.28515625" style="36" customWidth="1"/>
    <col min="7173" max="7173" width="7.85546875" style="36" customWidth="1"/>
    <col min="7174" max="7175" width="15" style="36" customWidth="1"/>
    <col min="7176" max="7176" width="15.5703125" style="36" customWidth="1"/>
    <col min="7177" max="7177" width="14.7109375" style="36" customWidth="1"/>
    <col min="7178" max="7178" width="15" style="36" customWidth="1"/>
    <col min="7179" max="7424" width="8.85546875" style="36"/>
    <col min="7425" max="7425" width="8.85546875" style="36" customWidth="1"/>
    <col min="7426" max="7426" width="10.140625" style="36" customWidth="1"/>
    <col min="7427" max="7427" width="11.85546875" style="36" customWidth="1"/>
    <col min="7428" max="7428" width="29.28515625" style="36" customWidth="1"/>
    <col min="7429" max="7429" width="7.85546875" style="36" customWidth="1"/>
    <col min="7430" max="7431" width="15" style="36" customWidth="1"/>
    <col min="7432" max="7432" width="15.5703125" style="36" customWidth="1"/>
    <col min="7433" max="7433" width="14.7109375" style="36" customWidth="1"/>
    <col min="7434" max="7434" width="15" style="36" customWidth="1"/>
    <col min="7435" max="7680" width="8.85546875" style="36"/>
    <col min="7681" max="7681" width="8.85546875" style="36" customWidth="1"/>
    <col min="7682" max="7682" width="10.140625" style="36" customWidth="1"/>
    <col min="7683" max="7683" width="11.85546875" style="36" customWidth="1"/>
    <col min="7684" max="7684" width="29.28515625" style="36" customWidth="1"/>
    <col min="7685" max="7685" width="7.85546875" style="36" customWidth="1"/>
    <col min="7686" max="7687" width="15" style="36" customWidth="1"/>
    <col min="7688" max="7688" width="15.5703125" style="36" customWidth="1"/>
    <col min="7689" max="7689" width="14.7109375" style="36" customWidth="1"/>
    <col min="7690" max="7690" width="15" style="36" customWidth="1"/>
    <col min="7691" max="7936" width="8.85546875" style="36"/>
    <col min="7937" max="7937" width="8.85546875" style="36" customWidth="1"/>
    <col min="7938" max="7938" width="10.140625" style="36" customWidth="1"/>
    <col min="7939" max="7939" width="11.85546875" style="36" customWidth="1"/>
    <col min="7940" max="7940" width="29.28515625" style="36" customWidth="1"/>
    <col min="7941" max="7941" width="7.85546875" style="36" customWidth="1"/>
    <col min="7942" max="7943" width="15" style="36" customWidth="1"/>
    <col min="7944" max="7944" width="15.5703125" style="36" customWidth="1"/>
    <col min="7945" max="7945" width="14.7109375" style="36" customWidth="1"/>
    <col min="7946" max="7946" width="15" style="36" customWidth="1"/>
    <col min="7947" max="8192" width="8.85546875" style="36"/>
    <col min="8193" max="8193" width="8.85546875" style="36" customWidth="1"/>
    <col min="8194" max="8194" width="10.140625" style="36" customWidth="1"/>
    <col min="8195" max="8195" width="11.85546875" style="36" customWidth="1"/>
    <col min="8196" max="8196" width="29.28515625" style="36" customWidth="1"/>
    <col min="8197" max="8197" width="7.85546875" style="36" customWidth="1"/>
    <col min="8198" max="8199" width="15" style="36" customWidth="1"/>
    <col min="8200" max="8200" width="15.5703125" style="36" customWidth="1"/>
    <col min="8201" max="8201" width="14.7109375" style="36" customWidth="1"/>
    <col min="8202" max="8202" width="15" style="36" customWidth="1"/>
    <col min="8203" max="8448" width="8.85546875" style="36"/>
    <col min="8449" max="8449" width="8.85546875" style="36" customWidth="1"/>
    <col min="8450" max="8450" width="10.140625" style="36" customWidth="1"/>
    <col min="8451" max="8451" width="11.85546875" style="36" customWidth="1"/>
    <col min="8452" max="8452" width="29.28515625" style="36" customWidth="1"/>
    <col min="8453" max="8453" width="7.85546875" style="36" customWidth="1"/>
    <col min="8454" max="8455" width="15" style="36" customWidth="1"/>
    <col min="8456" max="8456" width="15.5703125" style="36" customWidth="1"/>
    <col min="8457" max="8457" width="14.7109375" style="36" customWidth="1"/>
    <col min="8458" max="8458" width="15" style="36" customWidth="1"/>
    <col min="8459" max="8704" width="8.85546875" style="36"/>
    <col min="8705" max="8705" width="8.85546875" style="36" customWidth="1"/>
    <col min="8706" max="8706" width="10.140625" style="36" customWidth="1"/>
    <col min="8707" max="8707" width="11.85546875" style="36" customWidth="1"/>
    <col min="8708" max="8708" width="29.28515625" style="36" customWidth="1"/>
    <col min="8709" max="8709" width="7.85546875" style="36" customWidth="1"/>
    <col min="8710" max="8711" width="15" style="36" customWidth="1"/>
    <col min="8712" max="8712" width="15.5703125" style="36" customWidth="1"/>
    <col min="8713" max="8713" width="14.7109375" style="36" customWidth="1"/>
    <col min="8714" max="8714" width="15" style="36" customWidth="1"/>
    <col min="8715" max="8960" width="8.85546875" style="36"/>
    <col min="8961" max="8961" width="8.85546875" style="36" customWidth="1"/>
    <col min="8962" max="8962" width="10.140625" style="36" customWidth="1"/>
    <col min="8963" max="8963" width="11.85546875" style="36" customWidth="1"/>
    <col min="8964" max="8964" width="29.28515625" style="36" customWidth="1"/>
    <col min="8965" max="8965" width="7.85546875" style="36" customWidth="1"/>
    <col min="8966" max="8967" width="15" style="36" customWidth="1"/>
    <col min="8968" max="8968" width="15.5703125" style="36" customWidth="1"/>
    <col min="8969" max="8969" width="14.7109375" style="36" customWidth="1"/>
    <col min="8970" max="8970" width="15" style="36" customWidth="1"/>
    <col min="8971" max="9216" width="8.85546875" style="36"/>
    <col min="9217" max="9217" width="8.85546875" style="36" customWidth="1"/>
    <col min="9218" max="9218" width="10.140625" style="36" customWidth="1"/>
    <col min="9219" max="9219" width="11.85546875" style="36" customWidth="1"/>
    <col min="9220" max="9220" width="29.28515625" style="36" customWidth="1"/>
    <col min="9221" max="9221" width="7.85546875" style="36" customWidth="1"/>
    <col min="9222" max="9223" width="15" style="36" customWidth="1"/>
    <col min="9224" max="9224" width="15.5703125" style="36" customWidth="1"/>
    <col min="9225" max="9225" width="14.7109375" style="36" customWidth="1"/>
    <col min="9226" max="9226" width="15" style="36" customWidth="1"/>
    <col min="9227" max="9472" width="8.85546875" style="36"/>
    <col min="9473" max="9473" width="8.85546875" style="36" customWidth="1"/>
    <col min="9474" max="9474" width="10.140625" style="36" customWidth="1"/>
    <col min="9475" max="9475" width="11.85546875" style="36" customWidth="1"/>
    <col min="9476" max="9476" width="29.28515625" style="36" customWidth="1"/>
    <col min="9477" max="9477" width="7.85546875" style="36" customWidth="1"/>
    <col min="9478" max="9479" width="15" style="36" customWidth="1"/>
    <col min="9480" max="9480" width="15.5703125" style="36" customWidth="1"/>
    <col min="9481" max="9481" width="14.7109375" style="36" customWidth="1"/>
    <col min="9482" max="9482" width="15" style="36" customWidth="1"/>
    <col min="9483" max="9728" width="8.85546875" style="36"/>
    <col min="9729" max="9729" width="8.85546875" style="36" customWidth="1"/>
    <col min="9730" max="9730" width="10.140625" style="36" customWidth="1"/>
    <col min="9731" max="9731" width="11.85546875" style="36" customWidth="1"/>
    <col min="9732" max="9732" width="29.28515625" style="36" customWidth="1"/>
    <col min="9733" max="9733" width="7.85546875" style="36" customWidth="1"/>
    <col min="9734" max="9735" width="15" style="36" customWidth="1"/>
    <col min="9736" max="9736" width="15.5703125" style="36" customWidth="1"/>
    <col min="9737" max="9737" width="14.7109375" style="36" customWidth="1"/>
    <col min="9738" max="9738" width="15" style="36" customWidth="1"/>
    <col min="9739" max="9984" width="8.85546875" style="36"/>
    <col min="9985" max="9985" width="8.85546875" style="36" customWidth="1"/>
    <col min="9986" max="9986" width="10.140625" style="36" customWidth="1"/>
    <col min="9987" max="9987" width="11.85546875" style="36" customWidth="1"/>
    <col min="9988" max="9988" width="29.28515625" style="36" customWidth="1"/>
    <col min="9989" max="9989" width="7.85546875" style="36" customWidth="1"/>
    <col min="9990" max="9991" width="15" style="36" customWidth="1"/>
    <col min="9992" max="9992" width="15.5703125" style="36" customWidth="1"/>
    <col min="9993" max="9993" width="14.7109375" style="36" customWidth="1"/>
    <col min="9994" max="9994" width="15" style="36" customWidth="1"/>
    <col min="9995" max="10240" width="8.85546875" style="36"/>
    <col min="10241" max="10241" width="8.85546875" style="36" customWidth="1"/>
    <col min="10242" max="10242" width="10.140625" style="36" customWidth="1"/>
    <col min="10243" max="10243" width="11.85546875" style="36" customWidth="1"/>
    <col min="10244" max="10244" width="29.28515625" style="36" customWidth="1"/>
    <col min="10245" max="10245" width="7.85546875" style="36" customWidth="1"/>
    <col min="10246" max="10247" width="15" style="36" customWidth="1"/>
    <col min="10248" max="10248" width="15.5703125" style="36" customWidth="1"/>
    <col min="10249" max="10249" width="14.7109375" style="36" customWidth="1"/>
    <col min="10250" max="10250" width="15" style="36" customWidth="1"/>
    <col min="10251" max="10496" width="8.85546875" style="36"/>
    <col min="10497" max="10497" width="8.85546875" style="36" customWidth="1"/>
    <col min="10498" max="10498" width="10.140625" style="36" customWidth="1"/>
    <col min="10499" max="10499" width="11.85546875" style="36" customWidth="1"/>
    <col min="10500" max="10500" width="29.28515625" style="36" customWidth="1"/>
    <col min="10501" max="10501" width="7.85546875" style="36" customWidth="1"/>
    <col min="10502" max="10503" width="15" style="36" customWidth="1"/>
    <col min="10504" max="10504" width="15.5703125" style="36" customWidth="1"/>
    <col min="10505" max="10505" width="14.7109375" style="36" customWidth="1"/>
    <col min="10506" max="10506" width="15" style="36" customWidth="1"/>
    <col min="10507" max="10752" width="8.85546875" style="36"/>
    <col min="10753" max="10753" width="8.85546875" style="36" customWidth="1"/>
    <col min="10754" max="10754" width="10.140625" style="36" customWidth="1"/>
    <col min="10755" max="10755" width="11.85546875" style="36" customWidth="1"/>
    <col min="10756" max="10756" width="29.28515625" style="36" customWidth="1"/>
    <col min="10757" max="10757" width="7.85546875" style="36" customWidth="1"/>
    <col min="10758" max="10759" width="15" style="36" customWidth="1"/>
    <col min="10760" max="10760" width="15.5703125" style="36" customWidth="1"/>
    <col min="10761" max="10761" width="14.7109375" style="36" customWidth="1"/>
    <col min="10762" max="10762" width="15" style="36" customWidth="1"/>
    <col min="10763" max="11008" width="8.85546875" style="36"/>
    <col min="11009" max="11009" width="8.85546875" style="36" customWidth="1"/>
    <col min="11010" max="11010" width="10.140625" style="36" customWidth="1"/>
    <col min="11011" max="11011" width="11.85546875" style="36" customWidth="1"/>
    <col min="11012" max="11012" width="29.28515625" style="36" customWidth="1"/>
    <col min="11013" max="11013" width="7.85546875" style="36" customWidth="1"/>
    <col min="11014" max="11015" width="15" style="36" customWidth="1"/>
    <col min="11016" max="11016" width="15.5703125" style="36" customWidth="1"/>
    <col min="11017" max="11017" width="14.7109375" style="36" customWidth="1"/>
    <col min="11018" max="11018" width="15" style="36" customWidth="1"/>
    <col min="11019" max="11264" width="8.85546875" style="36"/>
    <col min="11265" max="11265" width="8.85546875" style="36" customWidth="1"/>
    <col min="11266" max="11266" width="10.140625" style="36" customWidth="1"/>
    <col min="11267" max="11267" width="11.85546875" style="36" customWidth="1"/>
    <col min="11268" max="11268" width="29.28515625" style="36" customWidth="1"/>
    <col min="11269" max="11269" width="7.85546875" style="36" customWidth="1"/>
    <col min="11270" max="11271" width="15" style="36" customWidth="1"/>
    <col min="11272" max="11272" width="15.5703125" style="36" customWidth="1"/>
    <col min="11273" max="11273" width="14.7109375" style="36" customWidth="1"/>
    <col min="11274" max="11274" width="15" style="36" customWidth="1"/>
    <col min="11275" max="11520" width="8.85546875" style="36"/>
    <col min="11521" max="11521" width="8.85546875" style="36" customWidth="1"/>
    <col min="11522" max="11522" width="10.140625" style="36" customWidth="1"/>
    <col min="11523" max="11523" width="11.85546875" style="36" customWidth="1"/>
    <col min="11524" max="11524" width="29.28515625" style="36" customWidth="1"/>
    <col min="11525" max="11525" width="7.85546875" style="36" customWidth="1"/>
    <col min="11526" max="11527" width="15" style="36" customWidth="1"/>
    <col min="11528" max="11528" width="15.5703125" style="36" customWidth="1"/>
    <col min="11529" max="11529" width="14.7109375" style="36" customWidth="1"/>
    <col min="11530" max="11530" width="15" style="36" customWidth="1"/>
    <col min="11531" max="11776" width="8.85546875" style="36"/>
    <col min="11777" max="11777" width="8.85546875" style="36" customWidth="1"/>
    <col min="11778" max="11778" width="10.140625" style="36" customWidth="1"/>
    <col min="11779" max="11779" width="11.85546875" style="36" customWidth="1"/>
    <col min="11780" max="11780" width="29.28515625" style="36" customWidth="1"/>
    <col min="11781" max="11781" width="7.85546875" style="36" customWidth="1"/>
    <col min="11782" max="11783" width="15" style="36" customWidth="1"/>
    <col min="11784" max="11784" width="15.5703125" style="36" customWidth="1"/>
    <col min="11785" max="11785" width="14.7109375" style="36" customWidth="1"/>
    <col min="11786" max="11786" width="15" style="36" customWidth="1"/>
    <col min="11787" max="12032" width="8.85546875" style="36"/>
    <col min="12033" max="12033" width="8.85546875" style="36" customWidth="1"/>
    <col min="12034" max="12034" width="10.140625" style="36" customWidth="1"/>
    <col min="12035" max="12035" width="11.85546875" style="36" customWidth="1"/>
    <col min="12036" max="12036" width="29.28515625" style="36" customWidth="1"/>
    <col min="12037" max="12037" width="7.85546875" style="36" customWidth="1"/>
    <col min="12038" max="12039" width="15" style="36" customWidth="1"/>
    <col min="12040" max="12040" width="15.5703125" style="36" customWidth="1"/>
    <col min="12041" max="12041" width="14.7109375" style="36" customWidth="1"/>
    <col min="12042" max="12042" width="15" style="36" customWidth="1"/>
    <col min="12043" max="12288" width="8.85546875" style="36"/>
    <col min="12289" max="12289" width="8.85546875" style="36" customWidth="1"/>
    <col min="12290" max="12290" width="10.140625" style="36" customWidth="1"/>
    <col min="12291" max="12291" width="11.85546875" style="36" customWidth="1"/>
    <col min="12292" max="12292" width="29.28515625" style="36" customWidth="1"/>
    <col min="12293" max="12293" width="7.85546875" style="36" customWidth="1"/>
    <col min="12294" max="12295" width="15" style="36" customWidth="1"/>
    <col min="12296" max="12296" width="15.5703125" style="36" customWidth="1"/>
    <col min="12297" max="12297" width="14.7109375" style="36" customWidth="1"/>
    <col min="12298" max="12298" width="15" style="36" customWidth="1"/>
    <col min="12299" max="12544" width="8.85546875" style="36"/>
    <col min="12545" max="12545" width="8.85546875" style="36" customWidth="1"/>
    <col min="12546" max="12546" width="10.140625" style="36" customWidth="1"/>
    <col min="12547" max="12547" width="11.85546875" style="36" customWidth="1"/>
    <col min="12548" max="12548" width="29.28515625" style="36" customWidth="1"/>
    <col min="12549" max="12549" width="7.85546875" style="36" customWidth="1"/>
    <col min="12550" max="12551" width="15" style="36" customWidth="1"/>
    <col min="12552" max="12552" width="15.5703125" style="36" customWidth="1"/>
    <col min="12553" max="12553" width="14.7109375" style="36" customWidth="1"/>
    <col min="12554" max="12554" width="15" style="36" customWidth="1"/>
    <col min="12555" max="12800" width="8.85546875" style="36"/>
    <col min="12801" max="12801" width="8.85546875" style="36" customWidth="1"/>
    <col min="12802" max="12802" width="10.140625" style="36" customWidth="1"/>
    <col min="12803" max="12803" width="11.85546875" style="36" customWidth="1"/>
    <col min="12804" max="12804" width="29.28515625" style="36" customWidth="1"/>
    <col min="12805" max="12805" width="7.85546875" style="36" customWidth="1"/>
    <col min="12806" max="12807" width="15" style="36" customWidth="1"/>
    <col min="12808" max="12808" width="15.5703125" style="36" customWidth="1"/>
    <col min="12809" max="12809" width="14.7109375" style="36" customWidth="1"/>
    <col min="12810" max="12810" width="15" style="36" customWidth="1"/>
    <col min="12811" max="13056" width="8.85546875" style="36"/>
    <col min="13057" max="13057" width="8.85546875" style="36" customWidth="1"/>
    <col min="13058" max="13058" width="10.140625" style="36" customWidth="1"/>
    <col min="13059" max="13059" width="11.85546875" style="36" customWidth="1"/>
    <col min="13060" max="13060" width="29.28515625" style="36" customWidth="1"/>
    <col min="13061" max="13061" width="7.85546875" style="36" customWidth="1"/>
    <col min="13062" max="13063" width="15" style="36" customWidth="1"/>
    <col min="13064" max="13064" width="15.5703125" style="36" customWidth="1"/>
    <col min="13065" max="13065" width="14.7109375" style="36" customWidth="1"/>
    <col min="13066" max="13066" width="15" style="36" customWidth="1"/>
    <col min="13067" max="13312" width="8.85546875" style="36"/>
    <col min="13313" max="13313" width="8.85546875" style="36" customWidth="1"/>
    <col min="13314" max="13314" width="10.140625" style="36" customWidth="1"/>
    <col min="13315" max="13315" width="11.85546875" style="36" customWidth="1"/>
    <col min="13316" max="13316" width="29.28515625" style="36" customWidth="1"/>
    <col min="13317" max="13317" width="7.85546875" style="36" customWidth="1"/>
    <col min="13318" max="13319" width="15" style="36" customWidth="1"/>
    <col min="13320" max="13320" width="15.5703125" style="36" customWidth="1"/>
    <col min="13321" max="13321" width="14.7109375" style="36" customWidth="1"/>
    <col min="13322" max="13322" width="15" style="36" customWidth="1"/>
    <col min="13323" max="13568" width="8.85546875" style="36"/>
    <col min="13569" max="13569" width="8.85546875" style="36" customWidth="1"/>
    <col min="13570" max="13570" width="10.140625" style="36" customWidth="1"/>
    <col min="13571" max="13571" width="11.85546875" style="36" customWidth="1"/>
    <col min="13572" max="13572" width="29.28515625" style="36" customWidth="1"/>
    <col min="13573" max="13573" width="7.85546875" style="36" customWidth="1"/>
    <col min="13574" max="13575" width="15" style="36" customWidth="1"/>
    <col min="13576" max="13576" width="15.5703125" style="36" customWidth="1"/>
    <col min="13577" max="13577" width="14.7109375" style="36" customWidth="1"/>
    <col min="13578" max="13578" width="15" style="36" customWidth="1"/>
    <col min="13579" max="13824" width="8.85546875" style="36"/>
    <col min="13825" max="13825" width="8.85546875" style="36" customWidth="1"/>
    <col min="13826" max="13826" width="10.140625" style="36" customWidth="1"/>
    <col min="13827" max="13827" width="11.85546875" style="36" customWidth="1"/>
    <col min="13828" max="13828" width="29.28515625" style="36" customWidth="1"/>
    <col min="13829" max="13829" width="7.85546875" style="36" customWidth="1"/>
    <col min="13830" max="13831" width="15" style="36" customWidth="1"/>
    <col min="13832" max="13832" width="15.5703125" style="36" customWidth="1"/>
    <col min="13833" max="13833" width="14.7109375" style="36" customWidth="1"/>
    <col min="13834" max="13834" width="15" style="36" customWidth="1"/>
    <col min="13835" max="14080" width="8.85546875" style="36"/>
    <col min="14081" max="14081" width="8.85546875" style="36" customWidth="1"/>
    <col min="14082" max="14082" width="10.140625" style="36" customWidth="1"/>
    <col min="14083" max="14083" width="11.85546875" style="36" customWidth="1"/>
    <col min="14084" max="14084" width="29.28515625" style="36" customWidth="1"/>
    <col min="14085" max="14085" width="7.85546875" style="36" customWidth="1"/>
    <col min="14086" max="14087" width="15" style="36" customWidth="1"/>
    <col min="14088" max="14088" width="15.5703125" style="36" customWidth="1"/>
    <col min="14089" max="14089" width="14.7109375" style="36" customWidth="1"/>
    <col min="14090" max="14090" width="15" style="36" customWidth="1"/>
    <col min="14091" max="14336" width="8.85546875" style="36"/>
    <col min="14337" max="14337" width="8.85546875" style="36" customWidth="1"/>
    <col min="14338" max="14338" width="10.140625" style="36" customWidth="1"/>
    <col min="14339" max="14339" width="11.85546875" style="36" customWidth="1"/>
    <col min="14340" max="14340" width="29.28515625" style="36" customWidth="1"/>
    <col min="14341" max="14341" width="7.85546875" style="36" customWidth="1"/>
    <col min="14342" max="14343" width="15" style="36" customWidth="1"/>
    <col min="14344" max="14344" width="15.5703125" style="36" customWidth="1"/>
    <col min="14345" max="14345" width="14.7109375" style="36" customWidth="1"/>
    <col min="14346" max="14346" width="15" style="36" customWidth="1"/>
    <col min="14347" max="14592" width="8.85546875" style="36"/>
    <col min="14593" max="14593" width="8.85546875" style="36" customWidth="1"/>
    <col min="14594" max="14594" width="10.140625" style="36" customWidth="1"/>
    <col min="14595" max="14595" width="11.85546875" style="36" customWidth="1"/>
    <col min="14596" max="14596" width="29.28515625" style="36" customWidth="1"/>
    <col min="14597" max="14597" width="7.85546875" style="36" customWidth="1"/>
    <col min="14598" max="14599" width="15" style="36" customWidth="1"/>
    <col min="14600" max="14600" width="15.5703125" style="36" customWidth="1"/>
    <col min="14601" max="14601" width="14.7109375" style="36" customWidth="1"/>
    <col min="14602" max="14602" width="15" style="36" customWidth="1"/>
    <col min="14603" max="14848" width="8.85546875" style="36"/>
    <col min="14849" max="14849" width="8.85546875" style="36" customWidth="1"/>
    <col min="14850" max="14850" width="10.140625" style="36" customWidth="1"/>
    <col min="14851" max="14851" width="11.85546875" style="36" customWidth="1"/>
    <col min="14852" max="14852" width="29.28515625" style="36" customWidth="1"/>
    <col min="14853" max="14853" width="7.85546875" style="36" customWidth="1"/>
    <col min="14854" max="14855" width="15" style="36" customWidth="1"/>
    <col min="14856" max="14856" width="15.5703125" style="36" customWidth="1"/>
    <col min="14857" max="14857" width="14.7109375" style="36" customWidth="1"/>
    <col min="14858" max="14858" width="15" style="36" customWidth="1"/>
    <col min="14859" max="15104" width="8.85546875" style="36"/>
    <col min="15105" max="15105" width="8.85546875" style="36" customWidth="1"/>
    <col min="15106" max="15106" width="10.140625" style="36" customWidth="1"/>
    <col min="15107" max="15107" width="11.85546875" style="36" customWidth="1"/>
    <col min="15108" max="15108" width="29.28515625" style="36" customWidth="1"/>
    <col min="15109" max="15109" width="7.85546875" style="36" customWidth="1"/>
    <col min="15110" max="15111" width="15" style="36" customWidth="1"/>
    <col min="15112" max="15112" width="15.5703125" style="36" customWidth="1"/>
    <col min="15113" max="15113" width="14.7109375" style="36" customWidth="1"/>
    <col min="15114" max="15114" width="15" style="36" customWidth="1"/>
    <col min="15115" max="15360" width="8.85546875" style="36"/>
    <col min="15361" max="15361" width="8.85546875" style="36" customWidth="1"/>
    <col min="15362" max="15362" width="10.140625" style="36" customWidth="1"/>
    <col min="15363" max="15363" width="11.85546875" style="36" customWidth="1"/>
    <col min="15364" max="15364" width="29.28515625" style="36" customWidth="1"/>
    <col min="15365" max="15365" width="7.85546875" style="36" customWidth="1"/>
    <col min="15366" max="15367" width="15" style="36" customWidth="1"/>
    <col min="15368" max="15368" width="15.5703125" style="36" customWidth="1"/>
    <col min="15369" max="15369" width="14.7109375" style="36" customWidth="1"/>
    <col min="15370" max="15370" width="15" style="36" customWidth="1"/>
    <col min="15371" max="15616" width="8.85546875" style="36"/>
    <col min="15617" max="15617" width="8.85546875" style="36" customWidth="1"/>
    <col min="15618" max="15618" width="10.140625" style="36" customWidth="1"/>
    <col min="15619" max="15619" width="11.85546875" style="36" customWidth="1"/>
    <col min="15620" max="15620" width="29.28515625" style="36" customWidth="1"/>
    <col min="15621" max="15621" width="7.85546875" style="36" customWidth="1"/>
    <col min="15622" max="15623" width="15" style="36" customWidth="1"/>
    <col min="15624" max="15624" width="15.5703125" style="36" customWidth="1"/>
    <col min="15625" max="15625" width="14.7109375" style="36" customWidth="1"/>
    <col min="15626" max="15626" width="15" style="36" customWidth="1"/>
    <col min="15627" max="15872" width="8.85546875" style="36"/>
    <col min="15873" max="15873" width="8.85546875" style="36" customWidth="1"/>
    <col min="15874" max="15874" width="10.140625" style="36" customWidth="1"/>
    <col min="15875" max="15875" width="11.85546875" style="36" customWidth="1"/>
    <col min="15876" max="15876" width="29.28515625" style="36" customWidth="1"/>
    <col min="15877" max="15877" width="7.85546875" style="36" customWidth="1"/>
    <col min="15878" max="15879" width="15" style="36" customWidth="1"/>
    <col min="15880" max="15880" width="15.5703125" style="36" customWidth="1"/>
    <col min="15881" max="15881" width="14.7109375" style="36" customWidth="1"/>
    <col min="15882" max="15882" width="15" style="36" customWidth="1"/>
    <col min="15883" max="16128" width="8.85546875" style="36"/>
    <col min="16129" max="16129" width="8.85546875" style="36" customWidth="1"/>
    <col min="16130" max="16130" width="10.140625" style="36" customWidth="1"/>
    <col min="16131" max="16131" width="11.85546875" style="36" customWidth="1"/>
    <col min="16132" max="16132" width="29.28515625" style="36" customWidth="1"/>
    <col min="16133" max="16133" width="7.85546875" style="36" customWidth="1"/>
    <col min="16134" max="16135" width="15" style="36" customWidth="1"/>
    <col min="16136" max="16136" width="15.5703125" style="36" customWidth="1"/>
    <col min="16137" max="16137" width="14.7109375" style="36" customWidth="1"/>
    <col min="16138" max="16138" width="15" style="36" customWidth="1"/>
    <col min="16139" max="16384" width="8.85546875" style="36"/>
  </cols>
  <sheetData>
    <row r="1" spans="1:10" ht="12.75" customHeight="1" x14ac:dyDescent="0.2"/>
    <row r="2" spans="1:10" ht="12.75" x14ac:dyDescent="0.2">
      <c r="A2" s="48" t="s">
        <v>0</v>
      </c>
      <c r="B2" s="48"/>
      <c r="C2" s="48"/>
      <c r="D2" s="48"/>
      <c r="E2" s="126" t="s">
        <v>1</v>
      </c>
      <c r="F2" s="126"/>
      <c r="G2" s="126"/>
      <c r="H2" s="126"/>
      <c r="I2" s="126"/>
      <c r="J2" s="49"/>
    </row>
    <row r="3" spans="1:10" ht="12.75" customHeight="1" x14ac:dyDescent="0.2"/>
    <row r="4" spans="1:10" s="1" customFormat="1" ht="15.75" x14ac:dyDescent="0.2">
      <c r="A4" s="97" t="s">
        <v>253</v>
      </c>
      <c r="B4" s="97"/>
      <c r="C4" s="97"/>
      <c r="D4" s="97"/>
      <c r="E4" s="97"/>
      <c r="F4" s="97"/>
      <c r="G4" s="97"/>
      <c r="H4" s="97"/>
      <c r="I4" s="97"/>
      <c r="J4" s="97"/>
    </row>
    <row r="5" spans="1:10" s="1" customFormat="1" ht="12.75" customHeight="1" x14ac:dyDescent="0.2">
      <c r="A5" s="82" t="s">
        <v>298</v>
      </c>
      <c r="B5" s="82"/>
      <c r="C5" s="82"/>
      <c r="D5" s="82"/>
      <c r="E5" s="82"/>
      <c r="F5" s="82"/>
      <c r="G5" s="82"/>
      <c r="H5" s="82"/>
      <c r="I5" s="82"/>
      <c r="J5" s="82"/>
    </row>
    <row r="6" spans="1:10" s="1" customFormat="1" ht="12.75" customHeight="1" x14ac:dyDescent="0.2">
      <c r="J6" s="1" t="s">
        <v>17</v>
      </c>
    </row>
    <row r="7" spans="1:10" ht="36" x14ac:dyDescent="0.2">
      <c r="A7" s="122"/>
      <c r="B7" s="122"/>
      <c r="C7" s="122"/>
      <c r="D7" s="122"/>
      <c r="E7" s="38" t="s">
        <v>19</v>
      </c>
      <c r="F7" s="5" t="s">
        <v>254</v>
      </c>
      <c r="G7" s="5" t="s">
        <v>255</v>
      </c>
      <c r="H7" s="5" t="s">
        <v>256</v>
      </c>
      <c r="I7" s="5" t="s">
        <v>257</v>
      </c>
      <c r="J7" s="5" t="s">
        <v>258</v>
      </c>
    </row>
    <row r="8" spans="1:10" ht="12" x14ac:dyDescent="0.2">
      <c r="A8" s="67" t="s">
        <v>259</v>
      </c>
      <c r="B8" s="67"/>
      <c r="C8" s="67"/>
      <c r="D8" s="67"/>
      <c r="E8" s="11" t="s">
        <v>24</v>
      </c>
      <c r="F8" s="63">
        <f>F41</f>
        <v>123120</v>
      </c>
      <c r="G8" s="63">
        <f t="shared" ref="G8:J8" si="0">G41</f>
        <v>165082</v>
      </c>
      <c r="H8" s="63"/>
      <c r="I8" s="63">
        <f t="shared" si="0"/>
        <v>-239263</v>
      </c>
      <c r="J8" s="63">
        <f t="shared" si="0"/>
        <v>48939</v>
      </c>
    </row>
    <row r="9" spans="1:10" ht="12" x14ac:dyDescent="0.2">
      <c r="A9" s="66" t="s">
        <v>260</v>
      </c>
      <c r="B9" s="66"/>
      <c r="C9" s="66"/>
      <c r="D9" s="66"/>
      <c r="E9" s="9" t="s">
        <v>150</v>
      </c>
      <c r="F9" s="63"/>
      <c r="G9" s="63"/>
      <c r="H9" s="63"/>
      <c r="I9" s="63"/>
      <c r="J9" s="63"/>
    </row>
    <row r="10" spans="1:10" ht="12" x14ac:dyDescent="0.2">
      <c r="A10" s="123" t="s">
        <v>261</v>
      </c>
      <c r="B10" s="123"/>
      <c r="C10" s="123"/>
      <c r="D10" s="123"/>
      <c r="E10" s="9" t="s">
        <v>262</v>
      </c>
      <c r="F10" s="62">
        <f>F8+F9</f>
        <v>123120</v>
      </c>
      <c r="G10" s="62">
        <f>G8+G9</f>
        <v>165082</v>
      </c>
      <c r="H10" s="62"/>
      <c r="I10" s="62">
        <f>I8+I9</f>
        <v>-239263</v>
      </c>
      <c r="J10" s="62">
        <f t="shared" ref="J10:J37" si="1">SUM(F10:I10)</f>
        <v>48939</v>
      </c>
    </row>
    <row r="11" spans="1:10" ht="12" x14ac:dyDescent="0.2">
      <c r="A11" s="66" t="s">
        <v>263</v>
      </c>
      <c r="B11" s="66"/>
      <c r="C11" s="66"/>
      <c r="D11" s="66"/>
      <c r="E11" s="9" t="s">
        <v>264</v>
      </c>
      <c r="F11" s="63"/>
      <c r="G11" s="63">
        <v>160139</v>
      </c>
      <c r="H11" s="63"/>
      <c r="I11" s="63"/>
      <c r="J11" s="63">
        <f t="shared" si="1"/>
        <v>160139</v>
      </c>
    </row>
    <row r="12" spans="1:10" ht="12" x14ac:dyDescent="0.2">
      <c r="A12" s="66" t="s">
        <v>265</v>
      </c>
      <c r="B12" s="66"/>
      <c r="C12" s="66"/>
      <c r="D12" s="66"/>
      <c r="E12" s="9" t="s">
        <v>266</v>
      </c>
      <c r="F12" s="63"/>
      <c r="G12" s="63"/>
      <c r="H12" s="63"/>
      <c r="I12" s="63"/>
      <c r="J12" s="63"/>
    </row>
    <row r="13" spans="1:10" ht="12" x14ac:dyDescent="0.2">
      <c r="A13" s="66" t="s">
        <v>267</v>
      </c>
      <c r="B13" s="66"/>
      <c r="C13" s="66"/>
      <c r="D13" s="66"/>
      <c r="E13" s="9" t="s">
        <v>268</v>
      </c>
      <c r="F13" s="63"/>
      <c r="G13" s="63"/>
      <c r="H13" s="63"/>
      <c r="I13" s="63"/>
      <c r="J13" s="63"/>
    </row>
    <row r="14" spans="1:10" ht="12" customHeight="1" x14ac:dyDescent="0.2">
      <c r="A14" s="73" t="s">
        <v>269</v>
      </c>
      <c r="B14" s="73"/>
      <c r="C14" s="73"/>
      <c r="D14" s="73"/>
      <c r="E14" s="117" t="s">
        <v>270</v>
      </c>
      <c r="F14" s="114"/>
      <c r="G14" s="114">
        <f t="shared" ref="G14:J14" si="2">G11+G12+G13</f>
        <v>160139</v>
      </c>
      <c r="H14" s="114"/>
      <c r="I14" s="114"/>
      <c r="J14" s="114">
        <f t="shared" si="2"/>
        <v>160139</v>
      </c>
    </row>
    <row r="15" spans="1:10" ht="12" customHeight="1" x14ac:dyDescent="0.2">
      <c r="A15" s="73"/>
      <c r="B15" s="73"/>
      <c r="C15" s="73"/>
      <c r="D15" s="73"/>
      <c r="E15" s="124"/>
      <c r="F15" s="115"/>
      <c r="G15" s="115"/>
      <c r="H15" s="115"/>
      <c r="I15" s="115"/>
      <c r="J15" s="115"/>
    </row>
    <row r="16" spans="1:10" ht="12" customHeight="1" x14ac:dyDescent="0.2">
      <c r="A16" s="73"/>
      <c r="B16" s="73"/>
      <c r="C16" s="73"/>
      <c r="D16" s="73"/>
      <c r="E16" s="118"/>
      <c r="F16" s="116"/>
      <c r="G16" s="116"/>
      <c r="H16" s="116"/>
      <c r="I16" s="116"/>
      <c r="J16" s="116"/>
    </row>
    <row r="17" spans="1:12" ht="12" x14ac:dyDescent="0.2">
      <c r="A17" s="66" t="s">
        <v>271</v>
      </c>
      <c r="B17" s="66"/>
      <c r="C17" s="66"/>
      <c r="D17" s="66"/>
      <c r="E17" s="9" t="s">
        <v>272</v>
      </c>
      <c r="F17" s="63"/>
      <c r="G17" s="63"/>
      <c r="H17" s="63"/>
      <c r="I17" s="63">
        <v>-110550</v>
      </c>
      <c r="J17" s="63">
        <f t="shared" si="1"/>
        <v>-110550</v>
      </c>
    </row>
    <row r="18" spans="1:12" ht="11.25" customHeight="1" x14ac:dyDescent="0.2">
      <c r="A18" s="123" t="s">
        <v>273</v>
      </c>
      <c r="B18" s="123"/>
      <c r="C18" s="123"/>
      <c r="D18" s="123"/>
      <c r="E18" s="117" t="s">
        <v>274</v>
      </c>
      <c r="F18" s="112"/>
      <c r="G18" s="112">
        <f>G14+G17</f>
        <v>160139</v>
      </c>
      <c r="H18" s="112"/>
      <c r="I18" s="112">
        <f>I14+I17</f>
        <v>-110550</v>
      </c>
      <c r="J18" s="112">
        <f t="shared" si="1"/>
        <v>49589</v>
      </c>
    </row>
    <row r="19" spans="1:12" ht="11.25" customHeight="1" x14ac:dyDescent="0.2">
      <c r="A19" s="123"/>
      <c r="B19" s="123"/>
      <c r="C19" s="123"/>
      <c r="D19" s="123"/>
      <c r="E19" s="118"/>
      <c r="F19" s="113"/>
      <c r="G19" s="113"/>
      <c r="H19" s="113"/>
      <c r="I19" s="113"/>
      <c r="J19" s="113">
        <f t="shared" si="1"/>
        <v>0</v>
      </c>
    </row>
    <row r="20" spans="1:12" ht="12" x14ac:dyDescent="0.2">
      <c r="A20" s="66" t="s">
        <v>275</v>
      </c>
      <c r="B20" s="66"/>
      <c r="C20" s="66"/>
      <c r="D20" s="66"/>
      <c r="E20" s="9" t="s">
        <v>276</v>
      </c>
      <c r="F20" s="63"/>
      <c r="G20" s="63"/>
      <c r="H20" s="63"/>
      <c r="I20" s="63"/>
      <c r="J20" s="62"/>
    </row>
    <row r="21" spans="1:12" ht="12" x14ac:dyDescent="0.2">
      <c r="A21" s="66" t="s">
        <v>277</v>
      </c>
      <c r="B21" s="66"/>
      <c r="C21" s="66"/>
      <c r="D21" s="66"/>
      <c r="E21" s="9" t="s">
        <v>278</v>
      </c>
      <c r="F21" s="63"/>
      <c r="G21" s="63"/>
      <c r="H21" s="63"/>
      <c r="I21" s="63"/>
      <c r="J21" s="62"/>
    </row>
    <row r="22" spans="1:12" ht="12" x14ac:dyDescent="0.2">
      <c r="A22" s="66" t="s">
        <v>279</v>
      </c>
      <c r="B22" s="66"/>
      <c r="C22" s="66"/>
      <c r="D22" s="66"/>
      <c r="E22" s="9" t="s">
        <v>280</v>
      </c>
      <c r="F22" s="63"/>
      <c r="G22" s="63"/>
      <c r="H22" s="63"/>
      <c r="I22" s="63"/>
      <c r="J22" s="62"/>
    </row>
    <row r="23" spans="1:12" ht="11.25" customHeight="1" x14ac:dyDescent="0.2">
      <c r="A23" s="125" t="s">
        <v>302</v>
      </c>
      <c r="B23" s="125"/>
      <c r="C23" s="125"/>
      <c r="D23" s="125"/>
      <c r="E23" s="111" t="s">
        <v>44</v>
      </c>
      <c r="F23" s="112">
        <f>F10+F18-F20+F21-F22</f>
        <v>123120</v>
      </c>
      <c r="G23" s="112">
        <f>G10+G18-G20+G21-G22</f>
        <v>325221</v>
      </c>
      <c r="H23" s="112"/>
      <c r="I23" s="112">
        <f>I10+I18-I20+I21-I22</f>
        <v>-349813</v>
      </c>
      <c r="J23" s="112">
        <f t="shared" si="1"/>
        <v>98528</v>
      </c>
      <c r="K23" s="50"/>
      <c r="L23" s="50"/>
    </row>
    <row r="24" spans="1:12" ht="11.25" customHeight="1" x14ac:dyDescent="0.2">
      <c r="A24" s="125"/>
      <c r="B24" s="125"/>
      <c r="C24" s="125"/>
      <c r="D24" s="125"/>
      <c r="E24" s="121"/>
      <c r="F24" s="113"/>
      <c r="G24" s="113"/>
      <c r="H24" s="113"/>
      <c r="I24" s="113"/>
      <c r="J24" s="113">
        <f t="shared" si="1"/>
        <v>0</v>
      </c>
    </row>
    <row r="25" spans="1:12" ht="6.75" customHeight="1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</row>
    <row r="26" spans="1:12" ht="12" x14ac:dyDescent="0.2">
      <c r="A26" s="67" t="s">
        <v>281</v>
      </c>
      <c r="B26" s="67"/>
      <c r="C26" s="67"/>
      <c r="D26" s="67"/>
      <c r="E26" s="11" t="s">
        <v>49</v>
      </c>
      <c r="F26" s="62">
        <v>200</v>
      </c>
      <c r="G26" s="62">
        <v>104721</v>
      </c>
      <c r="H26" s="62"/>
      <c r="I26" s="62">
        <v>-184173</v>
      </c>
      <c r="J26" s="62">
        <f t="shared" si="1"/>
        <v>-79252</v>
      </c>
    </row>
    <row r="27" spans="1:12" ht="12" x14ac:dyDescent="0.2">
      <c r="A27" s="66" t="s">
        <v>260</v>
      </c>
      <c r="B27" s="66"/>
      <c r="C27" s="66"/>
      <c r="D27" s="66"/>
      <c r="E27" s="9" t="s">
        <v>66</v>
      </c>
      <c r="F27" s="63">
        <f>295000-172080</f>
        <v>122920</v>
      </c>
      <c r="G27" s="63"/>
      <c r="H27" s="63"/>
      <c r="I27" s="63">
        <v>172080</v>
      </c>
      <c r="J27" s="63">
        <f t="shared" si="1"/>
        <v>295000</v>
      </c>
    </row>
    <row r="28" spans="1:12" ht="12" x14ac:dyDescent="0.2">
      <c r="A28" s="66" t="s">
        <v>282</v>
      </c>
      <c r="B28" s="66"/>
      <c r="C28" s="66"/>
      <c r="D28" s="66"/>
      <c r="E28" s="9" t="s">
        <v>283</v>
      </c>
      <c r="F28" s="62">
        <f>F26+F27</f>
        <v>123120</v>
      </c>
      <c r="G28" s="62">
        <f>G26+G27</f>
        <v>104721</v>
      </c>
      <c r="H28" s="62"/>
      <c r="I28" s="62">
        <f>I26+I27</f>
        <v>-12093</v>
      </c>
      <c r="J28" s="62">
        <f t="shared" si="1"/>
        <v>215748</v>
      </c>
    </row>
    <row r="29" spans="1:12" ht="12" x14ac:dyDescent="0.2">
      <c r="A29" s="66" t="s">
        <v>263</v>
      </c>
      <c r="B29" s="66"/>
      <c r="C29" s="66"/>
      <c r="D29" s="66"/>
      <c r="E29" s="9" t="s">
        <v>284</v>
      </c>
      <c r="F29" s="63"/>
      <c r="G29" s="63">
        <f>74309-13948</f>
        <v>60361</v>
      </c>
      <c r="H29" s="63"/>
      <c r="I29" s="63">
        <v>13948</v>
      </c>
      <c r="J29" s="63">
        <f t="shared" si="1"/>
        <v>74309</v>
      </c>
    </row>
    <row r="30" spans="1:12" ht="12" x14ac:dyDescent="0.2">
      <c r="A30" s="66" t="s">
        <v>265</v>
      </c>
      <c r="B30" s="66"/>
      <c r="C30" s="66"/>
      <c r="D30" s="66"/>
      <c r="E30" s="9" t="s">
        <v>285</v>
      </c>
      <c r="F30" s="63"/>
      <c r="G30" s="63"/>
      <c r="H30" s="63"/>
      <c r="I30" s="63"/>
      <c r="J30" s="63"/>
    </row>
    <row r="31" spans="1:12" ht="12" x14ac:dyDescent="0.2">
      <c r="A31" s="66" t="s">
        <v>267</v>
      </c>
      <c r="B31" s="66"/>
      <c r="C31" s="66"/>
      <c r="D31" s="66"/>
      <c r="E31" s="9" t="s">
        <v>286</v>
      </c>
      <c r="F31" s="63"/>
      <c r="G31" s="63"/>
      <c r="H31" s="63"/>
      <c r="I31" s="63"/>
      <c r="J31" s="63"/>
    </row>
    <row r="32" spans="1:12" x14ac:dyDescent="0.2">
      <c r="A32" s="73" t="s">
        <v>287</v>
      </c>
      <c r="B32" s="73"/>
      <c r="C32" s="73"/>
      <c r="D32" s="73"/>
      <c r="E32" s="117" t="s">
        <v>288</v>
      </c>
      <c r="F32" s="114"/>
      <c r="G32" s="114">
        <f t="shared" ref="G32:J32" si="3">G29+G30+G31</f>
        <v>60361</v>
      </c>
      <c r="H32" s="114"/>
      <c r="I32" s="114">
        <f t="shared" si="3"/>
        <v>13948</v>
      </c>
      <c r="J32" s="114">
        <f t="shared" si="3"/>
        <v>74309</v>
      </c>
    </row>
    <row r="33" spans="1:10" x14ac:dyDescent="0.2">
      <c r="A33" s="73"/>
      <c r="B33" s="73"/>
      <c r="C33" s="73"/>
      <c r="D33" s="73"/>
      <c r="E33" s="124"/>
      <c r="F33" s="115"/>
      <c r="G33" s="115"/>
      <c r="H33" s="115"/>
      <c r="I33" s="115"/>
      <c r="J33" s="115">
        <f t="shared" si="1"/>
        <v>0</v>
      </c>
    </row>
    <row r="34" spans="1:10" x14ac:dyDescent="0.2">
      <c r="A34" s="73"/>
      <c r="B34" s="73"/>
      <c r="C34" s="73"/>
      <c r="D34" s="73"/>
      <c r="E34" s="118"/>
      <c r="F34" s="116"/>
      <c r="G34" s="116"/>
      <c r="H34" s="116"/>
      <c r="I34" s="116"/>
      <c r="J34" s="116">
        <f t="shared" si="1"/>
        <v>0</v>
      </c>
    </row>
    <row r="35" spans="1:10" ht="12" x14ac:dyDescent="0.2">
      <c r="A35" s="66" t="s">
        <v>271</v>
      </c>
      <c r="B35" s="66"/>
      <c r="C35" s="66"/>
      <c r="D35" s="66"/>
      <c r="E35" s="9" t="s">
        <v>289</v>
      </c>
      <c r="F35" s="63"/>
      <c r="G35" s="63"/>
      <c r="H35" s="63"/>
      <c r="I35" s="63">
        <v>-241118</v>
      </c>
      <c r="J35" s="63">
        <f t="shared" si="1"/>
        <v>-241118</v>
      </c>
    </row>
    <row r="36" spans="1:10" x14ac:dyDescent="0.2">
      <c r="A36" s="123" t="s">
        <v>290</v>
      </c>
      <c r="B36" s="123"/>
      <c r="C36" s="123"/>
      <c r="D36" s="123"/>
      <c r="E36" s="117" t="s">
        <v>291</v>
      </c>
      <c r="F36" s="112"/>
      <c r="G36" s="112">
        <f t="shared" ref="G36:J36" si="4">G32+G35</f>
        <v>60361</v>
      </c>
      <c r="H36" s="112"/>
      <c r="I36" s="112">
        <f>I32+I35</f>
        <v>-227170</v>
      </c>
      <c r="J36" s="112">
        <f t="shared" si="4"/>
        <v>-166809</v>
      </c>
    </row>
    <row r="37" spans="1:10" x14ac:dyDescent="0.2">
      <c r="A37" s="123"/>
      <c r="B37" s="123"/>
      <c r="C37" s="123"/>
      <c r="D37" s="123"/>
      <c r="E37" s="118"/>
      <c r="F37" s="113"/>
      <c r="G37" s="113"/>
      <c r="H37" s="113"/>
      <c r="I37" s="113"/>
      <c r="J37" s="113">
        <f t="shared" si="1"/>
        <v>0</v>
      </c>
    </row>
    <row r="38" spans="1:10" ht="12" x14ac:dyDescent="0.2">
      <c r="A38" s="66" t="s">
        <v>275</v>
      </c>
      <c r="B38" s="66"/>
      <c r="C38" s="66"/>
      <c r="D38" s="66"/>
      <c r="E38" s="9" t="s">
        <v>292</v>
      </c>
      <c r="F38" s="63"/>
      <c r="G38" s="63"/>
      <c r="H38" s="63"/>
      <c r="I38" s="63"/>
      <c r="J38" s="62"/>
    </row>
    <row r="39" spans="1:10" ht="12" x14ac:dyDescent="0.2">
      <c r="A39" s="66" t="s">
        <v>277</v>
      </c>
      <c r="B39" s="66"/>
      <c r="C39" s="66"/>
      <c r="D39" s="66"/>
      <c r="E39" s="9" t="s">
        <v>293</v>
      </c>
      <c r="F39" s="63"/>
      <c r="G39" s="63"/>
      <c r="H39" s="63"/>
      <c r="I39" s="63"/>
      <c r="J39" s="62"/>
    </row>
    <row r="40" spans="1:10" ht="12" x14ac:dyDescent="0.2">
      <c r="A40" s="66" t="s">
        <v>279</v>
      </c>
      <c r="B40" s="66"/>
      <c r="C40" s="66"/>
      <c r="D40" s="66"/>
      <c r="E40" s="9" t="s">
        <v>294</v>
      </c>
      <c r="F40" s="63"/>
      <c r="G40" s="63"/>
      <c r="H40" s="63"/>
      <c r="I40" s="63"/>
      <c r="J40" s="62"/>
    </row>
    <row r="41" spans="1:10" x14ac:dyDescent="0.2">
      <c r="A41" s="120" t="s">
        <v>303</v>
      </c>
      <c r="B41" s="120"/>
      <c r="C41" s="120"/>
      <c r="D41" s="120"/>
      <c r="E41" s="111" t="s">
        <v>74</v>
      </c>
      <c r="F41" s="112">
        <f>F28+F36-F38+F39-F40</f>
        <v>123120</v>
      </c>
      <c r="G41" s="112">
        <f t="shared" ref="G41:J41" si="5">G28+G36-G38+G39-G40</f>
        <v>165082</v>
      </c>
      <c r="H41" s="112"/>
      <c r="I41" s="112">
        <f t="shared" si="5"/>
        <v>-239263</v>
      </c>
      <c r="J41" s="112">
        <f t="shared" si="5"/>
        <v>48939</v>
      </c>
    </row>
    <row r="42" spans="1:10" x14ac:dyDescent="0.2">
      <c r="A42" s="120"/>
      <c r="B42" s="120"/>
      <c r="C42" s="120"/>
      <c r="D42" s="120"/>
      <c r="E42" s="121"/>
      <c r="F42" s="113"/>
      <c r="G42" s="113"/>
      <c r="H42" s="113"/>
      <c r="I42" s="113"/>
      <c r="J42" s="113"/>
    </row>
    <row r="46" spans="1:10" ht="12.75" x14ac:dyDescent="0.2">
      <c r="A46" s="64" t="str">
        <f>ОФП!C81</f>
        <v>Руководитель</v>
      </c>
      <c r="B46" s="64"/>
      <c r="C46" s="94" t="str">
        <f>ОФП!E81</f>
        <v>Исаев Т.Б.</v>
      </c>
      <c r="D46" s="94"/>
      <c r="E46" s="94"/>
      <c r="F46" s="105" t="s">
        <v>132</v>
      </c>
      <c r="G46" s="105"/>
      <c r="H46" s="51"/>
    </row>
    <row r="47" spans="1:10" x14ac:dyDescent="0.2">
      <c r="B47" s="36" t="s">
        <v>133</v>
      </c>
      <c r="F47" s="92" t="s">
        <v>134</v>
      </c>
      <c r="G47" s="92"/>
      <c r="H47" s="34"/>
    </row>
    <row r="48" spans="1:10" x14ac:dyDescent="0.2">
      <c r="F48" s="34"/>
      <c r="G48" s="34"/>
      <c r="H48" s="34"/>
    </row>
    <row r="49" spans="1:8" x14ac:dyDescent="0.2">
      <c r="F49" s="34"/>
      <c r="G49" s="34"/>
      <c r="H49" s="34"/>
    </row>
    <row r="50" spans="1:8" ht="12" x14ac:dyDescent="0.2">
      <c r="A50" s="119" t="s">
        <v>135</v>
      </c>
      <c r="B50" s="119"/>
      <c r="C50" s="94" t="str">
        <f>[1]ОФП!E83</f>
        <v>Мащенко О.А.</v>
      </c>
      <c r="D50" s="94"/>
      <c r="E50" s="94"/>
      <c r="F50" s="105" t="s">
        <v>132</v>
      </c>
      <c r="G50" s="105"/>
      <c r="H50" s="51"/>
    </row>
    <row r="51" spans="1:8" x14ac:dyDescent="0.2">
      <c r="B51" s="36" t="s">
        <v>133</v>
      </c>
      <c r="F51" s="92" t="s">
        <v>134</v>
      </c>
      <c r="G51" s="92"/>
      <c r="H51" s="34"/>
    </row>
    <row r="52" spans="1:8" ht="12.75" x14ac:dyDescent="0.2">
      <c r="A52" s="1" t="s">
        <v>137</v>
      </c>
    </row>
  </sheetData>
  <mergeCells count="75">
    <mergeCell ref="A9:D9"/>
    <mergeCell ref="E2:I2"/>
    <mergeCell ref="A4:J4"/>
    <mergeCell ref="A5:J5"/>
    <mergeCell ref="A7:D7"/>
    <mergeCell ref="A8:D8"/>
    <mergeCell ref="A23:D24"/>
    <mergeCell ref="E23:E24"/>
    <mergeCell ref="A10:D10"/>
    <mergeCell ref="A11:D11"/>
    <mergeCell ref="A12:D12"/>
    <mergeCell ref="A13:D13"/>
    <mergeCell ref="A14:D16"/>
    <mergeCell ref="A17:D17"/>
    <mergeCell ref="A18:D19"/>
    <mergeCell ref="E18:E19"/>
    <mergeCell ref="A20:D20"/>
    <mergeCell ref="A21:D21"/>
    <mergeCell ref="A22:D22"/>
    <mergeCell ref="E14:E16"/>
    <mergeCell ref="A39:D39"/>
    <mergeCell ref="A25:J25"/>
    <mergeCell ref="A26:D26"/>
    <mergeCell ref="A27:D27"/>
    <mergeCell ref="A28:D28"/>
    <mergeCell ref="A29:D29"/>
    <mergeCell ref="A30:D30"/>
    <mergeCell ref="A31:D31"/>
    <mergeCell ref="A32:D34"/>
    <mergeCell ref="A35:D35"/>
    <mergeCell ref="A36:D37"/>
    <mergeCell ref="A38:D38"/>
    <mergeCell ref="E32:E34"/>
    <mergeCell ref="F32:F34"/>
    <mergeCell ref="G32:G34"/>
    <mergeCell ref="H32:H34"/>
    <mergeCell ref="A50:B50"/>
    <mergeCell ref="C50:E50"/>
    <mergeCell ref="F50:G50"/>
    <mergeCell ref="F51:G51"/>
    <mergeCell ref="A40:D40"/>
    <mergeCell ref="A41:D42"/>
    <mergeCell ref="A46:B46"/>
    <mergeCell ref="C46:E46"/>
    <mergeCell ref="F46:G46"/>
    <mergeCell ref="F47:G47"/>
    <mergeCell ref="E41:E42"/>
    <mergeCell ref="F41:F42"/>
    <mergeCell ref="G41:G42"/>
    <mergeCell ref="F14:F16"/>
    <mergeCell ref="G14:G16"/>
    <mergeCell ref="H14:H16"/>
    <mergeCell ref="I14:I16"/>
    <mergeCell ref="J14:J16"/>
    <mergeCell ref="F18:F19"/>
    <mergeCell ref="G18:G19"/>
    <mergeCell ref="H18:H19"/>
    <mergeCell ref="I18:I19"/>
    <mergeCell ref="J18:J19"/>
    <mergeCell ref="F23:F24"/>
    <mergeCell ref="G23:G24"/>
    <mergeCell ref="H23:H24"/>
    <mergeCell ref="I23:I24"/>
    <mergeCell ref="J23:J24"/>
    <mergeCell ref="E36:E37"/>
    <mergeCell ref="F36:F37"/>
    <mergeCell ref="G36:G37"/>
    <mergeCell ref="H36:H37"/>
    <mergeCell ref="I36:I37"/>
    <mergeCell ref="H41:H42"/>
    <mergeCell ref="I41:I42"/>
    <mergeCell ref="J41:J42"/>
    <mergeCell ref="I32:I34"/>
    <mergeCell ref="J32:J34"/>
    <mergeCell ref="J36:J37"/>
  </mergeCells>
  <pageMargins left="0.7" right="0.7" top="0.75" bottom="0.75" header="0.3" footer="0.3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ОСД</vt:lpstr>
      <vt:lpstr>ОДДС</vt:lpstr>
      <vt:lpstr>Капитал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2020-06-26T10:18:22Z</dcterms:modified>
</cp:coreProperties>
</file>