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АЛАНС" sheetId="1" r:id="rId1"/>
    <sheet name="ОПиУ" sheetId="3" r:id="rId2"/>
    <sheet name="ОИК" sheetId="5" r:id="rId3"/>
    <sheet name="ДДС" sheetId="6" r:id="rId4"/>
  </sheets>
  <calcPr calcId="152511"/>
</workbook>
</file>

<file path=xl/calcChain.xml><?xml version="1.0" encoding="utf-8"?>
<calcChain xmlns="http://schemas.openxmlformats.org/spreadsheetml/2006/main">
  <c r="D32" i="6" l="1"/>
  <c r="E13" i="1"/>
  <c r="D13" i="1"/>
  <c r="E19" i="6" l="1"/>
  <c r="E24" i="6"/>
  <c r="D24" i="6"/>
  <c r="D19" i="6"/>
  <c r="G17" i="5"/>
  <c r="G16" i="5"/>
  <c r="G14" i="5"/>
  <c r="G13" i="5"/>
  <c r="G7" i="5"/>
  <c r="G9" i="5" s="1"/>
  <c r="F18" i="5"/>
  <c r="G18" i="5" s="1"/>
  <c r="F16" i="5"/>
  <c r="G10" i="5"/>
  <c r="F9" i="5"/>
  <c r="F11" i="5" s="1"/>
  <c r="G11" i="5" s="1"/>
  <c r="D19" i="3"/>
  <c r="D22" i="3" s="1"/>
  <c r="D24" i="3" s="1"/>
  <c r="D11" i="3"/>
  <c r="E54" i="1"/>
  <c r="E53" i="1"/>
  <c r="E52" i="1"/>
  <c r="D52" i="1"/>
  <c r="D53" i="1" s="1"/>
  <c r="E39" i="1"/>
  <c r="D39" i="1"/>
  <c r="E32" i="6" l="1"/>
  <c r="E34" i="6" s="1"/>
  <c r="E37" i="6" s="1"/>
  <c r="D37" i="6"/>
  <c r="E11" i="5"/>
  <c r="G6" i="5"/>
  <c r="E11" i="3" l="1"/>
  <c r="E19" i="3" s="1"/>
  <c r="E22" i="3" s="1"/>
  <c r="E24" i="3" s="1"/>
  <c r="E33" i="1" l="1"/>
  <c r="D33" i="1"/>
  <c r="D54" i="1" s="1"/>
  <c r="E25" i="1"/>
  <c r="D25" i="1"/>
  <c r="E26" i="1" l="1"/>
  <c r="D26" i="1"/>
</calcChain>
</file>

<file path=xl/sharedStrings.xml><?xml version="1.0" encoding="utf-8"?>
<sst xmlns="http://schemas.openxmlformats.org/spreadsheetml/2006/main" count="171" uniqueCount="110">
  <si>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</si>
  <si>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</si>
  <si>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</si>
  <si>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</si>
  <si>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</si>
  <si>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</si>
  <si>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</si>
  <si>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</si>
  <si>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</si>
  <si>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</si>
  <si>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</si>
  <si>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</si>
  <si>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</si>
  <si>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Расходы будущих периодов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</si>
  <si>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</si>
  <si>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</si>
  <si>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</si>
  <si>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</si>
  <si>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</si>
  <si>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</si>
  <si>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</si>
  <si>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</si>
  <si>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</si>
  <si>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</si>
  <si>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</si>
  <si>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</si>
  <si>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</si>
  <si>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</si>
  <si>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</si>
  <si>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</si>
  <si>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</si>
  <si>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</si>
  <si>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</si>
  <si>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</si>
  <si>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</si>
  <si>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</si>
  <si>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</si>
  <si>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</si>
  <si>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</si>
  <si>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-</t>
  </si>
  <si>
    <t>В тыс. тенге</t>
  </si>
  <si>
    <t>ИТОГО АКТИВЫ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</si>
  <si>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</si>
  <si>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</si>
  <si>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</si>
  <si>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</si>
  <si>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</si>
  <si>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</si>
  <si>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</si>
  <si>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</si>
  <si>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</si>
  <si>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</si>
  <si>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</si>
  <si>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</si>
  <si>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</si>
  <si>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</si>
  <si>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Итого капитал</t>
  </si>
  <si>
    <t>Дивиденды объявленные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</si>
  <si>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</si>
  <si>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</si>
  <si>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</si>
  <si>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</si>
  <si>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</si>
  <si>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</si>
  <si>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</si>
  <si>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</si>
  <si>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</si>
  <si>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</si>
  <si>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</si>
  <si>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</si>
  <si>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</si>
  <si>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</si>
  <si>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</si>
  <si>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</si>
  <si>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</si>
  <si>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</si>
  <si>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</si>
  <si>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</si>
  <si>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</si>
  <si>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</si>
  <si>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</si>
  <si>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</si>
  <si>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</si>
  <si>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</si>
  <si>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</si>
  <si>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Сулейменов Ж.Ж.</t>
  </si>
  <si>
    <t>Финансовый директор</t>
  </si>
  <si>
    <t>Косарева Н.В.</t>
  </si>
  <si>
    <t>Главный бухгалтер</t>
  </si>
  <si>
    <t>2023 года</t>
  </si>
  <si>
    <t xml:space="preserve">2022 года </t>
  </si>
  <si>
    <t>Облигации выпущенные</t>
  </si>
  <si>
    <t>На 1 января 2022 года</t>
  </si>
  <si>
    <t>Выплата основного долга по аренде</t>
  </si>
  <si>
    <t>Размещение облигаций</t>
  </si>
  <si>
    <t>Расходы при обмене валюты</t>
  </si>
  <si>
    <t>Промежуточный консолидированный отчет о финансовом положении по состоянию на 30 июня 2023 года</t>
  </si>
  <si>
    <t>30 июня 2023 (неаудировано)</t>
  </si>
  <si>
    <t>31 декабря 2022</t>
  </si>
  <si>
    <t>Промежуточный консолидированный отчет о прибылях или убытках и прочем совокупном доходе за шесть месяцев, закончившихся 30 июня 2023 года</t>
  </si>
  <si>
    <t>Промежуточный консолидированный отчет об изменениях в капитале за шесть месяцев, закончившихся 30 июня 2023 года</t>
  </si>
  <si>
    <t>Промежуточный консолидированный отчет о движении денежных средств за шесть месяцев, закончившихся 30 июня 2023 года</t>
  </si>
  <si>
    <t>30 июня</t>
  </si>
  <si>
    <t>На 30 июня 2022 года (неаудировано)</t>
  </si>
  <si>
    <t>На 31 декабря 2022года</t>
  </si>
  <si>
    <t>На 30 июня 2023 года (неаудировано)</t>
  </si>
  <si>
    <t>За шесть месяцев, закончившихся</t>
  </si>
  <si>
    <t>30 июня 2023 года (неаудировано)</t>
  </si>
  <si>
    <t>30 июня 2022 года (неаудировано)</t>
  </si>
  <si>
    <t>Прочие долгосрочные активы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</si>
</sst>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₸;\ \(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/>
    <xf numFmtId="0" fontId="5" fillId="0" borderId="6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2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2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4"/>
  <sheetViews>
    <sheetView tabSelected="1" zoomScale="80" zoomScaleNormal="80" workbookViewId="0">
      <selection activeCell="U22" sqref="U22"/>
    </sheetView>
  </sheetViews>
  <sheetFormatPr defaultColWidth="9.140625" defaultRowHeight="12.75" x14ac:dyDescent="0.2"/>
  <cols>
    <col min="1" max="1" width="1.28515625" style="1" customWidth="1"/>
    <col min="2" max="2" width="59.140625" style="1" customWidth="1"/>
    <col min="3" max="3" width="11.140625" style="1" customWidth="1"/>
    <col min="4" max="4" width="17" style="2" customWidth="1"/>
    <col min="5" max="5" width="16.7109375" style="2" customWidth="1"/>
    <col min="6" max="16384" width="9.140625" style="1"/>
  </cols>
  <sheetData>
    <row r="1" spans="2:5" x14ac:dyDescent="0.2">
      <c r="B1" s="10" t="s">
        <v>0</v>
      </c>
    </row>
    <row r="2" spans="2:5" x14ac:dyDescent="0.2">
      <c r="B2" s="10"/>
    </row>
    <row r="3" spans="2:5" ht="27" customHeight="1" x14ac:dyDescent="0.2">
      <c r="B3" s="101" t="s">
        <v>96</v>
      </c>
      <c r="C3" s="101"/>
      <c r="D3" s="101"/>
      <c r="E3" s="101"/>
    </row>
    <row r="4" spans="2:5" ht="13.5" thickBot="1" x14ac:dyDescent="0.25">
      <c r="B4" s="43"/>
      <c r="C4" s="43"/>
      <c r="D4" s="43"/>
      <c r="E4" s="43"/>
    </row>
    <row r="5" spans="2:5" ht="27" thickTop="1" thickBot="1" x14ac:dyDescent="0.25">
      <c r="B5" s="11" t="s">
        <v>40</v>
      </c>
      <c r="C5" s="11" t="s">
        <v>38</v>
      </c>
      <c r="D5" s="50" t="s">
        <v>97</v>
      </c>
      <c r="E5" s="50" t="s">
        <v>98</v>
      </c>
    </row>
    <row r="6" spans="2:5" x14ac:dyDescent="0.2">
      <c r="B6" s="3" t="s">
        <v>1</v>
      </c>
      <c r="C6" s="4"/>
    </row>
    <row r="7" spans="2:5" x14ac:dyDescent="0.2">
      <c r="B7" s="3" t="s">
        <v>2</v>
      </c>
      <c r="C7" s="4"/>
    </row>
    <row r="8" spans="2:5" x14ac:dyDescent="0.2">
      <c r="B8" s="5" t="s">
        <v>3</v>
      </c>
      <c r="C8" s="4">
        <v>3</v>
      </c>
      <c r="D8" s="27">
        <v>369793</v>
      </c>
      <c r="E8" s="44">
        <v>338450</v>
      </c>
    </row>
    <row r="9" spans="2:5" x14ac:dyDescent="0.2">
      <c r="B9" s="5" t="s">
        <v>4</v>
      </c>
      <c r="C9" s="4">
        <v>4</v>
      </c>
      <c r="D9" s="27">
        <v>1257656</v>
      </c>
      <c r="E9" s="44">
        <v>1368322</v>
      </c>
    </row>
    <row r="10" spans="2:5" x14ac:dyDescent="0.2">
      <c r="B10" s="5" t="s">
        <v>14</v>
      </c>
      <c r="C10" s="4">
        <v>19</v>
      </c>
      <c r="D10" s="27">
        <v>80680</v>
      </c>
      <c r="E10" s="44">
        <v>72555</v>
      </c>
    </row>
    <row r="11" spans="2:5" x14ac:dyDescent="0.2">
      <c r="B11" s="5" t="s">
        <v>5</v>
      </c>
      <c r="C11" s="4"/>
      <c r="D11" s="27">
        <v>5578</v>
      </c>
      <c r="E11" s="44">
        <v>6537</v>
      </c>
    </row>
    <row r="12" spans="2:5" x14ac:dyDescent="0.2">
      <c r="B12" s="5" t="s">
        <v>109</v>
      </c>
      <c r="C12" s="4"/>
      <c r="D12" s="27">
        <v>1672</v>
      </c>
      <c r="E12" s="44">
        <v>0</v>
      </c>
    </row>
    <row r="13" spans="2:5" x14ac:dyDescent="0.2">
      <c r="B13" s="12"/>
      <c r="C13" s="12"/>
      <c r="D13" s="32">
        <f>SUM(D8:D12)</f>
        <v>1715379</v>
      </c>
      <c r="E13" s="32">
        <f>SUM(E8:E12)</f>
        <v>1785864</v>
      </c>
    </row>
    <row r="14" spans="2:5" x14ac:dyDescent="0.2">
      <c r="B14" s="4"/>
      <c r="C14" s="4"/>
    </row>
    <row r="15" spans="2:5" x14ac:dyDescent="0.2">
      <c r="B15" s="4"/>
      <c r="C15" s="4"/>
    </row>
    <row r="16" spans="2:5" x14ac:dyDescent="0.2">
      <c r="B16" s="3" t="s">
        <v>6</v>
      </c>
      <c r="C16" s="4"/>
    </row>
    <row r="17" spans="2:5" x14ac:dyDescent="0.2">
      <c r="B17" s="6" t="s">
        <v>7</v>
      </c>
      <c r="C17" s="4">
        <v>5</v>
      </c>
      <c r="D17" s="27">
        <v>6983488</v>
      </c>
      <c r="E17" s="44">
        <v>6423007</v>
      </c>
    </row>
    <row r="18" spans="2:5" x14ac:dyDescent="0.2">
      <c r="B18" s="5" t="s">
        <v>8</v>
      </c>
      <c r="C18" s="4">
        <v>6</v>
      </c>
      <c r="D18" s="27">
        <v>1639967</v>
      </c>
      <c r="E18" s="44">
        <v>1389294</v>
      </c>
    </row>
    <row r="19" spans="2:5" x14ac:dyDescent="0.2">
      <c r="B19" s="6" t="s">
        <v>9</v>
      </c>
      <c r="C19" s="4">
        <v>7</v>
      </c>
      <c r="D19" s="27">
        <v>2225771</v>
      </c>
      <c r="E19" s="44">
        <v>2344057</v>
      </c>
    </row>
    <row r="20" spans="2:5" x14ac:dyDescent="0.2">
      <c r="B20" s="6" t="s">
        <v>10</v>
      </c>
      <c r="C20" s="4"/>
      <c r="D20" s="27">
        <v>210599</v>
      </c>
      <c r="E20" s="44">
        <v>24402</v>
      </c>
    </row>
    <row r="21" spans="2:5" x14ac:dyDescent="0.2">
      <c r="B21" s="5" t="s">
        <v>11</v>
      </c>
      <c r="C21" s="4">
        <v>8</v>
      </c>
      <c r="D21" s="27">
        <v>627297</v>
      </c>
      <c r="E21" s="44">
        <v>535181</v>
      </c>
    </row>
    <row r="22" spans="2:5" x14ac:dyDescent="0.2">
      <c r="B22" s="5" t="s">
        <v>12</v>
      </c>
      <c r="C22" s="4"/>
      <c r="D22" s="27">
        <v>388891</v>
      </c>
      <c r="E22" s="44">
        <v>291774</v>
      </c>
    </row>
    <row r="23" spans="2:5" x14ac:dyDescent="0.2">
      <c r="B23" s="5" t="s">
        <v>13</v>
      </c>
      <c r="C23" s="4"/>
      <c r="D23" s="27">
        <v>18217</v>
      </c>
      <c r="E23" s="44">
        <v>0</v>
      </c>
    </row>
    <row r="24" spans="2:5" x14ac:dyDescent="0.2">
      <c r="B24" s="5" t="s">
        <v>15</v>
      </c>
      <c r="C24" s="4"/>
      <c r="D24" s="45">
        <v>47701</v>
      </c>
      <c r="E24" s="46">
        <v>103244</v>
      </c>
    </row>
    <row r="25" spans="2:5" x14ac:dyDescent="0.2">
      <c r="B25" s="12"/>
      <c r="C25" s="12"/>
      <c r="D25" s="32">
        <f>SUM(D17:D24)</f>
        <v>12141931</v>
      </c>
      <c r="E25" s="32">
        <f>SUM(E17:E24)</f>
        <v>11110959</v>
      </c>
    </row>
    <row r="26" spans="2:5" ht="13.5" thickBot="1" x14ac:dyDescent="0.25">
      <c r="B26" s="47" t="s">
        <v>41</v>
      </c>
      <c r="C26" s="48"/>
      <c r="D26" s="48">
        <f>D25+D13</f>
        <v>13857310</v>
      </c>
      <c r="E26" s="48">
        <f>E25+E13</f>
        <v>12896823</v>
      </c>
    </row>
    <row r="27" spans="2:5" x14ac:dyDescent="0.2">
      <c r="B27" s="4"/>
      <c r="C27" s="4"/>
    </row>
    <row r="28" spans="2:5" x14ac:dyDescent="0.2">
      <c r="B28" s="3" t="s">
        <v>16</v>
      </c>
      <c r="C28" s="4"/>
    </row>
    <row r="29" spans="2:5" x14ac:dyDescent="0.2">
      <c r="B29" s="3" t="s">
        <v>17</v>
      </c>
      <c r="C29" s="4"/>
    </row>
    <row r="30" spans="2:5" x14ac:dyDescent="0.2">
      <c r="B30" s="5" t="s">
        <v>18</v>
      </c>
      <c r="C30" s="4">
        <v>9</v>
      </c>
      <c r="D30" s="27">
        <v>500</v>
      </c>
      <c r="E30" s="44">
        <v>500</v>
      </c>
    </row>
    <row r="31" spans="2:5" x14ac:dyDescent="0.2">
      <c r="B31" s="5" t="s">
        <v>19</v>
      </c>
      <c r="C31" s="4">
        <v>9</v>
      </c>
      <c r="D31" s="27">
        <v>132779</v>
      </c>
      <c r="E31" s="44">
        <v>132779</v>
      </c>
    </row>
    <row r="32" spans="2:5" x14ac:dyDescent="0.2">
      <c r="B32" s="5" t="s">
        <v>20</v>
      </c>
      <c r="C32" s="4"/>
      <c r="D32" s="45">
        <v>2631145</v>
      </c>
      <c r="E32" s="46">
        <v>2634499</v>
      </c>
    </row>
    <row r="33" spans="2:5" x14ac:dyDescent="0.2">
      <c r="B33" s="13" t="s">
        <v>21</v>
      </c>
      <c r="C33" s="12"/>
      <c r="D33" s="32">
        <f>SUM(D30:D32)</f>
        <v>2764424</v>
      </c>
      <c r="E33" s="32">
        <f>SUM(E30:E32)</f>
        <v>2767778</v>
      </c>
    </row>
    <row r="35" spans="2:5" x14ac:dyDescent="0.2">
      <c r="B35" s="7" t="s">
        <v>22</v>
      </c>
    </row>
    <row r="36" spans="2:5" x14ac:dyDescent="0.2">
      <c r="B36" s="8" t="s">
        <v>23</v>
      </c>
      <c r="C36" s="1">
        <v>10</v>
      </c>
      <c r="D36" s="27">
        <v>302393</v>
      </c>
      <c r="E36" s="44">
        <v>288606</v>
      </c>
    </row>
    <row r="37" spans="2:5" x14ac:dyDescent="0.2">
      <c r="B37" s="8" t="s">
        <v>24</v>
      </c>
      <c r="C37" s="1">
        <v>4</v>
      </c>
      <c r="D37" s="27">
        <v>1210753</v>
      </c>
      <c r="E37" s="44">
        <v>1117067</v>
      </c>
    </row>
    <row r="38" spans="2:5" x14ac:dyDescent="0.2">
      <c r="B38" s="8" t="s">
        <v>33</v>
      </c>
      <c r="C38" s="1">
        <v>19</v>
      </c>
      <c r="D38" s="27">
        <v>19521</v>
      </c>
      <c r="E38" s="44">
        <v>22999</v>
      </c>
    </row>
    <row r="39" spans="2:5" x14ac:dyDescent="0.2">
      <c r="B39" s="15"/>
      <c r="C39" s="16"/>
      <c r="D39" s="32">
        <f>SUM(D36:D38)</f>
        <v>1532667</v>
      </c>
      <c r="E39" s="32">
        <f>SUM(E36:E38)</f>
        <v>1428672</v>
      </c>
    </row>
    <row r="40" spans="2:5" x14ac:dyDescent="0.2">
      <c r="B40" s="9"/>
    </row>
    <row r="41" spans="2:5" x14ac:dyDescent="0.2">
      <c r="B41" s="7" t="s">
        <v>25</v>
      </c>
    </row>
    <row r="42" spans="2:5" x14ac:dyDescent="0.2">
      <c r="B42" s="8" t="s">
        <v>26</v>
      </c>
      <c r="C42" s="1">
        <v>11</v>
      </c>
      <c r="D42" s="27">
        <v>6148344</v>
      </c>
      <c r="E42" s="44">
        <v>5132489</v>
      </c>
    </row>
    <row r="43" spans="2:5" x14ac:dyDescent="0.2">
      <c r="B43" s="8" t="s">
        <v>27</v>
      </c>
      <c r="C43" s="1">
        <v>12</v>
      </c>
      <c r="D43" s="27">
        <v>1584027</v>
      </c>
      <c r="E43" s="44">
        <v>2176742</v>
      </c>
    </row>
    <row r="44" spans="2:5" x14ac:dyDescent="0.2">
      <c r="B44" s="8" t="s">
        <v>28</v>
      </c>
      <c r="C44" s="1">
        <v>4</v>
      </c>
      <c r="D44" s="27">
        <v>240461</v>
      </c>
      <c r="E44" s="44">
        <v>450161</v>
      </c>
    </row>
    <row r="45" spans="2:5" x14ac:dyDescent="0.2">
      <c r="B45" s="8" t="s">
        <v>91</v>
      </c>
      <c r="C45" s="1">
        <v>13</v>
      </c>
      <c r="D45" s="27">
        <v>451372</v>
      </c>
      <c r="E45" s="44">
        <v>239007</v>
      </c>
    </row>
    <row r="46" spans="2:5" x14ac:dyDescent="0.2">
      <c r="B46" s="8" t="s">
        <v>29</v>
      </c>
      <c r="D46" s="27">
        <v>186000</v>
      </c>
      <c r="E46" s="44">
        <v>0</v>
      </c>
    </row>
    <row r="47" spans="2:5" x14ac:dyDescent="0.2">
      <c r="B47" s="8" t="s">
        <v>30</v>
      </c>
      <c r="D47" s="27">
        <v>129562</v>
      </c>
      <c r="E47" s="44">
        <v>70161</v>
      </c>
    </row>
    <row r="48" spans="2:5" x14ac:dyDescent="0.2">
      <c r="B48" s="8" t="s">
        <v>31</v>
      </c>
      <c r="D48" s="27">
        <v>151922</v>
      </c>
      <c r="E48" s="44">
        <v>160885</v>
      </c>
    </row>
    <row r="49" spans="2:5" x14ac:dyDescent="0.2">
      <c r="B49" s="8" t="s">
        <v>32</v>
      </c>
      <c r="D49" s="27">
        <v>276898</v>
      </c>
      <c r="E49" s="44">
        <v>134811</v>
      </c>
    </row>
    <row r="50" spans="2:5" x14ac:dyDescent="0.2">
      <c r="B50" s="8" t="s">
        <v>34</v>
      </c>
      <c r="D50" s="27">
        <v>196860</v>
      </c>
      <c r="E50" s="44">
        <v>223530</v>
      </c>
    </row>
    <row r="51" spans="2:5" x14ac:dyDescent="0.2">
      <c r="B51" s="8" t="s">
        <v>35</v>
      </c>
      <c r="D51" s="27">
        <v>194773</v>
      </c>
      <c r="E51" s="44">
        <v>112587</v>
      </c>
    </row>
    <row r="52" spans="2:5" x14ac:dyDescent="0.2">
      <c r="B52" s="15"/>
      <c r="C52" s="16"/>
      <c r="D52" s="32">
        <f>SUM(D42:D51)</f>
        <v>9560219</v>
      </c>
      <c r="E52" s="32">
        <f>SUM(E42:E51)</f>
        <v>8700373</v>
      </c>
    </row>
    <row r="53" spans="2:5" x14ac:dyDescent="0.2">
      <c r="B53" s="18" t="s">
        <v>36</v>
      </c>
      <c r="C53" s="16"/>
      <c r="D53" s="32">
        <f>D52+D39</f>
        <v>11092886</v>
      </c>
      <c r="E53" s="32">
        <f>E52+E39</f>
        <v>10129045</v>
      </c>
    </row>
    <row r="54" spans="2:5" ht="13.5" thickBot="1" x14ac:dyDescent="0.25">
      <c r="B54" s="49" t="s">
        <v>37</v>
      </c>
      <c r="C54" s="43"/>
      <c r="D54" s="43">
        <f>D53+D33</f>
        <v>13857310</v>
      </c>
      <c r="E54" s="43">
        <f>E53+E33</f>
        <v>12896823</v>
      </c>
    </row>
    <row r="55" spans="2:5" ht="13.5" thickTop="1" x14ac:dyDescent="0.2"/>
    <row r="57" spans="2:5" x14ac:dyDescent="0.2">
      <c r="B57" s="1" t="s">
        <v>84</v>
      </c>
    </row>
    <row r="58" spans="2:5" x14ac:dyDescent="0.2">
      <c r="B58" s="1" t="s">
        <v>85</v>
      </c>
    </row>
    <row r="59" spans="2:5" x14ac:dyDescent="0.2">
      <c r="B59" s="1" t="s">
        <v>86</v>
      </c>
    </row>
    <row r="62" spans="2:5" x14ac:dyDescent="0.2">
      <c r="B62" s="1" t="s">
        <v>84</v>
      </c>
    </row>
    <row r="63" spans="2:5" x14ac:dyDescent="0.2">
      <c r="B63" s="1" t="s">
        <v>87</v>
      </c>
    </row>
    <row r="64" spans="2:5" x14ac:dyDescent="0.2">
      <c r="B64" s="1" t="s">
        <v>88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opLeftCell="A4" zoomScale="80" zoomScaleNormal="80" workbookViewId="0">
      <selection activeCell="E27" sqref="E27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2.28515625" style="1" customWidth="1"/>
    <col min="4" max="4" width="16.7109375" style="2" customWidth="1"/>
    <col min="5" max="5" width="17.140625" style="2" customWidth="1"/>
    <col min="6" max="16384" width="9.140625" style="1"/>
  </cols>
  <sheetData>
    <row r="1" spans="2:5" x14ac:dyDescent="0.2">
      <c r="B1" s="19" t="s">
        <v>0</v>
      </c>
    </row>
    <row r="2" spans="2:5" x14ac:dyDescent="0.2">
      <c r="B2" s="19"/>
    </row>
    <row r="3" spans="2:5" ht="27.75" customHeight="1" x14ac:dyDescent="0.2">
      <c r="B3" s="101" t="s">
        <v>99</v>
      </c>
      <c r="C3" s="101"/>
      <c r="D3" s="101"/>
      <c r="E3" s="101"/>
    </row>
    <row r="4" spans="2:5" ht="13.5" thickBot="1" x14ac:dyDescent="0.25"/>
    <row r="5" spans="2:5" ht="13.5" thickTop="1" x14ac:dyDescent="0.2">
      <c r="B5" s="20"/>
      <c r="C5" s="21"/>
      <c r="D5" s="107" t="s">
        <v>106</v>
      </c>
      <c r="E5" s="107"/>
    </row>
    <row r="6" spans="2:5" x14ac:dyDescent="0.2">
      <c r="B6" s="102" t="s">
        <v>40</v>
      </c>
      <c r="C6" s="104" t="s">
        <v>38</v>
      </c>
      <c r="D6" s="22" t="s">
        <v>102</v>
      </c>
      <c r="E6" s="23" t="s">
        <v>102</v>
      </c>
    </row>
    <row r="7" spans="2:5" x14ac:dyDescent="0.2">
      <c r="B7" s="102"/>
      <c r="C7" s="104"/>
      <c r="D7" s="22" t="s">
        <v>89</v>
      </c>
      <c r="E7" s="22" t="s">
        <v>90</v>
      </c>
    </row>
    <row r="8" spans="2:5" ht="13.5" thickBot="1" x14ac:dyDescent="0.25">
      <c r="B8" s="103"/>
      <c r="C8" s="105"/>
      <c r="D8" s="24" t="s">
        <v>42</v>
      </c>
      <c r="E8" s="24" t="s">
        <v>42</v>
      </c>
    </row>
    <row r="9" spans="2:5" ht="13.5" thickTop="1" x14ac:dyDescent="0.2">
      <c r="B9" s="25" t="s">
        <v>43</v>
      </c>
      <c r="C9" s="26">
        <v>14</v>
      </c>
      <c r="D9" s="27">
        <v>10402121</v>
      </c>
      <c r="E9" s="27">
        <v>7959259</v>
      </c>
    </row>
    <row r="10" spans="2:5" x14ac:dyDescent="0.2">
      <c r="B10" s="28" t="s">
        <v>44</v>
      </c>
      <c r="C10" s="29">
        <v>15</v>
      </c>
      <c r="D10" s="30">
        <v>-7221350</v>
      </c>
      <c r="E10" s="30">
        <v>-5581855</v>
      </c>
    </row>
    <row r="11" spans="2:5" x14ac:dyDescent="0.2">
      <c r="B11" s="31" t="s">
        <v>45</v>
      </c>
      <c r="C11" s="16"/>
      <c r="D11" s="32">
        <f>D9+D10</f>
        <v>3180771</v>
      </c>
      <c r="E11" s="32">
        <f>E9+E10</f>
        <v>2377404</v>
      </c>
    </row>
    <row r="12" spans="2:5" x14ac:dyDescent="0.2">
      <c r="B12" s="33"/>
      <c r="C12" s="34"/>
      <c r="D12" s="35"/>
      <c r="E12" s="35"/>
    </row>
    <row r="13" spans="2:5" x14ac:dyDescent="0.2">
      <c r="B13" s="25" t="s">
        <v>46</v>
      </c>
      <c r="C13" s="26">
        <v>16</v>
      </c>
      <c r="D13" s="30">
        <v>-1481560</v>
      </c>
      <c r="E13" s="30">
        <v>-1184179</v>
      </c>
    </row>
    <row r="14" spans="2:5" x14ac:dyDescent="0.2">
      <c r="B14" s="25" t="s">
        <v>47</v>
      </c>
      <c r="C14" s="26">
        <v>17</v>
      </c>
      <c r="D14" s="30">
        <v>-489094</v>
      </c>
      <c r="E14" s="30">
        <v>-347841</v>
      </c>
    </row>
    <row r="15" spans="2:5" x14ac:dyDescent="0.2">
      <c r="B15" s="25" t="s">
        <v>83</v>
      </c>
      <c r="C15" s="34"/>
      <c r="D15" s="30">
        <v>-68522</v>
      </c>
      <c r="E15" s="27">
        <v>263695</v>
      </c>
    </row>
    <row r="16" spans="2:5" x14ac:dyDescent="0.2">
      <c r="B16" s="25" t="s">
        <v>48</v>
      </c>
      <c r="C16" s="26">
        <v>18</v>
      </c>
      <c r="D16" s="27">
        <v>71435</v>
      </c>
      <c r="E16" s="27">
        <v>19085</v>
      </c>
    </row>
    <row r="17" spans="2:5" x14ac:dyDescent="0.2">
      <c r="B17" s="25" t="s">
        <v>49</v>
      </c>
      <c r="C17" s="26">
        <v>18</v>
      </c>
      <c r="D17" s="30">
        <v>-647118</v>
      </c>
      <c r="E17" s="30">
        <v>-409000</v>
      </c>
    </row>
    <row r="18" spans="2:5" x14ac:dyDescent="0.2">
      <c r="B18" s="28" t="s">
        <v>50</v>
      </c>
      <c r="D18" s="30">
        <v>-15433</v>
      </c>
      <c r="E18" s="30">
        <v>-105924</v>
      </c>
    </row>
    <row r="19" spans="2:5" x14ac:dyDescent="0.2">
      <c r="B19" s="31" t="s">
        <v>51</v>
      </c>
      <c r="C19" s="16"/>
      <c r="D19" s="32">
        <f>SUM(D11,D13:D18)</f>
        <v>550479</v>
      </c>
      <c r="E19" s="32">
        <f>SUM(E11,E13:E18)</f>
        <v>613240</v>
      </c>
    </row>
    <row r="20" spans="2:5" x14ac:dyDescent="0.2">
      <c r="B20" s="33"/>
      <c r="C20" s="34"/>
      <c r="D20" s="35"/>
      <c r="E20" s="35"/>
    </row>
    <row r="21" spans="2:5" x14ac:dyDescent="0.2">
      <c r="B21" s="36" t="s">
        <v>52</v>
      </c>
      <c r="C21" s="37">
        <v>19</v>
      </c>
      <c r="D21" s="38">
        <v>-183833</v>
      </c>
      <c r="E21" s="38">
        <v>-140775</v>
      </c>
    </row>
    <row r="22" spans="2:5" x14ac:dyDescent="0.2">
      <c r="B22" s="39" t="s">
        <v>53</v>
      </c>
      <c r="C22" s="34"/>
      <c r="D22" s="35">
        <f>D19+D21</f>
        <v>366646</v>
      </c>
      <c r="E22" s="35">
        <f>E19+E21</f>
        <v>472465</v>
      </c>
    </row>
    <row r="23" spans="2:5" x14ac:dyDescent="0.2">
      <c r="B23" s="36" t="s">
        <v>54</v>
      </c>
      <c r="C23" s="17"/>
      <c r="D23" s="40" t="s">
        <v>39</v>
      </c>
      <c r="E23" s="40" t="s">
        <v>39</v>
      </c>
    </row>
    <row r="24" spans="2:5" ht="13.5" thickBot="1" x14ac:dyDescent="0.25">
      <c r="B24" s="41" t="s">
        <v>55</v>
      </c>
      <c r="C24" s="42"/>
      <c r="D24" s="43">
        <f>D22</f>
        <v>366646</v>
      </c>
      <c r="E24" s="43">
        <f>E22</f>
        <v>472465</v>
      </c>
    </row>
    <row r="25" spans="2:5" ht="13.5" thickTop="1" x14ac:dyDescent="0.2"/>
    <row r="27" spans="2:5" x14ac:dyDescent="0.2">
      <c r="B27" s="1" t="s">
        <v>84</v>
      </c>
    </row>
    <row r="28" spans="2:5" x14ac:dyDescent="0.2">
      <c r="B28" s="1" t="s">
        <v>85</v>
      </c>
    </row>
    <row r="29" spans="2:5" x14ac:dyDescent="0.2">
      <c r="B29" s="1" t="s">
        <v>86</v>
      </c>
    </row>
    <row r="30" spans="2:5" x14ac:dyDescent="0.2">
      <c r="B30" s="1"/>
    </row>
    <row r="31" spans="2:5" x14ac:dyDescent="0.2">
      <c r="B31" s="1"/>
    </row>
    <row r="32" spans="2:5" x14ac:dyDescent="0.2">
      <c r="B32" s="1" t="s">
        <v>84</v>
      </c>
    </row>
    <row r="33" spans="2:2" x14ac:dyDescent="0.2">
      <c r="B33" s="1" t="s">
        <v>87</v>
      </c>
    </row>
    <row r="34" spans="2:2" x14ac:dyDescent="0.2">
      <c r="B34" s="1" t="s">
        <v>88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="80" zoomScaleNormal="80" workbookViewId="0">
      <selection activeCell="J18" sqref="J18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2.5703125" style="1" customWidth="1"/>
    <col min="4" max="4" width="16.7109375" style="2" customWidth="1"/>
    <col min="5" max="5" width="16.42578125" style="2" customWidth="1"/>
    <col min="6" max="6" width="18.140625" style="1" customWidth="1"/>
    <col min="7" max="7" width="11.7109375" style="1" bestFit="1" customWidth="1"/>
    <col min="8" max="16384" width="9.140625" style="1"/>
  </cols>
  <sheetData>
    <row r="1" spans="2:7" x14ac:dyDescent="0.2">
      <c r="B1" s="19" t="s">
        <v>0</v>
      </c>
    </row>
    <row r="2" spans="2:7" x14ac:dyDescent="0.2">
      <c r="B2" s="19"/>
    </row>
    <row r="3" spans="2:7" ht="27.75" customHeight="1" x14ac:dyDescent="0.2">
      <c r="B3" s="101" t="s">
        <v>100</v>
      </c>
      <c r="C3" s="101"/>
      <c r="D3" s="101"/>
      <c r="E3" s="101"/>
      <c r="F3" s="101"/>
      <c r="G3" s="101"/>
    </row>
    <row r="4" spans="2:7" ht="13.5" thickBot="1" x14ac:dyDescent="0.25"/>
    <row r="5" spans="2:7" ht="39.75" thickTop="1" thickBot="1" x14ac:dyDescent="0.25">
      <c r="B5" s="51" t="s">
        <v>40</v>
      </c>
      <c r="C5" s="52" t="s">
        <v>38</v>
      </c>
      <c r="D5" s="53" t="s">
        <v>18</v>
      </c>
      <c r="E5" s="53" t="s">
        <v>19</v>
      </c>
      <c r="F5" s="53" t="s">
        <v>20</v>
      </c>
      <c r="G5" s="54" t="s">
        <v>56</v>
      </c>
    </row>
    <row r="6" spans="2:7" ht="13.5" thickTop="1" x14ac:dyDescent="0.2">
      <c r="B6" s="62" t="s">
        <v>92</v>
      </c>
      <c r="C6" s="63"/>
      <c r="D6" s="70">
        <v>500</v>
      </c>
      <c r="E6" s="71">
        <v>132779</v>
      </c>
      <c r="F6" s="70">
        <v>1951564</v>
      </c>
      <c r="G6" s="70">
        <f>SUM(D6:F6)</f>
        <v>2084843</v>
      </c>
    </row>
    <row r="7" spans="2:7" x14ac:dyDescent="0.2">
      <c r="B7" s="55" t="s">
        <v>53</v>
      </c>
      <c r="C7" s="26"/>
      <c r="D7" s="27" t="s">
        <v>39</v>
      </c>
      <c r="E7" s="44" t="s">
        <v>39</v>
      </c>
      <c r="F7" s="27">
        <v>472465</v>
      </c>
      <c r="G7" s="35">
        <f>F7</f>
        <v>472465</v>
      </c>
    </row>
    <row r="8" spans="2:7" x14ac:dyDescent="0.2">
      <c r="B8" s="64" t="s">
        <v>54</v>
      </c>
      <c r="C8" s="37"/>
      <c r="D8" s="72" t="s">
        <v>39</v>
      </c>
      <c r="E8" s="73" t="s">
        <v>39</v>
      </c>
      <c r="F8" s="72" t="s">
        <v>39</v>
      </c>
      <c r="G8" s="72" t="s">
        <v>39</v>
      </c>
    </row>
    <row r="9" spans="2:7" x14ac:dyDescent="0.2">
      <c r="B9" s="96" t="s">
        <v>55</v>
      </c>
      <c r="C9" s="14"/>
      <c r="D9" s="97" t="s">
        <v>39</v>
      </c>
      <c r="E9" s="98" t="s">
        <v>39</v>
      </c>
      <c r="F9" s="97">
        <f>F7</f>
        <v>472465</v>
      </c>
      <c r="G9" s="99">
        <f>G7</f>
        <v>472465</v>
      </c>
    </row>
    <row r="10" spans="2:7" x14ac:dyDescent="0.2">
      <c r="B10" s="88" t="s">
        <v>57</v>
      </c>
      <c r="C10" s="17"/>
      <c r="D10" s="72" t="s">
        <v>39</v>
      </c>
      <c r="E10" s="72" t="s">
        <v>39</v>
      </c>
      <c r="F10" s="38">
        <v>-250000</v>
      </c>
      <c r="G10" s="100">
        <f>-250000</f>
        <v>-250000</v>
      </c>
    </row>
    <row r="11" spans="2:7" x14ac:dyDescent="0.2">
      <c r="B11" s="69" t="s">
        <v>103</v>
      </c>
      <c r="C11" s="37"/>
      <c r="D11" s="40">
        <v>500</v>
      </c>
      <c r="E11" s="77">
        <f>E6</f>
        <v>132779</v>
      </c>
      <c r="F11" s="40">
        <f>F6+F9+F10</f>
        <v>2174029</v>
      </c>
      <c r="G11" s="40">
        <f>SUM(D11:F11)</f>
        <v>2307308</v>
      </c>
    </row>
    <row r="12" spans="2:7" x14ac:dyDescent="0.2">
      <c r="B12" s="59"/>
      <c r="C12" s="26"/>
      <c r="D12" s="75"/>
      <c r="E12" s="76"/>
      <c r="F12" s="27"/>
      <c r="G12" s="35"/>
    </row>
    <row r="13" spans="2:7" x14ac:dyDescent="0.2">
      <c r="B13" s="69" t="s">
        <v>104</v>
      </c>
      <c r="C13" s="37"/>
      <c r="D13" s="40">
        <v>500</v>
      </c>
      <c r="E13" s="77">
        <v>132779</v>
      </c>
      <c r="F13" s="40">
        <v>2634499</v>
      </c>
      <c r="G13" s="40">
        <f>SUM(D13:F13)</f>
        <v>2767778</v>
      </c>
    </row>
    <row r="14" spans="2:7" x14ac:dyDescent="0.2">
      <c r="B14" s="55" t="s">
        <v>53</v>
      </c>
      <c r="C14" s="26"/>
      <c r="D14" s="27"/>
      <c r="E14" s="44"/>
      <c r="F14" s="27">
        <v>366646</v>
      </c>
      <c r="G14" s="27">
        <f>F14</f>
        <v>366646</v>
      </c>
    </row>
    <row r="15" spans="2:7" x14ac:dyDescent="0.2">
      <c r="B15" s="55" t="s">
        <v>54</v>
      </c>
      <c r="C15" s="26"/>
      <c r="D15" s="27" t="s">
        <v>39</v>
      </c>
      <c r="E15" s="44" t="s">
        <v>39</v>
      </c>
      <c r="F15" s="27" t="s">
        <v>39</v>
      </c>
      <c r="G15" s="27" t="s">
        <v>39</v>
      </c>
    </row>
    <row r="16" spans="2:7" x14ac:dyDescent="0.2">
      <c r="B16" s="58" t="s">
        <v>55</v>
      </c>
      <c r="C16" s="26"/>
      <c r="D16" s="27" t="s">
        <v>39</v>
      </c>
      <c r="E16" s="44" t="s">
        <v>39</v>
      </c>
      <c r="F16" s="27">
        <f>F14</f>
        <v>366646</v>
      </c>
      <c r="G16" s="27">
        <f>F16</f>
        <v>366646</v>
      </c>
    </row>
    <row r="17" spans="2:7" ht="13.5" thickBot="1" x14ac:dyDescent="0.25">
      <c r="B17" s="58" t="s">
        <v>57</v>
      </c>
      <c r="C17" s="26"/>
      <c r="D17" s="27" t="s">
        <v>39</v>
      </c>
      <c r="E17" s="44" t="s">
        <v>39</v>
      </c>
      <c r="F17" s="30">
        <v>-370000</v>
      </c>
      <c r="G17" s="30">
        <f>F17</f>
        <v>-370000</v>
      </c>
    </row>
    <row r="18" spans="2:7" ht="13.5" thickBot="1" x14ac:dyDescent="0.25">
      <c r="B18" s="60" t="s">
        <v>105</v>
      </c>
      <c r="C18" s="61"/>
      <c r="D18" s="78">
        <v>500</v>
      </c>
      <c r="E18" s="79">
        <v>132779</v>
      </c>
      <c r="F18" s="78">
        <f>F13+F16+F17</f>
        <v>2631145</v>
      </c>
      <c r="G18" s="78">
        <f>SUM(D18:F18)</f>
        <v>2764424</v>
      </c>
    </row>
    <row r="19" spans="2:7" ht="13.5" thickTop="1" x14ac:dyDescent="0.2"/>
    <row r="21" spans="2:7" x14ac:dyDescent="0.2">
      <c r="B21" s="1" t="s">
        <v>84</v>
      </c>
    </row>
    <row r="22" spans="2:7" x14ac:dyDescent="0.2">
      <c r="B22" s="1" t="s">
        <v>85</v>
      </c>
    </row>
    <row r="23" spans="2:7" x14ac:dyDescent="0.2">
      <c r="B23" s="1" t="s">
        <v>86</v>
      </c>
      <c r="F23" s="30"/>
    </row>
    <row r="24" spans="2:7" x14ac:dyDescent="0.2">
      <c r="B24" s="1"/>
    </row>
    <row r="25" spans="2:7" x14ac:dyDescent="0.2">
      <c r="B25" s="1"/>
    </row>
    <row r="26" spans="2:7" x14ac:dyDescent="0.2">
      <c r="B26" s="1" t="s">
        <v>84</v>
      </c>
    </row>
    <row r="27" spans="2:7" x14ac:dyDescent="0.2">
      <c r="B27" s="1" t="s">
        <v>87</v>
      </c>
    </row>
    <row r="28" spans="2:7" x14ac:dyDescent="0.2">
      <c r="B28" s="1" t="s">
        <v>88</v>
      </c>
    </row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="80" zoomScaleNormal="80" workbookViewId="0">
      <selection activeCell="F35" sqref="F35"/>
    </sheetView>
  </sheetViews>
  <sheetFormatPr defaultColWidth="9.140625" defaultRowHeight="12.75" x14ac:dyDescent="0.2"/>
  <cols>
    <col min="1" max="1" width="1.28515625" style="1" customWidth="1"/>
    <col min="2" max="2" width="59.140625" style="4" customWidth="1"/>
    <col min="3" max="3" width="11.85546875" style="1" customWidth="1"/>
    <col min="4" max="4" width="18.85546875" style="2" customWidth="1"/>
    <col min="5" max="5" width="18.7109375" style="2" customWidth="1"/>
    <col min="6" max="6" width="17.42578125" style="1" customWidth="1"/>
    <col min="7" max="7" width="11.7109375" style="1" bestFit="1" customWidth="1"/>
    <col min="8" max="16384" width="9.140625" style="1"/>
  </cols>
  <sheetData>
    <row r="1" spans="2:7" x14ac:dyDescent="0.2">
      <c r="B1" s="19" t="s">
        <v>0</v>
      </c>
    </row>
    <row r="2" spans="2:7" x14ac:dyDescent="0.2">
      <c r="B2" s="19"/>
    </row>
    <row r="3" spans="2:7" ht="27.75" customHeight="1" x14ac:dyDescent="0.2">
      <c r="B3" s="101" t="s">
        <v>101</v>
      </c>
      <c r="C3" s="101"/>
      <c r="D3" s="101"/>
      <c r="E3" s="101"/>
      <c r="F3" s="80"/>
      <c r="G3" s="80"/>
    </row>
    <row r="4" spans="2:7" ht="13.5" thickBot="1" x14ac:dyDescent="0.25"/>
    <row r="5" spans="2:7" ht="13.5" thickTop="1" x14ac:dyDescent="0.2">
      <c r="B5" s="82"/>
      <c r="C5" s="83"/>
      <c r="D5" s="106" t="s">
        <v>106</v>
      </c>
      <c r="E5" s="106"/>
    </row>
    <row r="6" spans="2:7" ht="39" thickBot="1" x14ac:dyDescent="0.25">
      <c r="B6" s="84" t="s">
        <v>40</v>
      </c>
      <c r="C6" s="85" t="s">
        <v>38</v>
      </c>
      <c r="D6" s="86" t="s">
        <v>107</v>
      </c>
      <c r="E6" s="86" t="s">
        <v>108</v>
      </c>
    </row>
    <row r="7" spans="2:7" ht="26.25" thickTop="1" x14ac:dyDescent="0.2">
      <c r="B7" s="62" t="s">
        <v>58</v>
      </c>
      <c r="C7" s="63"/>
      <c r="D7" s="63"/>
      <c r="E7" s="63"/>
    </row>
    <row r="8" spans="2:7" x14ac:dyDescent="0.2">
      <c r="B8" s="58" t="s">
        <v>59</v>
      </c>
      <c r="C8" s="34"/>
      <c r="D8" s="27">
        <v>11365244</v>
      </c>
      <c r="E8" s="27">
        <v>8306892</v>
      </c>
    </row>
    <row r="9" spans="2:7" x14ac:dyDescent="0.2">
      <c r="B9" s="58" t="s">
        <v>60</v>
      </c>
      <c r="C9" s="34"/>
      <c r="D9" s="30">
        <v>-9304875</v>
      </c>
      <c r="E9" s="30">
        <v>-7506390</v>
      </c>
    </row>
    <row r="10" spans="2:7" x14ac:dyDescent="0.2">
      <c r="B10" s="58" t="s">
        <v>61</v>
      </c>
      <c r="C10" s="34"/>
      <c r="D10" s="30">
        <v>-571835</v>
      </c>
      <c r="E10" s="30">
        <v>-406250</v>
      </c>
    </row>
    <row r="11" spans="2:7" x14ac:dyDescent="0.2">
      <c r="B11" s="58" t="s">
        <v>62</v>
      </c>
      <c r="C11" s="34"/>
      <c r="D11" s="30">
        <v>-1046048</v>
      </c>
      <c r="E11" s="30">
        <v>-736326</v>
      </c>
    </row>
    <row r="12" spans="2:7" x14ac:dyDescent="0.2">
      <c r="B12" s="58" t="s">
        <v>63</v>
      </c>
      <c r="C12" s="26"/>
      <c r="D12" s="30">
        <v>-401662</v>
      </c>
      <c r="E12" s="30">
        <v>-227886</v>
      </c>
      <c r="G12" s="30"/>
    </row>
    <row r="13" spans="2:7" x14ac:dyDescent="0.2">
      <c r="B13" s="58" t="s">
        <v>64</v>
      </c>
      <c r="C13" s="26">
        <v>4.1100000000000003</v>
      </c>
      <c r="D13" s="30">
        <v>-623026</v>
      </c>
      <c r="E13" s="30">
        <v>-390507</v>
      </c>
    </row>
    <row r="14" spans="2:7" x14ac:dyDescent="0.2">
      <c r="B14" s="58" t="s">
        <v>65</v>
      </c>
      <c r="C14" s="26">
        <v>17</v>
      </c>
      <c r="D14" s="27">
        <v>77513</v>
      </c>
      <c r="E14" s="27">
        <v>19085</v>
      </c>
    </row>
    <row r="15" spans="2:7" x14ac:dyDescent="0.2">
      <c r="B15" s="58" t="s">
        <v>66</v>
      </c>
      <c r="C15" s="26"/>
      <c r="D15" s="30">
        <v>-248299</v>
      </c>
      <c r="E15" s="30">
        <v>-300406</v>
      </c>
    </row>
    <row r="16" spans="2:7" x14ac:dyDescent="0.2">
      <c r="B16" s="87" t="s">
        <v>67</v>
      </c>
      <c r="C16" s="29"/>
      <c r="D16" s="45">
        <v>8401</v>
      </c>
      <c r="E16" s="45">
        <v>12058</v>
      </c>
    </row>
    <row r="17" spans="2:5" x14ac:dyDescent="0.2">
      <c r="B17" s="87" t="s">
        <v>68</v>
      </c>
      <c r="D17" s="30">
        <v>-22379</v>
      </c>
      <c r="E17" s="30">
        <v>-37739</v>
      </c>
    </row>
    <row r="18" spans="2:5" x14ac:dyDescent="0.2">
      <c r="B18" s="88" t="s">
        <v>95</v>
      </c>
      <c r="C18" s="17"/>
      <c r="D18" s="38">
        <v>-45308</v>
      </c>
      <c r="E18" s="38">
        <v>-58232</v>
      </c>
    </row>
    <row r="19" spans="2:5" ht="25.5" x14ac:dyDescent="0.2">
      <c r="B19" s="67" t="s">
        <v>82</v>
      </c>
      <c r="C19" s="16"/>
      <c r="D19" s="81">
        <f>SUM(D8:D18)</f>
        <v>-812274</v>
      </c>
      <c r="E19" s="81">
        <f>SUM(E8:E18)</f>
        <v>-1325701</v>
      </c>
    </row>
    <row r="20" spans="2:5" x14ac:dyDescent="0.2">
      <c r="B20" s="67"/>
      <c r="C20" s="68"/>
      <c r="D20" s="66"/>
      <c r="E20" s="66"/>
    </row>
    <row r="21" spans="2:5" ht="25.5" x14ac:dyDescent="0.2">
      <c r="B21" s="89" t="s">
        <v>69</v>
      </c>
      <c r="C21" s="34"/>
      <c r="D21" s="57"/>
      <c r="E21" s="57"/>
    </row>
    <row r="22" spans="2:5" x14ac:dyDescent="0.2">
      <c r="B22" s="58" t="s">
        <v>70</v>
      </c>
      <c r="C22" s="34"/>
      <c r="D22" s="30">
        <v>-75353</v>
      </c>
      <c r="E22" s="30">
        <v>-49849</v>
      </c>
    </row>
    <row r="23" spans="2:5" x14ac:dyDescent="0.2">
      <c r="B23" s="88" t="s">
        <v>71</v>
      </c>
      <c r="C23" s="37"/>
      <c r="D23" s="38">
        <v>177</v>
      </c>
      <c r="E23" s="38">
        <v>-100927</v>
      </c>
    </row>
    <row r="24" spans="2:5" ht="25.5" x14ac:dyDescent="0.2">
      <c r="B24" s="90" t="s">
        <v>72</v>
      </c>
      <c r="C24" s="16"/>
      <c r="D24" s="81">
        <f>D22</f>
        <v>-75353</v>
      </c>
      <c r="E24" s="81">
        <f>SUM(E22:E23)</f>
        <v>-150776</v>
      </c>
    </row>
    <row r="25" spans="2:5" x14ac:dyDescent="0.2">
      <c r="B25" s="91"/>
      <c r="C25" s="16"/>
      <c r="D25" s="66"/>
      <c r="E25" s="66"/>
    </row>
    <row r="26" spans="2:5" x14ac:dyDescent="0.2">
      <c r="B26" s="59" t="s">
        <v>73</v>
      </c>
      <c r="C26" s="34"/>
      <c r="D26" s="57"/>
      <c r="E26" s="56"/>
    </row>
    <row r="27" spans="2:5" x14ac:dyDescent="0.2">
      <c r="B27" s="58" t="s">
        <v>74</v>
      </c>
      <c r="C27" s="26">
        <v>11</v>
      </c>
      <c r="D27" s="27">
        <v>4339000</v>
      </c>
      <c r="E27" s="27">
        <v>4836412</v>
      </c>
    </row>
    <row r="28" spans="2:5" x14ac:dyDescent="0.2">
      <c r="B28" s="87" t="s">
        <v>75</v>
      </c>
      <c r="C28" s="29">
        <v>11</v>
      </c>
      <c r="D28" s="30">
        <v>-3312712</v>
      </c>
      <c r="E28" s="30">
        <v>-3673195</v>
      </c>
    </row>
    <row r="29" spans="2:5" x14ac:dyDescent="0.2">
      <c r="B29" s="87" t="s">
        <v>93</v>
      </c>
      <c r="C29" s="29"/>
      <c r="D29" s="30">
        <v>-208861</v>
      </c>
      <c r="E29" s="30">
        <v>-149860</v>
      </c>
    </row>
    <row r="30" spans="2:5" x14ac:dyDescent="0.2">
      <c r="B30" s="87" t="s">
        <v>94</v>
      </c>
      <c r="C30" s="29"/>
      <c r="D30" s="27">
        <v>202832</v>
      </c>
      <c r="E30" s="30" t="s">
        <v>39</v>
      </c>
    </row>
    <row r="31" spans="2:5" x14ac:dyDescent="0.2">
      <c r="B31" s="88" t="s">
        <v>76</v>
      </c>
      <c r="C31" s="37"/>
      <c r="D31" s="30">
        <v>-184000</v>
      </c>
      <c r="E31" s="38">
        <v>-115000</v>
      </c>
    </row>
    <row r="32" spans="2:5" ht="38.25" x14ac:dyDescent="0.2">
      <c r="B32" s="67" t="s">
        <v>77</v>
      </c>
      <c r="C32" s="16"/>
      <c r="D32" s="32">
        <f>SUM(D27:D31)</f>
        <v>836259</v>
      </c>
      <c r="E32" s="32">
        <f>SUM(E27:E31)</f>
        <v>898357</v>
      </c>
    </row>
    <row r="33" spans="2:5" x14ac:dyDescent="0.2">
      <c r="B33" s="91"/>
      <c r="C33" s="16"/>
      <c r="D33" s="66"/>
      <c r="E33" s="66"/>
    </row>
    <row r="34" spans="2:5" ht="25.5" x14ac:dyDescent="0.2">
      <c r="B34" s="92" t="s">
        <v>78</v>
      </c>
      <c r="C34" s="14"/>
      <c r="D34" s="95">
        <v>-51191</v>
      </c>
      <c r="E34" s="95">
        <f>E19+E24+E32</f>
        <v>-578120</v>
      </c>
    </row>
    <row r="35" spans="2:5" x14ac:dyDescent="0.2">
      <c r="B35" s="88" t="s">
        <v>79</v>
      </c>
      <c r="C35" s="37"/>
      <c r="D35" s="38">
        <v>-67095</v>
      </c>
      <c r="E35" s="72">
        <v>206253</v>
      </c>
    </row>
    <row r="36" spans="2:5" x14ac:dyDescent="0.2">
      <c r="B36" s="65" t="s">
        <v>80</v>
      </c>
      <c r="C36" s="68">
        <v>7</v>
      </c>
      <c r="D36" s="74">
        <v>2344057</v>
      </c>
      <c r="E36" s="74">
        <v>1774120</v>
      </c>
    </row>
    <row r="37" spans="2:5" ht="26.25" thickBot="1" x14ac:dyDescent="0.25">
      <c r="B37" s="93" t="s">
        <v>81</v>
      </c>
      <c r="C37" s="94">
        <v>7</v>
      </c>
      <c r="D37" s="43">
        <f>D34+D35+D36</f>
        <v>2225771</v>
      </c>
      <c r="E37" s="43">
        <f>E34+E35+E36</f>
        <v>1402253</v>
      </c>
    </row>
    <row r="38" spans="2:5" ht="13.5" thickTop="1" x14ac:dyDescent="0.2"/>
    <row r="40" spans="2:5" x14ac:dyDescent="0.2">
      <c r="B40" s="1" t="s">
        <v>84</v>
      </c>
    </row>
    <row r="41" spans="2:5" x14ac:dyDescent="0.2">
      <c r="B41" s="1" t="s">
        <v>85</v>
      </c>
    </row>
    <row r="42" spans="2:5" x14ac:dyDescent="0.2">
      <c r="B42" s="1" t="s">
        <v>86</v>
      </c>
    </row>
    <row r="43" spans="2:5" x14ac:dyDescent="0.2">
      <c r="B43" s="1"/>
    </row>
    <row r="44" spans="2:5" x14ac:dyDescent="0.2">
      <c r="B44" s="1"/>
    </row>
    <row r="45" spans="2:5" x14ac:dyDescent="0.2">
      <c r="B45" s="1" t="s">
        <v>84</v>
      </c>
    </row>
    <row r="46" spans="2:5" x14ac:dyDescent="0.2">
      <c r="B46" s="1" t="s">
        <v>87</v>
      </c>
    </row>
    <row r="47" spans="2:5" x14ac:dyDescent="0.2">
      <c r="B47" s="1" t="s">
        <v>88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2023-08-11T08:06:59Z</dcterms:modified>
</cp:coreProperties>
</file>