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letova\Desktop\2023\квартальная отчетность\2 квартал 2023\касе, фортебанк\"/>
    </mc:Choice>
  </mc:AlternateContent>
  <xr:revisionPtr revIDLastSave="0" documentId="13_ncr:1_{7072EBC9-77D8-4CC2-811B-B2DFA7BCF4B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Ф1" sheetId="1" r:id="rId1"/>
    <sheet name="Ф2" sheetId="2" r:id="rId2"/>
    <sheet name="Ф3" sheetId="4" r:id="rId3"/>
    <sheet name="Ф4" sheetId="3" r:id="rId4"/>
  </sheets>
  <calcPr calcId="191029"/>
</workbook>
</file>

<file path=xl/calcChain.xml><?xml version="1.0" encoding="utf-8"?>
<calcChain xmlns="http://schemas.openxmlformats.org/spreadsheetml/2006/main">
  <c r="D44" i="4" l="1"/>
  <c r="D46" i="4"/>
  <c r="C46" i="4"/>
  <c r="C44" i="4"/>
  <c r="C43" i="4"/>
  <c r="C37" i="4"/>
  <c r="C16" i="4"/>
  <c r="C27" i="4" s="1"/>
  <c r="C30" i="4" s="1"/>
  <c r="C12" i="2"/>
  <c r="C14" i="2" s="1"/>
  <c r="C30" i="2"/>
  <c r="C24" i="2"/>
  <c r="C9" i="2"/>
  <c r="C17" i="2" l="1"/>
  <c r="C31" i="2"/>
  <c r="C34" i="2" s="1"/>
  <c r="C37" i="2" s="1"/>
  <c r="C39" i="2" s="1"/>
  <c r="D13" i="3" l="1"/>
  <c r="F12" i="3"/>
  <c r="F13" i="3" s="1"/>
  <c r="F11" i="3"/>
  <c r="D43" i="4"/>
  <c r="D37" i="4"/>
  <c r="D16" i="4" l="1"/>
  <c r="D27" i="4" s="1"/>
  <c r="D30" i="4" s="1"/>
  <c r="D30" i="2" l="1"/>
  <c r="D24" i="2"/>
  <c r="D12" i="2"/>
  <c r="C28" i="1" l="1"/>
  <c r="D23" i="1"/>
  <c r="C23" i="1"/>
  <c r="D17" i="1"/>
  <c r="C17" i="1"/>
  <c r="F8" i="3"/>
  <c r="F9" i="3" s="1"/>
  <c r="F7" i="3"/>
  <c r="D9" i="3"/>
  <c r="D28" i="1"/>
  <c r="D29" i="1" s="1"/>
  <c r="C29" i="1" l="1"/>
  <c r="D9" i="2"/>
  <c r="D14" i="2" s="1"/>
  <c r="D17" i="2" s="1"/>
  <c r="D31" i="2" s="1"/>
  <c r="D34" i="2" s="1"/>
  <c r="D37" i="2" s="1"/>
  <c r="D39" i="2" s="1"/>
</calcChain>
</file>

<file path=xl/sharedStrings.xml><?xml version="1.0" encoding="utf-8"?>
<sst xmlns="http://schemas.openxmlformats.org/spreadsheetml/2006/main" count="147" uniqueCount="109">
  <si>
    <t>Активы</t>
  </si>
  <si>
    <t xml:space="preserve">Денежные средства и их эквиваленты 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</si>
  <si>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</si>
  <si>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</si>
  <si>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</si>
  <si>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</si>
  <si>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Итого активы</t>
  </si>
  <si>
    <t xml:space="preserve">Обязательства </t>
  </si>
  <si>
    <t>Средства кредитных учреждений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</si>
  <si>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</si>
  <si>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</si>
  <si>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</si>
  <si>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</si>
  <si>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</si>
  <si>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</si>
  <si>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</si>
  <si>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(В тысячах тенге)</t>
  </si>
  <si>
    <t>Кенжибекова Б.А.</t>
  </si>
  <si>
    <t>Главный бухгалтер</t>
  </si>
  <si>
    <t xml:space="preserve"> (В тысячах тенге)                                                                                                                      </t>
  </si>
  <si>
    <t xml:space="preserve">Процентные доходы </t>
  </si>
  <si>
    <t xml:space="preserve"> </t>
  </si>
  <si>
    <t xml:space="preserve">Процентные расходы </t>
  </si>
  <si>
    <t xml:space="preserve">Средства кредитных учреждений </t>
  </si>
  <si>
    <t>Чистый процентный доход</t>
  </si>
  <si>
    <t>-</t>
  </si>
  <si>
    <t>Комиссионные доходы</t>
  </si>
  <si>
    <t>Доход от операционной аренды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</si>
  <si>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</si>
  <si>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</si>
  <si>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</si>
  <si>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</si>
  <si>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</si>
  <si>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</si>
  <si>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Прочий совокупный доход</t>
  </si>
  <si>
    <t>Итого совокупный доход за отчетный период</t>
  </si>
  <si>
    <t>Прибыль за отчетный период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</si>
  <si>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</si>
  <si>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Нераспределённая прибыль</t>
  </si>
  <si>
    <t>Денежные потоки от операционной деятельности</t>
  </si>
  <si>
    <t>Проценты полученные</t>
  </si>
  <si>
    <t>Комиссионные доходы полученные</t>
  </si>
  <si>
    <t>Доходы от операционной аренды полученные</t>
  </si>
  <si>
    <t>Прочие доходы полученные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</si>
  <si>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</si>
  <si>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</si>
  <si>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</si>
  <si>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Прочие активы</t>
  </si>
  <si>
    <t>Чистое (уменьшение)/увеличение операционных обязательств</t>
  </si>
  <si>
    <t>Прочие обязательства</t>
  </si>
  <si>
    <t>Денежные средства от инвестиционной деятельности</t>
  </si>
  <si>
    <t>Приобретение инвестиционной недвижимости</t>
  </si>
  <si>
    <t>Приобретение основных средств</t>
  </si>
  <si>
    <t>Поступления от реализации основных средств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</si>
  <si>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</si>
  <si>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</si>
  <si>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</si>
  <si>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АО «ForteLeasing» (ФортеЛизинг), ранее АО «Темiрлизинг»</t>
  </si>
  <si>
    <t>Отчет об изменениях в капитале</t>
  </si>
  <si>
    <t>Отчет о движении денежных средств</t>
  </si>
  <si>
    <t xml:space="preserve">Активы по текущему корпоративному подоходному налогу  </t>
  </si>
  <si>
    <t>Средства в кредитных учреждениях</t>
  </si>
  <si>
    <t>Нематериальные активы</t>
  </si>
  <si>
    <t>Чистые расходы  от курсовой разницы</t>
  </si>
  <si>
    <t>Проценты выплаченные</t>
  </si>
  <si>
    <t>Расходы на персонал, выплаченные</t>
  </si>
  <si>
    <t>Прочие операционные расходы, выплаченные</t>
  </si>
  <si>
    <t>Корпоративный подоходный налог выплаченный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</si>
  <si>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</si>
  <si>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Авансы полученные</t>
  </si>
  <si>
    <t>Отчисления в резерв/ восстановление резерва под обесценение инвестиций в финансовый лизинг</t>
  </si>
  <si>
    <t>Чистый процентный доход  после резерва под обесценение инвестиций в финансовый лизинг</t>
  </si>
  <si>
    <t>Доход от продажи товарно-материальных запасов</t>
  </si>
  <si>
    <t>Прибыль до расходов по корпоративному подоходному налогу</t>
  </si>
  <si>
    <t>Расходы по корпоративному подоходному налогу</t>
  </si>
  <si>
    <t>–</t>
  </si>
  <si>
    <t>Базовый и разводнённый прибыль  на акцию (в тенге)</t>
  </si>
  <si>
    <t>Уставный Капитал</t>
  </si>
  <si>
    <t xml:space="preserve">Чистый доход/убыток от продажи товарно-материальных  запасов    </t>
  </si>
  <si>
    <t>Чистое расходование/(поступление) денежных средств от операционной деятельности до корпоративного подоходного налога</t>
  </si>
  <si>
    <t>Чистое расходование/(поступление) денежных средств от операционной деятельности</t>
  </si>
  <si>
    <t>Поступления от реализации инвестиционной недвижимости</t>
  </si>
  <si>
    <t>Чистое поступление /(расходование) денежных средств в инвестиционной деятельности</t>
  </si>
  <si>
    <t>Чистое поступление/(расходование) денежных средств от финансовой деятельности</t>
  </si>
  <si>
    <t>Чистое уменьшение/(увеличение)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</si>
  <si>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</si>
  <si>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отчетного периода</t>
  </si>
  <si>
    <t xml:space="preserve">-  </t>
  </si>
  <si>
    <t>Активы по текущему корпоративному подоходному налогу</t>
  </si>
  <si>
    <t>Денежные средства в кредитных учреждения</t>
  </si>
  <si>
    <t>Расходы по операциям в иностранной валюте</t>
  </si>
  <si>
    <t>Прочие резервы</t>
  </si>
  <si>
    <t>Активы по отложенному подоходному налогу</t>
  </si>
  <si>
    <t xml:space="preserve">Авансы, уплаченные за товарно-материальные запасы </t>
  </si>
  <si>
    <t xml:space="preserve">   -</t>
  </si>
  <si>
    <t>Урпежанов С.Б.</t>
  </si>
  <si>
    <t>Заместитель Председателя Правления</t>
  </si>
  <si>
    <t>Остаток по состоянию на 1 января 2022 года</t>
  </si>
  <si>
    <t>Остаток по состоянию на 1 июля 2022 года</t>
  </si>
  <si>
    <t>Отчет о финансовом положении по состоянию</t>
  </si>
  <si>
    <t>За 6 месяцев, закончившийся 30 июня 2022 года</t>
  </si>
  <si>
    <t xml:space="preserve">Отчет о о прибыли или убытке и прочем совокупном доходе </t>
  </si>
  <si>
    <t>Примечание</t>
  </si>
  <si>
    <t>на 30 июня  2023 года</t>
  </si>
  <si>
    <t>за период, закончившийся 30 июня 2023 года</t>
  </si>
  <si>
    <t>За 6 месяцев, закончившийся 30 июня 2023 года</t>
  </si>
  <si>
    <t>Платежи по аренде</t>
  </si>
  <si>
    <t>Остаток по состоянию на 1 января 2023 года</t>
  </si>
  <si>
    <t>Остаток по состоянию на 1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</si>
</sst>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_₽"/>
    <numFmt numFmtId="165" formatCode="_-* #,##0_р_._-;\-* #,##0_р_._-;_-* &quot;-&quot;??_р_._-;_-@_-"/>
    <numFmt numFmtId="166" formatCode="_(* #,##0_);_(* \(#,##0\);_(* &quot;₽&quot;\-&quot;₽&quot;_);_(@_)"/>
    <numFmt numFmtId="167" formatCode="_(* #,##0_);_(* \(#,##0\);_(* &quot;-&quot;??_);_(@_)"/>
  </numFmts>
  <fonts count="13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color theme="1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  <font>
      <sz val="10"/>
      <name val="Garamond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164" fontId="1" fillId="0" borderId="0" xfId="0" applyNumberFormat="1" applyFont="1"/>
    <xf numFmtId="14" fontId="3" fillId="0" borderId="1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165" fontId="10" fillId="2" borderId="0" xfId="1" applyNumberFormat="1" applyFont="1" applyFill="1" applyAlignment="1">
      <alignment horizontal="right" wrapText="1"/>
    </xf>
    <xf numFmtId="166" fontId="10" fillId="2" borderId="0" xfId="1" applyNumberFormat="1" applyFont="1" applyFill="1" applyAlignment="1">
      <alignment horizontal="right" wrapText="1"/>
    </xf>
    <xf numFmtId="0" fontId="10" fillId="0" borderId="0" xfId="0" applyFont="1" applyAlignment="1">
      <alignment horizontal="right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167" fontId="10" fillId="0" borderId="0" xfId="1" applyNumberFormat="1" applyFont="1" applyBorder="1"/>
    <xf numFmtId="0" fontId="2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166" fontId="12" fillId="2" borderId="7" xfId="1" applyNumberFormat="1" applyFont="1" applyFill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zoomScaleNormal="100" workbookViewId="0">
      <selection activeCell="G25" sqref="G25"/>
    </sheetView>
  </sheetViews>
  <sheetFormatPr defaultRowHeight="12.75" x14ac:dyDescent="0.2"/>
  <cols>
    <col min="1" max="1" width="48.33203125" style="2" customWidth="1"/>
    <col min="2" max="2" width="19.33203125" style="2" customWidth="1"/>
    <col min="3" max="4" width="19.6640625" style="2" customWidth="1"/>
    <col min="5" max="16384" width="9.33203125" style="2"/>
  </cols>
  <sheetData>
    <row r="1" spans="1:4" x14ac:dyDescent="0.2">
      <c r="A1" s="8" t="s">
        <v>57</v>
      </c>
    </row>
    <row r="2" spans="1:4" x14ac:dyDescent="0.2">
      <c r="A2" s="9" t="s">
        <v>99</v>
      </c>
    </row>
    <row r="3" spans="1:4" x14ac:dyDescent="0.2">
      <c r="A3" s="9" t="s">
        <v>103</v>
      </c>
    </row>
    <row r="4" spans="1:4" x14ac:dyDescent="0.2">
      <c r="A4" s="10" t="s">
        <v>16</v>
      </c>
    </row>
    <row r="5" spans="1:4" ht="13.5" thickBot="1" x14ac:dyDescent="0.25">
      <c r="A5" s="1"/>
      <c r="B5" s="27" t="s">
        <v>102</v>
      </c>
      <c r="C5" s="42">
        <v>45107</v>
      </c>
      <c r="D5" s="42">
        <v>44926</v>
      </c>
    </row>
    <row r="6" spans="1:4" x14ac:dyDescent="0.2">
      <c r="A6" s="1" t="s">
        <v>0</v>
      </c>
      <c r="B6" s="25"/>
      <c r="C6" s="12"/>
      <c r="D6" s="12"/>
    </row>
    <row r="7" spans="1:4" x14ac:dyDescent="0.2">
      <c r="A7" s="5" t="s">
        <v>1</v>
      </c>
      <c r="B7" s="46">
        <v>5</v>
      </c>
      <c r="C7" s="28">
        <v>405449</v>
      </c>
      <c r="D7" s="28">
        <v>553671</v>
      </c>
    </row>
    <row r="8" spans="1:4" x14ac:dyDescent="0.2">
      <c r="A8" s="5" t="s">
        <v>2</v>
      </c>
      <c r="B8" s="46">
        <v>7</v>
      </c>
      <c r="C8" s="28">
        <v>16292776</v>
      </c>
      <c r="D8" s="28">
        <v>12214623</v>
      </c>
    </row>
    <row r="9" spans="1:4" x14ac:dyDescent="0.2">
      <c r="A9" s="5" t="s">
        <v>3</v>
      </c>
      <c r="B9" s="46"/>
      <c r="C9" s="28">
        <v>11538</v>
      </c>
      <c r="D9" s="28">
        <v>0</v>
      </c>
    </row>
    <row r="10" spans="1:4" x14ac:dyDescent="0.2">
      <c r="A10" s="5" t="s">
        <v>4</v>
      </c>
      <c r="B10" s="46">
        <v>8</v>
      </c>
      <c r="C10" s="28">
        <v>46885</v>
      </c>
      <c r="D10" s="28">
        <v>47801</v>
      </c>
    </row>
    <row r="11" spans="1:4" x14ac:dyDescent="0.2">
      <c r="A11" s="5" t="s">
        <v>5</v>
      </c>
      <c r="B11" s="46"/>
      <c r="C11" s="28">
        <v>54635</v>
      </c>
      <c r="D11" s="28">
        <v>66696</v>
      </c>
    </row>
    <row r="12" spans="1:4" x14ac:dyDescent="0.2">
      <c r="A12" s="5" t="s">
        <v>62</v>
      </c>
      <c r="B12" s="46"/>
      <c r="C12" s="28">
        <v>619</v>
      </c>
      <c r="D12" s="28">
        <v>808</v>
      </c>
    </row>
    <row r="13" spans="1:4" ht="25.5" x14ac:dyDescent="0.2">
      <c r="A13" s="5" t="s">
        <v>60</v>
      </c>
      <c r="B13" s="46"/>
      <c r="C13" s="29">
        <v>33992</v>
      </c>
      <c r="D13" s="29">
        <v>42855</v>
      </c>
    </row>
    <row r="14" spans="1:4" x14ac:dyDescent="0.2">
      <c r="A14" s="5" t="s">
        <v>92</v>
      </c>
      <c r="B14" s="46"/>
      <c r="C14" s="29">
        <v>26713</v>
      </c>
      <c r="D14" s="29">
        <v>26713</v>
      </c>
    </row>
    <row r="15" spans="1:4" ht="25.5" x14ac:dyDescent="0.2">
      <c r="A15" s="5" t="s">
        <v>93</v>
      </c>
      <c r="B15" s="46">
        <v>10</v>
      </c>
      <c r="C15" s="29">
        <v>1715543</v>
      </c>
      <c r="D15" s="29">
        <v>346232</v>
      </c>
    </row>
    <row r="16" spans="1:4" ht="13.5" thickBot="1" x14ac:dyDescent="0.25">
      <c r="A16" s="5" t="s">
        <v>68</v>
      </c>
      <c r="B16" s="46">
        <v>9</v>
      </c>
      <c r="C16" s="30">
        <v>491906</v>
      </c>
      <c r="D16" s="30">
        <v>451539</v>
      </c>
    </row>
    <row r="17" spans="1:4" ht="13.5" thickBot="1" x14ac:dyDescent="0.25">
      <c r="A17" s="1" t="s">
        <v>6</v>
      </c>
      <c r="B17" s="46"/>
      <c r="C17" s="31">
        <f>SUM(C7:C16)</f>
        <v>19080056</v>
      </c>
      <c r="D17" s="31">
        <f>SUM(D7:D16)</f>
        <v>13750938</v>
      </c>
    </row>
    <row r="18" spans="1:4" ht="13.5" thickTop="1" x14ac:dyDescent="0.2">
      <c r="A18" s="1"/>
      <c r="B18" s="46"/>
      <c r="C18" s="28"/>
      <c r="D18" s="28"/>
    </row>
    <row r="19" spans="1:4" x14ac:dyDescent="0.2">
      <c r="A19" s="1" t="s">
        <v>7</v>
      </c>
      <c r="B19" s="46"/>
      <c r="C19" s="28"/>
      <c r="D19" s="28"/>
    </row>
    <row r="20" spans="1:4" x14ac:dyDescent="0.2">
      <c r="A20" s="5" t="s">
        <v>8</v>
      </c>
      <c r="B20" s="46">
        <v>11</v>
      </c>
      <c r="C20" s="29">
        <v>11323320</v>
      </c>
      <c r="D20" s="29">
        <v>7330710</v>
      </c>
    </row>
    <row r="21" spans="1:4" x14ac:dyDescent="0.2">
      <c r="A21" s="5" t="s">
        <v>69</v>
      </c>
      <c r="B21" s="46">
        <v>13</v>
      </c>
      <c r="C21" s="29">
        <v>785104</v>
      </c>
      <c r="D21" s="29">
        <v>261593</v>
      </c>
    </row>
    <row r="22" spans="1:4" ht="13.5" thickBot="1" x14ac:dyDescent="0.25">
      <c r="A22" s="5" t="s">
        <v>9</v>
      </c>
      <c r="B22" s="46">
        <v>12</v>
      </c>
      <c r="C22" s="29">
        <v>782594</v>
      </c>
      <c r="D22" s="29">
        <v>675644</v>
      </c>
    </row>
    <row r="23" spans="1:4" ht="13.5" thickBot="1" x14ac:dyDescent="0.25">
      <c r="A23" s="1" t="s">
        <v>10</v>
      </c>
      <c r="B23" s="46"/>
      <c r="C23" s="32">
        <f>SUM(C20:C22)</f>
        <v>12891018</v>
      </c>
      <c r="D23" s="32">
        <f>SUM(D20:D22)</f>
        <v>8267947</v>
      </c>
    </row>
    <row r="24" spans="1:4" x14ac:dyDescent="0.2">
      <c r="A24" s="1"/>
      <c r="B24" s="26"/>
      <c r="C24" s="33"/>
      <c r="D24" s="28"/>
    </row>
    <row r="25" spans="1:4" x14ac:dyDescent="0.2">
      <c r="A25" s="1" t="s">
        <v>11</v>
      </c>
      <c r="B25" s="26"/>
      <c r="C25" s="28"/>
      <c r="D25" s="28"/>
    </row>
    <row r="26" spans="1:4" x14ac:dyDescent="0.2">
      <c r="A26" s="5" t="s">
        <v>12</v>
      </c>
      <c r="B26" s="26"/>
      <c r="C26" s="28">
        <v>1684113</v>
      </c>
      <c r="D26" s="28">
        <v>1684113</v>
      </c>
    </row>
    <row r="27" spans="1:4" ht="13.5" thickBot="1" x14ac:dyDescent="0.25">
      <c r="A27" s="5" t="s">
        <v>13</v>
      </c>
      <c r="B27" s="26"/>
      <c r="C27" s="28">
        <v>4504925</v>
      </c>
      <c r="D27" s="28">
        <v>3798878</v>
      </c>
    </row>
    <row r="28" spans="1:4" ht="13.5" thickBot="1" x14ac:dyDescent="0.25">
      <c r="A28" s="1" t="s">
        <v>14</v>
      </c>
      <c r="B28" s="26"/>
      <c r="C28" s="32">
        <f>SUM(C26:C27)</f>
        <v>6189038</v>
      </c>
      <c r="D28" s="32">
        <f>SUM(D26:D27)</f>
        <v>5482991</v>
      </c>
    </row>
    <row r="29" spans="1:4" ht="13.5" thickBot="1" x14ac:dyDescent="0.25">
      <c r="A29" s="1" t="s">
        <v>15</v>
      </c>
      <c r="B29" s="26"/>
      <c r="C29" s="31">
        <f>C23+C28</f>
        <v>19080056</v>
      </c>
      <c r="D29" s="31">
        <f>D23+D28</f>
        <v>13750938</v>
      </c>
    </row>
    <row r="30" spans="1:4" ht="13.5" thickTop="1" x14ac:dyDescent="0.2">
      <c r="B30" s="45">
        <v>20</v>
      </c>
      <c r="C30" s="2">
        <v>3967</v>
      </c>
      <c r="D30" s="41">
        <v>3514</v>
      </c>
    </row>
    <row r="33" spans="1:2" x14ac:dyDescent="0.2">
      <c r="A33" s="11" t="s">
        <v>95</v>
      </c>
      <c r="B33" s="11" t="s">
        <v>96</v>
      </c>
    </row>
    <row r="36" spans="1:2" x14ac:dyDescent="0.2">
      <c r="A36" s="11" t="s">
        <v>17</v>
      </c>
      <c r="B36" s="11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topLeftCell="A16" zoomScaleNormal="100" workbookViewId="0">
      <selection activeCell="C13" sqref="C13"/>
    </sheetView>
  </sheetViews>
  <sheetFormatPr defaultRowHeight="12.75" x14ac:dyDescent="0.2"/>
  <cols>
    <col min="1" max="1" width="56.83203125" style="2" customWidth="1"/>
    <col min="2" max="2" width="14" style="2" customWidth="1"/>
    <col min="3" max="3" width="29.5" style="2" customWidth="1"/>
    <col min="4" max="4" width="33" style="2" customWidth="1"/>
    <col min="5" max="5" width="33" style="48" customWidth="1"/>
    <col min="6" max="16384" width="9.33203125" style="2"/>
  </cols>
  <sheetData>
    <row r="1" spans="1:5" x14ac:dyDescent="0.2">
      <c r="A1" s="8" t="s">
        <v>57</v>
      </c>
    </row>
    <row r="2" spans="1:5" x14ac:dyDescent="0.2">
      <c r="A2" s="9" t="s">
        <v>101</v>
      </c>
    </row>
    <row r="3" spans="1:5" x14ac:dyDescent="0.2">
      <c r="A3" s="9" t="s">
        <v>104</v>
      </c>
    </row>
    <row r="4" spans="1:5" x14ac:dyDescent="0.2">
      <c r="A4" s="13" t="s">
        <v>19</v>
      </c>
    </row>
    <row r="5" spans="1:5" ht="42" customHeight="1" thickBot="1" x14ac:dyDescent="0.25">
      <c r="A5" s="12"/>
      <c r="B5" s="27" t="s">
        <v>102</v>
      </c>
      <c r="C5" s="38" t="s">
        <v>105</v>
      </c>
      <c r="D5" s="38" t="s">
        <v>100</v>
      </c>
      <c r="E5" s="49"/>
    </row>
    <row r="6" spans="1:5" x14ac:dyDescent="0.2">
      <c r="A6" s="9" t="s">
        <v>20</v>
      </c>
      <c r="B6" s="34"/>
      <c r="C6" s="12"/>
      <c r="D6" s="9"/>
      <c r="E6" s="50"/>
    </row>
    <row r="7" spans="1:5" x14ac:dyDescent="0.2">
      <c r="A7" s="12" t="s">
        <v>2</v>
      </c>
      <c r="B7" s="34">
        <v>14</v>
      </c>
      <c r="C7" s="28">
        <v>1481759</v>
      </c>
      <c r="D7" s="28">
        <v>819635</v>
      </c>
      <c r="E7" s="51"/>
    </row>
    <row r="8" spans="1:5" ht="13.5" thickBot="1" x14ac:dyDescent="0.25">
      <c r="A8" s="12" t="s">
        <v>61</v>
      </c>
      <c r="B8" s="34"/>
      <c r="C8" s="35">
        <v>0</v>
      </c>
      <c r="D8" s="35">
        <v>0</v>
      </c>
      <c r="E8" s="51"/>
    </row>
    <row r="9" spans="1:5" ht="13.5" thickBot="1" x14ac:dyDescent="0.25">
      <c r="A9" s="12"/>
      <c r="B9" s="34"/>
      <c r="C9" s="36">
        <f>C7</f>
        <v>1481759</v>
      </c>
      <c r="D9" s="36">
        <f>D7</f>
        <v>819635</v>
      </c>
      <c r="E9" s="52"/>
    </row>
    <row r="10" spans="1:5" x14ac:dyDescent="0.2">
      <c r="A10" s="12" t="s">
        <v>21</v>
      </c>
      <c r="B10" s="34"/>
      <c r="C10" s="33"/>
      <c r="D10" s="33"/>
      <c r="E10" s="52"/>
    </row>
    <row r="11" spans="1:5" ht="13.5" thickBot="1" x14ac:dyDescent="0.25">
      <c r="A11" s="9" t="s">
        <v>22</v>
      </c>
      <c r="B11" s="34"/>
      <c r="C11" s="28">
        <v>-610773</v>
      </c>
      <c r="D11" s="28">
        <v>-258164</v>
      </c>
      <c r="E11" s="51"/>
    </row>
    <row r="12" spans="1:5" ht="13.5" thickBot="1" x14ac:dyDescent="0.25">
      <c r="A12" s="12" t="s">
        <v>23</v>
      </c>
      <c r="B12" s="34">
        <v>14</v>
      </c>
      <c r="C12" s="32">
        <f>C11</f>
        <v>-610773</v>
      </c>
      <c r="D12" s="32">
        <f>D11</f>
        <v>-258164</v>
      </c>
      <c r="E12" s="52"/>
    </row>
    <row r="13" spans="1:5" x14ac:dyDescent="0.2">
      <c r="A13" s="12"/>
      <c r="B13" s="34"/>
    </row>
    <row r="14" spans="1:5" x14ac:dyDescent="0.2">
      <c r="A14" s="9" t="s">
        <v>24</v>
      </c>
      <c r="B14" s="34"/>
      <c r="C14" s="33">
        <f>C9+C12</f>
        <v>870986</v>
      </c>
      <c r="D14" s="33">
        <f>D9+D12</f>
        <v>561471</v>
      </c>
      <c r="E14" s="52"/>
    </row>
    <row r="15" spans="1:5" x14ac:dyDescent="0.2">
      <c r="A15" s="12" t="s">
        <v>70</v>
      </c>
      <c r="B15" s="34">
        <v>16</v>
      </c>
      <c r="C15" s="33">
        <v>33846</v>
      </c>
      <c r="D15" s="33">
        <v>-41789</v>
      </c>
      <c r="E15" s="52"/>
    </row>
    <row r="16" spans="1:5" ht="13.5" thickBot="1" x14ac:dyDescent="0.25">
      <c r="A16" s="12"/>
      <c r="B16" s="34"/>
      <c r="C16" s="33"/>
      <c r="D16" s="33"/>
      <c r="E16" s="52"/>
    </row>
    <row r="17" spans="1:5" ht="13.5" thickBot="1" x14ac:dyDescent="0.25">
      <c r="A17" s="9" t="s">
        <v>71</v>
      </c>
      <c r="B17" s="25"/>
      <c r="C17" s="32">
        <f>C14+C15</f>
        <v>904832</v>
      </c>
      <c r="D17" s="32">
        <f>D14+D15</f>
        <v>519682</v>
      </c>
      <c r="E17" s="52"/>
    </row>
    <row r="18" spans="1:5" x14ac:dyDescent="0.2">
      <c r="A18" s="12"/>
      <c r="B18" s="34"/>
      <c r="C18" s="33"/>
      <c r="D18" s="33"/>
      <c r="E18" s="52"/>
    </row>
    <row r="19" spans="1:5" x14ac:dyDescent="0.2">
      <c r="A19" s="12" t="s">
        <v>26</v>
      </c>
      <c r="B19" s="34"/>
      <c r="C19" s="28" t="s">
        <v>25</v>
      </c>
      <c r="D19" s="28" t="s">
        <v>25</v>
      </c>
      <c r="E19" s="51"/>
    </row>
    <row r="20" spans="1:5" x14ac:dyDescent="0.2">
      <c r="A20" s="12" t="s">
        <v>27</v>
      </c>
      <c r="B20" s="34"/>
      <c r="C20" s="28">
        <v>21344</v>
      </c>
      <c r="D20" s="28">
        <v>54422</v>
      </c>
      <c r="E20" s="51"/>
    </row>
    <row r="21" spans="1:5" x14ac:dyDescent="0.2">
      <c r="A21" s="12" t="s">
        <v>63</v>
      </c>
      <c r="B21" s="34"/>
      <c r="C21" s="28">
        <v>0</v>
      </c>
      <c r="D21" s="28">
        <v>0</v>
      </c>
      <c r="E21" s="51"/>
    </row>
    <row r="22" spans="1:5" x14ac:dyDescent="0.2">
      <c r="A22" s="12" t="s">
        <v>72</v>
      </c>
      <c r="B22" s="34"/>
      <c r="C22" s="28">
        <v>0</v>
      </c>
      <c r="D22" s="28">
        <v>2724</v>
      </c>
      <c r="E22" s="51"/>
    </row>
    <row r="23" spans="1:5" ht="13.5" thickBot="1" x14ac:dyDescent="0.25">
      <c r="A23" s="12" t="s">
        <v>28</v>
      </c>
      <c r="B23" s="34"/>
      <c r="C23" s="35">
        <v>125085</v>
      </c>
      <c r="D23" s="35">
        <v>43892</v>
      </c>
      <c r="E23" s="51"/>
    </row>
    <row r="24" spans="1:5" ht="13.5" thickBot="1" x14ac:dyDescent="0.25">
      <c r="A24" s="9" t="s">
        <v>29</v>
      </c>
      <c r="B24" s="34"/>
      <c r="C24" s="36">
        <f>SUM(C20:C23)</f>
        <v>146429</v>
      </c>
      <c r="D24" s="36">
        <f>SUM(D20:D23)</f>
        <v>101038</v>
      </c>
      <c r="E24" s="52"/>
    </row>
    <row r="25" spans="1:5" x14ac:dyDescent="0.2">
      <c r="A25" s="12" t="s">
        <v>21</v>
      </c>
      <c r="B25" s="34"/>
      <c r="C25" s="33"/>
      <c r="D25" s="33"/>
      <c r="E25" s="52"/>
    </row>
    <row r="26" spans="1:5" x14ac:dyDescent="0.2">
      <c r="A26" s="12" t="s">
        <v>30</v>
      </c>
      <c r="B26" s="34">
        <v>15</v>
      </c>
      <c r="C26" s="28">
        <v>-243385</v>
      </c>
      <c r="D26" s="28">
        <v>-200055</v>
      </c>
      <c r="E26" s="51"/>
    </row>
    <row r="27" spans="1:5" x14ac:dyDescent="0.2">
      <c r="A27" s="12" t="s">
        <v>31</v>
      </c>
      <c r="B27" s="34">
        <v>15</v>
      </c>
      <c r="C27" s="28">
        <v>-22796</v>
      </c>
      <c r="D27" s="28">
        <v>-12911</v>
      </c>
      <c r="E27" s="51"/>
    </row>
    <row r="28" spans="1:5" x14ac:dyDescent="0.2">
      <c r="A28" s="12" t="s">
        <v>32</v>
      </c>
      <c r="B28" s="34">
        <v>15</v>
      </c>
      <c r="C28" s="28">
        <v>-57494</v>
      </c>
      <c r="D28" s="28">
        <v>-43473</v>
      </c>
      <c r="E28" s="51"/>
    </row>
    <row r="29" spans="1:5" ht="13.5" thickBot="1" x14ac:dyDescent="0.25">
      <c r="A29" s="12" t="s">
        <v>91</v>
      </c>
      <c r="B29" s="34">
        <v>16</v>
      </c>
      <c r="C29" s="35">
        <v>-8937</v>
      </c>
      <c r="D29" s="35">
        <v>-78024</v>
      </c>
      <c r="E29" s="51"/>
    </row>
    <row r="30" spans="1:5" ht="13.5" thickBot="1" x14ac:dyDescent="0.25">
      <c r="A30" s="9" t="s">
        <v>33</v>
      </c>
      <c r="B30" s="34"/>
      <c r="C30" s="36">
        <f>SUM(C26:C29)</f>
        <v>-332612</v>
      </c>
      <c r="D30" s="36">
        <f>SUM(D26:D29)</f>
        <v>-334463</v>
      </c>
      <c r="E30" s="52"/>
    </row>
    <row r="31" spans="1:5" x14ac:dyDescent="0.2">
      <c r="A31" s="9" t="s">
        <v>73</v>
      </c>
      <c r="B31" s="34"/>
      <c r="C31" s="33">
        <f>C17+C24+C30</f>
        <v>718649</v>
      </c>
      <c r="D31" s="33">
        <f>D17+D24+D30</f>
        <v>286257</v>
      </c>
      <c r="E31" s="52"/>
    </row>
    <row r="32" spans="1:5" x14ac:dyDescent="0.2">
      <c r="A32" s="9" t="s">
        <v>21</v>
      </c>
      <c r="B32" s="34"/>
      <c r="C32" s="33"/>
      <c r="D32" s="33"/>
      <c r="E32" s="52"/>
    </row>
    <row r="33" spans="1:5" ht="13.5" thickBot="1" x14ac:dyDescent="0.25">
      <c r="A33" s="12" t="s">
        <v>74</v>
      </c>
      <c r="B33" s="34">
        <v>17</v>
      </c>
      <c r="C33" s="35">
        <v>-12602</v>
      </c>
      <c r="D33" s="35">
        <v>-5855</v>
      </c>
      <c r="E33" s="51"/>
    </row>
    <row r="34" spans="1:5" x14ac:dyDescent="0.2">
      <c r="A34" s="9" t="s">
        <v>36</v>
      </c>
      <c r="B34" s="34"/>
      <c r="C34" s="33">
        <f>C31+C33</f>
        <v>706047</v>
      </c>
      <c r="D34" s="33">
        <f>D31+D33</f>
        <v>280402</v>
      </c>
      <c r="E34" s="52"/>
    </row>
    <row r="35" spans="1:5" x14ac:dyDescent="0.2">
      <c r="A35" s="12" t="s">
        <v>21</v>
      </c>
      <c r="B35" s="34"/>
      <c r="C35" s="28"/>
      <c r="D35" s="28"/>
      <c r="E35" s="51"/>
    </row>
    <row r="36" spans="1:5" ht="13.5" thickBot="1" x14ac:dyDescent="0.25">
      <c r="A36" s="12" t="s">
        <v>34</v>
      </c>
      <c r="B36" s="34"/>
      <c r="C36" s="33" t="s">
        <v>75</v>
      </c>
      <c r="D36" s="33" t="s">
        <v>75</v>
      </c>
      <c r="E36" s="52"/>
    </row>
    <row r="37" spans="1:5" ht="13.5" thickBot="1" x14ac:dyDescent="0.25">
      <c r="A37" s="9" t="s">
        <v>35</v>
      </c>
      <c r="B37" s="34"/>
      <c r="C37" s="37">
        <f>C34</f>
        <v>706047</v>
      </c>
      <c r="D37" s="37">
        <f>D34</f>
        <v>280402</v>
      </c>
      <c r="E37" s="52"/>
    </row>
    <row r="38" spans="1:5" ht="13.5" thickTop="1" x14ac:dyDescent="0.2">
      <c r="A38" s="9" t="s">
        <v>21</v>
      </c>
      <c r="B38" s="34"/>
      <c r="C38" s="33"/>
      <c r="D38" s="33"/>
      <c r="E38" s="52"/>
    </row>
    <row r="39" spans="1:5" x14ac:dyDescent="0.2">
      <c r="A39" s="9" t="s">
        <v>76</v>
      </c>
      <c r="B39" s="34"/>
      <c r="C39" s="40">
        <f>C37/1560000*1000</f>
        <v>452.59423076923076</v>
      </c>
      <c r="D39" s="40">
        <f>D37/1560000*1000</f>
        <v>179.74487179487181</v>
      </c>
      <c r="E39" s="53"/>
    </row>
    <row r="40" spans="1:5" x14ac:dyDescent="0.2">
      <c r="A40" s="1"/>
      <c r="B40" s="6"/>
      <c r="C40" s="6"/>
      <c r="D40" s="1"/>
      <c r="E40" s="54"/>
    </row>
    <row r="41" spans="1:5" x14ac:dyDescent="0.2">
      <c r="A41" s="1"/>
      <c r="B41" s="6"/>
      <c r="C41" s="6"/>
      <c r="D41" s="1"/>
      <c r="E41" s="54"/>
    </row>
    <row r="42" spans="1:5" x14ac:dyDescent="0.2">
      <c r="A42" s="12"/>
      <c r="B42" s="6"/>
      <c r="C42" s="6"/>
    </row>
    <row r="43" spans="1:5" x14ac:dyDescent="0.2">
      <c r="A43" s="11" t="s">
        <v>95</v>
      </c>
      <c r="D43" s="11" t="s">
        <v>96</v>
      </c>
    </row>
    <row r="46" spans="1:5" x14ac:dyDescent="0.2">
      <c r="A46" s="11" t="s">
        <v>17</v>
      </c>
      <c r="D46" s="11" t="s">
        <v>18</v>
      </c>
    </row>
  </sheetData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3"/>
  <sheetViews>
    <sheetView topLeftCell="A25" workbookViewId="0">
      <selection activeCell="D50" sqref="D50"/>
    </sheetView>
  </sheetViews>
  <sheetFormatPr defaultRowHeight="12.75" x14ac:dyDescent="0.2"/>
  <cols>
    <col min="1" max="1" width="60.83203125" style="2" customWidth="1"/>
    <col min="2" max="2" width="6.6640625" style="2" customWidth="1"/>
    <col min="3" max="3" width="22.6640625" style="2" customWidth="1"/>
    <col min="4" max="4" width="21.83203125" style="19" customWidth="1"/>
    <col min="5" max="16384" width="9.33203125" style="2"/>
  </cols>
  <sheetData>
    <row r="1" spans="1:4" x14ac:dyDescent="0.2">
      <c r="A1" s="15" t="s">
        <v>57</v>
      </c>
    </row>
    <row r="2" spans="1:4" x14ac:dyDescent="0.2">
      <c r="A2" s="9" t="s">
        <v>59</v>
      </c>
    </row>
    <row r="3" spans="1:4" x14ac:dyDescent="0.2">
      <c r="A3" s="9" t="s">
        <v>104</v>
      </c>
    </row>
    <row r="4" spans="1:4" ht="38.25" customHeight="1" x14ac:dyDescent="0.2">
      <c r="A4" s="13" t="s">
        <v>16</v>
      </c>
    </row>
    <row r="5" spans="1:4" ht="39" thickBot="1" x14ac:dyDescent="0.25">
      <c r="A5" s="5"/>
      <c r="B5" s="14"/>
      <c r="C5" s="38" t="s">
        <v>105</v>
      </c>
      <c r="D5" s="38" t="s">
        <v>100</v>
      </c>
    </row>
    <row r="6" spans="1:4" x14ac:dyDescent="0.2">
      <c r="A6" s="1" t="s">
        <v>39</v>
      </c>
      <c r="B6" s="6"/>
      <c r="C6" s="22"/>
      <c r="D6" s="22"/>
    </row>
    <row r="7" spans="1:4" x14ac:dyDescent="0.2">
      <c r="A7" s="7" t="s">
        <v>40</v>
      </c>
      <c r="B7" s="6"/>
      <c r="C7" s="55">
        <v>1481759</v>
      </c>
      <c r="D7" s="20">
        <v>819635</v>
      </c>
    </row>
    <row r="8" spans="1:4" x14ac:dyDescent="0.2">
      <c r="A8" s="5" t="s">
        <v>64</v>
      </c>
      <c r="B8" s="6"/>
      <c r="C8" s="56">
        <v>-610773</v>
      </c>
      <c r="D8" s="20">
        <v>-258164</v>
      </c>
    </row>
    <row r="9" spans="1:4" x14ac:dyDescent="0.2">
      <c r="A9" s="5" t="s">
        <v>41</v>
      </c>
      <c r="B9" s="6"/>
      <c r="C9" s="56" t="s">
        <v>25</v>
      </c>
      <c r="D9" s="20" t="s">
        <v>25</v>
      </c>
    </row>
    <row r="10" spans="1:4" x14ac:dyDescent="0.2">
      <c r="A10" s="5" t="s">
        <v>42</v>
      </c>
      <c r="B10" s="6"/>
      <c r="C10" s="56">
        <v>21344</v>
      </c>
      <c r="D10" s="20">
        <v>54422</v>
      </c>
    </row>
    <row r="11" spans="1:4" ht="25.5" x14ac:dyDescent="0.2">
      <c r="A11" s="5" t="s">
        <v>78</v>
      </c>
      <c r="B11" s="6"/>
      <c r="C11" s="57"/>
      <c r="D11" s="20"/>
    </row>
    <row r="12" spans="1:4" x14ac:dyDescent="0.2">
      <c r="A12" s="5" t="s">
        <v>43</v>
      </c>
      <c r="B12" s="6"/>
      <c r="C12" s="56">
        <v>190501</v>
      </c>
      <c r="D12" s="20">
        <v>0</v>
      </c>
    </row>
    <row r="13" spans="1:4" x14ac:dyDescent="0.2">
      <c r="A13" s="5" t="s">
        <v>90</v>
      </c>
      <c r="B13" s="6"/>
      <c r="C13" s="57"/>
      <c r="D13" s="20" t="s">
        <v>94</v>
      </c>
    </row>
    <row r="14" spans="1:4" x14ac:dyDescent="0.2">
      <c r="A14" s="7" t="s">
        <v>65</v>
      </c>
      <c r="B14" s="6"/>
      <c r="C14" s="56">
        <v>-219946</v>
      </c>
      <c r="D14" s="20">
        <v>-202890</v>
      </c>
    </row>
    <row r="15" spans="1:4" ht="13.5" thickBot="1" x14ac:dyDescent="0.25">
      <c r="A15" s="7" t="s">
        <v>66</v>
      </c>
      <c r="B15" s="6"/>
      <c r="C15" s="56">
        <v>-116331</v>
      </c>
      <c r="D15" s="20">
        <v>-53549</v>
      </c>
    </row>
    <row r="16" spans="1:4" ht="25.5" x14ac:dyDescent="0.2">
      <c r="A16" s="1" t="s">
        <v>44</v>
      </c>
      <c r="B16" s="6"/>
      <c r="C16" s="58">
        <f>SUM(C7:C15)</f>
        <v>746554</v>
      </c>
      <c r="D16" s="24">
        <f>SUM(D7:D15)</f>
        <v>359454</v>
      </c>
    </row>
    <row r="17" spans="1:4" x14ac:dyDescent="0.2">
      <c r="A17" s="5"/>
      <c r="B17" s="6"/>
      <c r="C17" s="59"/>
      <c r="D17" s="22"/>
    </row>
    <row r="18" spans="1:4" x14ac:dyDescent="0.2">
      <c r="A18" s="17" t="s">
        <v>45</v>
      </c>
      <c r="B18" s="5"/>
      <c r="C18" s="59"/>
      <c r="D18" s="22"/>
    </row>
    <row r="19" spans="1:4" x14ac:dyDescent="0.2">
      <c r="A19" s="5" t="s">
        <v>46</v>
      </c>
      <c r="B19" s="6"/>
      <c r="C19" s="56">
        <v>-4925474</v>
      </c>
      <c r="D19" s="20">
        <v>-1048559</v>
      </c>
    </row>
    <row r="20" spans="1:4" x14ac:dyDescent="0.2">
      <c r="A20" s="5" t="s">
        <v>89</v>
      </c>
      <c r="B20" s="6"/>
      <c r="C20" s="60">
        <v>0</v>
      </c>
      <c r="D20" s="20">
        <v>0</v>
      </c>
    </row>
    <row r="21" spans="1:4" x14ac:dyDescent="0.2">
      <c r="A21" s="5" t="s">
        <v>3</v>
      </c>
      <c r="B21" s="6"/>
      <c r="C21" s="56">
        <v>11538</v>
      </c>
      <c r="D21" s="20">
        <v>0</v>
      </c>
    </row>
    <row r="22" spans="1:4" x14ac:dyDescent="0.2">
      <c r="A22" s="5" t="s">
        <v>47</v>
      </c>
      <c r="B22" s="6"/>
      <c r="C22" s="56">
        <v>436147</v>
      </c>
      <c r="D22" s="20">
        <v>-444048</v>
      </c>
    </row>
    <row r="23" spans="1:4" x14ac:dyDescent="0.2">
      <c r="A23" s="5" t="s">
        <v>88</v>
      </c>
      <c r="B23" s="6"/>
      <c r="C23" s="60"/>
      <c r="D23" s="20"/>
    </row>
    <row r="24" spans="1:4" x14ac:dyDescent="0.2">
      <c r="A24" s="17" t="s">
        <v>48</v>
      </c>
      <c r="B24" s="6"/>
      <c r="C24" s="60"/>
      <c r="D24" s="20"/>
    </row>
    <row r="25" spans="1:4" x14ac:dyDescent="0.2">
      <c r="A25" s="5" t="s">
        <v>69</v>
      </c>
      <c r="B25" s="6"/>
      <c r="C25" s="60">
        <v>523511</v>
      </c>
      <c r="D25" s="20">
        <v>-190977</v>
      </c>
    </row>
    <row r="26" spans="1:4" ht="13.5" thickBot="1" x14ac:dyDescent="0.25">
      <c r="A26" s="5" t="s">
        <v>49</v>
      </c>
      <c r="B26" s="6"/>
      <c r="C26" s="61">
        <v>-352448</v>
      </c>
      <c r="D26" s="23">
        <v>-352448</v>
      </c>
    </row>
    <row r="27" spans="1:4" ht="38.25" x14ac:dyDescent="0.2">
      <c r="A27" s="1" t="s">
        <v>79</v>
      </c>
      <c r="B27" s="6"/>
      <c r="C27" s="59">
        <f>SUM(C16:C26)</f>
        <v>-3560172</v>
      </c>
      <c r="D27" s="22">
        <f>SUM(D16:D26)</f>
        <v>-1676578</v>
      </c>
    </row>
    <row r="28" spans="1:4" x14ac:dyDescent="0.2">
      <c r="A28" s="1"/>
      <c r="B28" s="6"/>
      <c r="C28" s="59"/>
      <c r="D28" s="22"/>
    </row>
    <row r="29" spans="1:4" ht="13.5" thickBot="1" x14ac:dyDescent="0.25">
      <c r="A29" s="5" t="s">
        <v>67</v>
      </c>
      <c r="B29" s="6"/>
      <c r="C29" s="61">
        <v>-12602</v>
      </c>
      <c r="D29" s="23">
        <v>-5855</v>
      </c>
    </row>
    <row r="30" spans="1:4" ht="26.25" thickBot="1" x14ac:dyDescent="0.25">
      <c r="A30" s="1" t="s">
        <v>80</v>
      </c>
      <c r="B30" s="6"/>
      <c r="C30" s="62">
        <f>SUM(C27:C29)</f>
        <v>-3572774</v>
      </c>
      <c r="D30" s="21">
        <f>SUM(D27:D29)</f>
        <v>-1682433</v>
      </c>
    </row>
    <row r="31" spans="1:4" x14ac:dyDescent="0.2">
      <c r="A31" s="5"/>
      <c r="B31" s="6"/>
      <c r="C31" s="59"/>
      <c r="D31" s="22"/>
    </row>
    <row r="32" spans="1:4" x14ac:dyDescent="0.2">
      <c r="A32" s="1" t="s">
        <v>50</v>
      </c>
      <c r="B32" s="6"/>
      <c r="C32" s="59"/>
      <c r="D32" s="22"/>
    </row>
    <row r="33" spans="1:4" x14ac:dyDescent="0.2">
      <c r="A33" s="5" t="s">
        <v>51</v>
      </c>
      <c r="B33" s="6"/>
      <c r="C33" s="60" t="s">
        <v>87</v>
      </c>
      <c r="D33" s="20" t="s">
        <v>87</v>
      </c>
    </row>
    <row r="34" spans="1:4" x14ac:dyDescent="0.2">
      <c r="A34" s="5" t="s">
        <v>81</v>
      </c>
      <c r="B34" s="6"/>
      <c r="C34" s="60"/>
      <c r="D34" s="20"/>
    </row>
    <row r="35" spans="1:4" x14ac:dyDescent="0.2">
      <c r="A35" s="5" t="s">
        <v>52</v>
      </c>
      <c r="B35" s="6"/>
      <c r="C35" s="60">
        <v>1143</v>
      </c>
      <c r="D35" s="20"/>
    </row>
    <row r="36" spans="1:4" x14ac:dyDescent="0.2">
      <c r="A36" s="5" t="s">
        <v>53</v>
      </c>
      <c r="B36" s="6"/>
      <c r="C36" s="67">
        <v>0</v>
      </c>
      <c r="D36" s="68">
        <v>-186050</v>
      </c>
    </row>
    <row r="37" spans="1:4" ht="25.5" x14ac:dyDescent="0.2">
      <c r="A37" s="1" t="s">
        <v>82</v>
      </c>
      <c r="B37" s="6"/>
      <c r="C37" s="69">
        <f>SUM(C32:C36)</f>
        <v>1143</v>
      </c>
      <c r="D37" s="70">
        <f>SUM(D34:D36)</f>
        <v>-186050</v>
      </c>
    </row>
    <row r="38" spans="1:4" x14ac:dyDescent="0.2">
      <c r="A38" s="5"/>
      <c r="B38" s="6"/>
      <c r="C38" s="59"/>
      <c r="D38" s="22"/>
    </row>
    <row r="39" spans="1:4" x14ac:dyDescent="0.2">
      <c r="A39" s="1" t="s">
        <v>54</v>
      </c>
      <c r="B39" s="6"/>
      <c r="C39" s="59"/>
      <c r="D39" s="22"/>
    </row>
    <row r="40" spans="1:4" x14ac:dyDescent="0.2">
      <c r="A40" s="18" t="s">
        <v>55</v>
      </c>
      <c r="B40" s="4"/>
      <c r="C40" s="67">
        <v>-2769978</v>
      </c>
      <c r="D40" s="68">
        <v>-1147891</v>
      </c>
    </row>
    <row r="41" spans="1:4" x14ac:dyDescent="0.2">
      <c r="A41" s="18" t="s">
        <v>56</v>
      </c>
      <c r="B41" s="4"/>
      <c r="C41" s="65">
        <v>6176482</v>
      </c>
      <c r="D41" s="64">
        <v>3224995</v>
      </c>
    </row>
    <row r="42" spans="1:4" x14ac:dyDescent="0.2">
      <c r="A42" s="18" t="s">
        <v>106</v>
      </c>
      <c r="B42" s="4"/>
      <c r="C42" s="65">
        <v>16905</v>
      </c>
      <c r="D42" s="64">
        <v>14360</v>
      </c>
    </row>
    <row r="43" spans="1:4" ht="25.5" x14ac:dyDescent="0.2">
      <c r="A43" s="1" t="s">
        <v>83</v>
      </c>
      <c r="B43" s="4"/>
      <c r="C43" s="71">
        <f>SUM(C40:C42)</f>
        <v>3423409</v>
      </c>
      <c r="D43" s="70">
        <f>SUM(D40:D41)</f>
        <v>2077104</v>
      </c>
    </row>
    <row r="44" spans="1:4" ht="25.5" x14ac:dyDescent="0.2">
      <c r="A44" s="1" t="s">
        <v>84</v>
      </c>
      <c r="B44" s="6"/>
      <c r="C44" s="64">
        <f>C30+C37+C43</f>
        <v>-148222</v>
      </c>
      <c r="D44" s="64">
        <f>D30+D37+D43</f>
        <v>208621</v>
      </c>
    </row>
    <row r="45" spans="1:4" x14ac:dyDescent="0.2">
      <c r="A45" s="1" t="s">
        <v>85</v>
      </c>
      <c r="B45" s="6"/>
      <c r="C45" s="64">
        <v>553671</v>
      </c>
      <c r="D45" s="64">
        <v>163215</v>
      </c>
    </row>
    <row r="46" spans="1:4" ht="25.5" x14ac:dyDescent="0.2">
      <c r="A46" s="1" t="s">
        <v>86</v>
      </c>
      <c r="B46" s="6"/>
      <c r="C46" s="64">
        <f>SUM(C44:C45)</f>
        <v>405449</v>
      </c>
      <c r="D46" s="64">
        <f>SUM(D44:D45)</f>
        <v>371836</v>
      </c>
    </row>
    <row r="47" spans="1:4" x14ac:dyDescent="0.2">
      <c r="A47" s="12"/>
      <c r="C47" s="63"/>
      <c r="D47" s="66"/>
    </row>
    <row r="50" spans="1:3" x14ac:dyDescent="0.2">
      <c r="A50" s="11" t="s">
        <v>95</v>
      </c>
      <c r="B50" s="11" t="s">
        <v>96</v>
      </c>
      <c r="C50" s="11"/>
    </row>
    <row r="53" spans="1:3" x14ac:dyDescent="0.2">
      <c r="A53" s="11" t="s">
        <v>17</v>
      </c>
      <c r="B53" s="11" t="s">
        <v>18</v>
      </c>
      <c r="C53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abSelected="1" workbookViewId="0">
      <selection activeCell="F31" sqref="F31"/>
    </sheetView>
  </sheetViews>
  <sheetFormatPr defaultRowHeight="12.75" x14ac:dyDescent="0.2"/>
  <cols>
    <col min="1" max="1" width="61.83203125" style="2" bestFit="1" customWidth="1"/>
    <col min="2" max="2" width="23.5" style="2" bestFit="1" customWidth="1"/>
    <col min="3" max="3" width="2" style="2" customWidth="1"/>
    <col min="4" max="4" width="20.33203125" style="2" bestFit="1" customWidth="1"/>
    <col min="5" max="5" width="2" style="2" customWidth="1"/>
    <col min="6" max="6" width="16.33203125" style="2" bestFit="1" customWidth="1"/>
    <col min="7" max="16384" width="9.33203125" style="2"/>
  </cols>
  <sheetData>
    <row r="1" spans="1:6" x14ac:dyDescent="0.2">
      <c r="A1" s="15" t="s">
        <v>57</v>
      </c>
    </row>
    <row r="2" spans="1:6" x14ac:dyDescent="0.2">
      <c r="A2" s="9" t="s">
        <v>58</v>
      </c>
    </row>
    <row r="3" spans="1:6" x14ac:dyDescent="0.2">
      <c r="A3" s="9" t="s">
        <v>104</v>
      </c>
    </row>
    <row r="4" spans="1:6" x14ac:dyDescent="0.2">
      <c r="A4" s="16" t="s">
        <v>37</v>
      </c>
    </row>
    <row r="5" spans="1:6" x14ac:dyDescent="0.2">
      <c r="A5" s="12"/>
    </row>
    <row r="6" spans="1:6" ht="26.25" thickBot="1" x14ac:dyDescent="0.25">
      <c r="A6" s="12"/>
      <c r="B6" s="3" t="s">
        <v>77</v>
      </c>
      <c r="C6" s="14"/>
      <c r="D6" s="3" t="s">
        <v>38</v>
      </c>
      <c r="E6" s="14"/>
      <c r="F6" s="3" t="s">
        <v>14</v>
      </c>
    </row>
    <row r="7" spans="1:6" x14ac:dyDescent="0.2">
      <c r="A7" s="9" t="s">
        <v>97</v>
      </c>
      <c r="B7" s="28">
        <v>1684113</v>
      </c>
      <c r="C7" s="47"/>
      <c r="D7" s="28">
        <v>2952387</v>
      </c>
      <c r="E7" s="47"/>
      <c r="F7" s="28">
        <f>SUM(B7:D7)</f>
        <v>4636500</v>
      </c>
    </row>
    <row r="8" spans="1:6" ht="13.5" thickBot="1" x14ac:dyDescent="0.25">
      <c r="A8" s="12" t="s">
        <v>36</v>
      </c>
      <c r="B8" s="36" t="s">
        <v>75</v>
      </c>
      <c r="C8" s="47"/>
      <c r="D8" s="33">
        <v>280402</v>
      </c>
      <c r="E8" s="47"/>
      <c r="F8" s="28">
        <f>SUM(B8:D8)</f>
        <v>280402</v>
      </c>
    </row>
    <row r="9" spans="1:6" x14ac:dyDescent="0.2">
      <c r="A9" s="9" t="s">
        <v>98</v>
      </c>
      <c r="B9" s="28">
        <v>1684113</v>
      </c>
      <c r="C9" s="28"/>
      <c r="D9" s="43">
        <f>SUM(D7:D8)</f>
        <v>3232789</v>
      </c>
      <c r="E9" s="44"/>
      <c r="F9" s="43">
        <f>SUM(F7:F8)</f>
        <v>4916902</v>
      </c>
    </row>
    <row r="10" spans="1:6" x14ac:dyDescent="0.2">
      <c r="A10" s="9"/>
      <c r="B10" s="28"/>
      <c r="C10" s="39"/>
      <c r="D10" s="28"/>
      <c r="E10" s="39"/>
      <c r="F10" s="28"/>
    </row>
    <row r="11" spans="1:6" ht="12.75" customHeight="1" x14ac:dyDescent="0.2">
      <c r="A11" s="9" t="s">
        <v>107</v>
      </c>
      <c r="B11" s="28">
        <v>1684113</v>
      </c>
      <c r="C11" s="39"/>
      <c r="D11" s="28">
        <v>3798878</v>
      </c>
      <c r="E11" s="39"/>
      <c r="F11" s="28">
        <f>SUM(B11:D11)</f>
        <v>5482991</v>
      </c>
    </row>
    <row r="12" spans="1:6" ht="12.75" customHeight="1" x14ac:dyDescent="0.2">
      <c r="A12" s="12" t="s">
        <v>36</v>
      </c>
      <c r="B12" s="33" t="s">
        <v>75</v>
      </c>
      <c r="C12" s="39"/>
      <c r="D12" s="33">
        <v>706047</v>
      </c>
      <c r="E12" s="39"/>
      <c r="F12" s="28">
        <f>SUM(B12:D12)</f>
        <v>706047</v>
      </c>
    </row>
    <row r="13" spans="1:6" ht="13.5" customHeight="1" thickBot="1" x14ac:dyDescent="0.25">
      <c r="A13" s="9" t="s">
        <v>108</v>
      </c>
      <c r="B13" s="31">
        <v>1684113</v>
      </c>
      <c r="C13" s="33"/>
      <c r="D13" s="31">
        <f>SUM(D11:D12)</f>
        <v>4504925</v>
      </c>
      <c r="E13" s="33"/>
      <c r="F13" s="31">
        <f>SUM(F11:F12)</f>
        <v>6189038</v>
      </c>
    </row>
    <row r="14" spans="1:6" ht="13.5" thickTop="1" x14ac:dyDescent="0.2">
      <c r="A14" s="12"/>
    </row>
    <row r="15" spans="1:6" x14ac:dyDescent="0.2">
      <c r="A15" s="12"/>
    </row>
    <row r="16" spans="1:6" x14ac:dyDescent="0.2">
      <c r="A16" s="12"/>
    </row>
    <row r="17" spans="1:2" x14ac:dyDescent="0.2">
      <c r="A17" s="12"/>
    </row>
    <row r="18" spans="1:2" x14ac:dyDescent="0.2">
      <c r="A18" s="11" t="s">
        <v>95</v>
      </c>
      <c r="B18" s="11" t="s">
        <v>96</v>
      </c>
    </row>
    <row r="21" spans="1:2" x14ac:dyDescent="0.2">
      <c r="A21" s="11" t="s">
        <v>17</v>
      </c>
      <c r="B21" s="11" t="s">
        <v>18</v>
      </c>
    </row>
  </sheetData>
  <mergeCells count="2">
    <mergeCell ref="C7:C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Соболева С.С.</dc:creator>
  <cp:lastModifiedBy>AKuletova</cp:lastModifiedBy>
  <cp:lastPrinted>2018-10-31T05:04:30Z</cp:lastPrinted>
  <dcterms:created xsi:type="dcterms:W3CDTF">2016-04-28T03:50:50Z</dcterms:created>
  <dcterms:modified xsi:type="dcterms:W3CDTF">2023-07-26T09:47:07Z</dcterms:modified>
</cp:coreProperties>
</file>