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055" windowHeight="7815"/>
  </bookViews>
  <sheets>
    <sheet name="Ф1" sheetId="1" r:id="rId1"/>
    <sheet name="Ф2" sheetId="2" r:id="rId2"/>
    <sheet name="Ф3" sheetId="4" r:id="rId3"/>
    <sheet name="Ф4" sheetId="3" r:id="rId4"/>
  </sheets>
  <calcPr calcId="144525"/>
</workbook>
</file>

<file path=xl/calcChain.xml><?xml version="1.0" encoding="utf-8"?>
<calcChain xmlns="http://schemas.openxmlformats.org/spreadsheetml/2006/main">
  <c r="C27" i="4" l="1"/>
  <c r="D22" i="1"/>
  <c r="D11" i="3" l="1"/>
  <c r="C37" i="4"/>
  <c r="D15" i="1"/>
  <c r="C24" i="2" l="1"/>
  <c r="C15" i="1" l="1"/>
  <c r="D42" i="4" l="1"/>
  <c r="C42" i="4"/>
  <c r="D37" i="4"/>
  <c r="D16" i="4"/>
  <c r="D27" i="4" s="1"/>
  <c r="D30" i="4" s="1"/>
  <c r="C16" i="4"/>
  <c r="C30" i="4" s="1"/>
  <c r="F11" i="3"/>
  <c r="F7" i="3"/>
  <c r="D30" i="2"/>
  <c r="C30" i="2"/>
  <c r="D24" i="2"/>
  <c r="D13" i="2"/>
  <c r="C13" i="2"/>
  <c r="D9" i="2"/>
  <c r="C9" i="2"/>
  <c r="D27" i="1"/>
  <c r="C27" i="1"/>
  <c r="C22" i="1"/>
  <c r="C14" i="2" l="1"/>
  <c r="C17" i="2" s="1"/>
  <c r="C31" i="2" s="1"/>
  <c r="C34" i="2" s="1"/>
  <c r="C37" i="2" s="1"/>
  <c r="C39" i="2" s="1"/>
  <c r="D43" i="4"/>
  <c r="D45" i="4" s="1"/>
  <c r="C43" i="4"/>
  <c r="C45" i="4" s="1"/>
  <c r="D14" i="2"/>
  <c r="D17" i="2" s="1"/>
  <c r="D31" i="2" s="1"/>
  <c r="D34" i="2" s="1"/>
  <c r="D37" i="2" s="1"/>
  <c r="D28" i="1"/>
  <c r="C28" i="1"/>
  <c r="D12" i="3" l="1"/>
  <c r="F12" i="3" s="1"/>
  <c r="F13" i="3" s="1"/>
  <c r="D39" i="2"/>
  <c r="D8" i="3"/>
  <c r="D13" i="3" l="1"/>
  <c r="F8" i="3"/>
  <c r="F9" i="3" s="1"/>
  <c r="D9" i="3"/>
</calcChain>
</file>

<file path=xl/sharedStrings.xml><?xml version="1.0" encoding="utf-8"?>
<sst xmlns="http://schemas.openxmlformats.org/spreadsheetml/2006/main" count="138" uniqueCount="106">
  <si>
    <t>Активы</t>
  </si>
  <si>
    <t xml:space="preserve">Денежные средства и их эквиваленты </t>
  </si>
  <si>
    <t>Депозиты в финансовых институтах</t>
  </si>
  <si>
    <t>Чистые инвестиции в финансовый лизинг</t>
  </si>
  <si>
    <t>Товарно-материальные запасы</t>
  </si>
  <si>
    <t>Инвестиционная недвижимость</t>
  </si>
  <si>
    <t xml:space="preserve">Основные средства </t>
  </si>
  <si>
    <t>Итого активы</t>
  </si>
  <si>
    <t xml:space="preserve">Обязательства </t>
  </si>
  <si>
    <t>Средства кредитных учреждений</t>
  </si>
  <si>
    <t>Обязательства по отсроченному корпоративному подоходному налогу</t>
  </si>
  <si>
    <t xml:space="preserve">Прочие обязательства 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</si>
  <si>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</si>
  <si>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</si>
  <si>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</si>
  <si>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</si>
  <si>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</si>
  <si>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</si>
  <si>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(В тысячах тенге)</t>
  </si>
  <si>
    <t>Отчет о финансовом положении</t>
  </si>
  <si>
    <t>Кенжибекова Б.А.</t>
  </si>
  <si>
    <t>Главный бухгалтер</t>
  </si>
  <si>
    <t xml:space="preserve"> (В тысячах тенге)                                                                                                                      </t>
  </si>
  <si>
    <t xml:space="preserve">Процентные доходы </t>
  </si>
  <si>
    <t xml:space="preserve"> </t>
  </si>
  <si>
    <t xml:space="preserve">Процентные расходы </t>
  </si>
  <si>
    <t xml:space="preserve">Средства кредитных учреждений </t>
  </si>
  <si>
    <t>Чистый процентный доход</t>
  </si>
  <si>
    <t>-</t>
  </si>
  <si>
    <t>Чистый процентный доход после резерва под обесценение инвестиций в финансовый лизинг</t>
  </si>
  <si>
    <t>Комиссионные доходы</t>
  </si>
  <si>
    <t>Доход от операционной аренды</t>
  </si>
  <si>
    <t>Прочие доходы</t>
  </si>
  <si>
    <t>Непроцентные доходы</t>
  </si>
  <si>
    <t>Расходы на персонал</t>
  </si>
  <si>
    <t>Износ и амортизация</t>
  </si>
  <si>
    <t>Прочие операционные расходы</t>
  </si>
  <si>
    <t>Непроцентные расходы</t>
  </si>
  <si>
    <t>Прибыль до (расходов)/льготы по корпоративному подоходному налогу</t>
  </si>
  <si>
    <t>(Расходы)/льгота по корпоративному подоходному налогу</t>
  </si>
  <si>
    <t>Прибыль за отчётный период</t>
  </si>
  <si>
    <t>Прочий совокупный доход</t>
  </si>
  <si>
    <t>Итого совокупный доход за отчетный период</t>
  </si>
  <si>
    <t>Прибыль за отчетный период</t>
  </si>
  <si>
    <r>
      <t xml:space="preserve"> </t>
    </r>
    <r>
      <rPr>
        <i/>
        <sz val="10"/>
        <color theme="1"/>
        <rFont val="Garamond"/>
        <family val="1"/>
        <charset val="204"/>
      </rPr>
      <t>(В тысячах тенге)</t>
    </r>
  </si>
  <si>
    <t>Нераспределённая прибыль</t>
  </si>
  <si>
    <t>Денежные потоки от операционной деятельности</t>
  </si>
  <si>
    <t>Проценты полученные</t>
  </si>
  <si>
    <t>Комиссионные доходы полученные</t>
  </si>
  <si>
    <t>Доходы от операционной аренды полученные</t>
  </si>
  <si>
    <t>Прочие доходы полученные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</si>
  <si>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</si>
  <si>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</si>
  <si>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 xml:space="preserve">Чистые инвестиции в финансовый лизинг </t>
  </si>
  <si>
    <t>Прочие активы</t>
  </si>
  <si>
    <t>Чистое (уменьшение)/увеличение операционных обязательств</t>
  </si>
  <si>
    <t>Прочие обязательства</t>
  </si>
  <si>
    <t>Чистое поступление/(использование) денежных средств от операционной деятельности до корпоративного подоходного налога</t>
  </si>
  <si>
    <t>Чистое поступление/(использование) денежных средств от операционной деятельности</t>
  </si>
  <si>
    <t>Денежные средства от инвестиционной деятельности</t>
  </si>
  <si>
    <t>Приобретение инвестиционной недвижимости</t>
  </si>
  <si>
    <t>Приобретение основных средств</t>
  </si>
  <si>
    <t>Поступления от реализации основных средств</t>
  </si>
  <si>
    <t>Чистое (использование)/поступление денежных средств в инвестиционной деятельности</t>
  </si>
  <si>
    <t>Денежные потоки от финансовой деятельности</t>
  </si>
  <si>
    <t>Погашение средств кредитных учреждений</t>
  </si>
  <si>
    <t>Cредства кредитных учреждений полученные</t>
  </si>
  <si>
    <t>Чистое поступление/(использование) денежных средств от финансовой деятельности</t>
  </si>
  <si>
    <t>Чистое увеличение/(уменьшение) денежных средств и их эквивалентов</t>
  </si>
  <si>
    <t>Денежные средства и их эквиваленты на начало отчетного периода</t>
  </si>
  <si>
    <t xml:space="preserve">Денежные средства и их эквиваленты на конец отчетного периода </t>
  </si>
  <si>
    <t>АО «ForteLeasing» (ФортеЛизинг), ранее АО «Темiрлизинг»</t>
  </si>
  <si>
    <t>Базовая и разводнённая прибыль на акцию (в тенге)</t>
  </si>
  <si>
    <t>Отчет об изменениях в капитале</t>
  </si>
  <si>
    <t>Отчет о совокупном доходе</t>
  </si>
  <si>
    <t>Отчет о движении денежных средств</t>
  </si>
  <si>
    <t xml:space="preserve">Активы по текущему корпоративному подоходному налогу  </t>
  </si>
  <si>
    <t>Средства в кредитных учреждениях</t>
  </si>
  <si>
    <t>Восстановление резерва/(резерв) под обесценение инвестиций в финансовый лизинг</t>
  </si>
  <si>
    <t>Рахманов Т.М.</t>
  </si>
  <si>
    <t>Председатель Правления</t>
  </si>
  <si>
    <t>Остаток по состоянию на 1 января 2017 года</t>
  </si>
  <si>
    <t>Нематериальные активы</t>
  </si>
  <si>
    <t xml:space="preserve">Прочие активы </t>
  </si>
  <si>
    <t>Чистые расходы  от курсовой разницы</t>
  </si>
  <si>
    <t>Доход/Убыток от продажи товарно-материальных запасов</t>
  </si>
  <si>
    <t>Проценты выплаченные</t>
  </si>
  <si>
    <t>Расходы по операциям с иностранной валюте</t>
  </si>
  <si>
    <t>Расходы на персонал, выплаченные</t>
  </si>
  <si>
    <t>Прочие операционные расходы, выплаченные</t>
  </si>
  <si>
    <t>Корпоративный подоходный налог выплаченный</t>
  </si>
  <si>
    <t>На 1 января 2018г.</t>
  </si>
  <si>
    <t>Отчисления в резерв под обесценение средств</t>
  </si>
  <si>
    <t>Остаток по состоянию на 1 января 2018 года</t>
  </si>
  <si>
    <t xml:space="preserve">на 01 июля 2018 года </t>
  </si>
  <si>
    <t xml:space="preserve">за шесть месяцев, закончившихся на 01 июля 2018 года </t>
  </si>
  <si>
    <t xml:space="preserve">За шесть месяцев, закончившихся на 01 июля 2018 года </t>
  </si>
  <si>
    <t xml:space="preserve">За шесть месяцев, закончившихся на 01 июля 2017 года </t>
  </si>
  <si>
    <t>Остаток по состоянию на 1 июля 2017 года</t>
  </si>
  <si>
    <t>Остаток по состоянию на 1 июля 2018 года</t>
  </si>
  <si>
    <t>За шесть месяцев, закончившихся на 01 июля 2018 г.</t>
  </si>
  <si>
    <t>Авансы полученные</t>
  </si>
  <si>
    <t>За шесть месяцев, закончившихся на 01 июля 2017 г.</t>
  </si>
  <si>
    <t>Чистый доход/убыток от продажи ТМЗ</t>
  </si>
  <si>
    <t>Поступления от реализации инвестиционной недвижимости</t>
  </si>
  <si>
    <t>На 1 июля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</si>
</sst>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sz val="10"/>
      <color rgb="FF000000"/>
      <name val="Garamond"/>
      <family val="1"/>
      <charset val="204"/>
    </font>
    <font>
      <i/>
      <sz val="10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3" fontId="2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2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O8" sqref="O8"/>
    </sheetView>
  </sheetViews>
  <sheetFormatPr defaultRowHeight="12.75" x14ac:dyDescent="0.2"/>
  <cols>
    <col min="1" max="1" width="49.1640625" style="2" customWidth="1"/>
    <col min="2" max="2" width="19.33203125" style="2" customWidth="1"/>
    <col min="3" max="3" width="19.5" style="2" customWidth="1"/>
    <col min="4" max="4" width="18.1640625" style="2" customWidth="1"/>
    <col min="5" max="16384" width="9.33203125" style="2"/>
  </cols>
  <sheetData>
    <row r="1" spans="1:4" s="11" customFormat="1" x14ac:dyDescent="0.2">
      <c r="A1" s="10" t="s">
        <v>71</v>
      </c>
    </row>
    <row r="2" spans="1:4" s="11" customFormat="1" x14ac:dyDescent="0.2">
      <c r="A2" s="12" t="s">
        <v>19</v>
      </c>
    </row>
    <row r="3" spans="1:4" s="11" customFormat="1" x14ac:dyDescent="0.2">
      <c r="A3" s="12" t="s">
        <v>94</v>
      </c>
    </row>
    <row r="4" spans="1:4" x14ac:dyDescent="0.2">
      <c r="A4" s="13" t="s">
        <v>18</v>
      </c>
    </row>
    <row r="5" spans="1:4" ht="26.25" thickBot="1" x14ac:dyDescent="0.25">
      <c r="A5" s="1"/>
      <c r="B5" s="3"/>
      <c r="C5" s="43" t="s">
        <v>105</v>
      </c>
      <c r="D5" s="43" t="s">
        <v>91</v>
      </c>
    </row>
    <row r="6" spans="1:4" x14ac:dyDescent="0.2">
      <c r="A6" s="1" t="s">
        <v>0</v>
      </c>
      <c r="B6" s="5"/>
      <c r="C6" s="6"/>
      <c r="D6" s="6"/>
    </row>
    <row r="7" spans="1:4" x14ac:dyDescent="0.2">
      <c r="A7" s="6" t="s">
        <v>1</v>
      </c>
      <c r="B7" s="8"/>
      <c r="C7" s="44">
        <v>35845</v>
      </c>
      <c r="D7" s="44">
        <v>317852</v>
      </c>
    </row>
    <row r="8" spans="1:4" x14ac:dyDescent="0.2">
      <c r="A8" s="6" t="s">
        <v>3</v>
      </c>
      <c r="B8" s="8"/>
      <c r="C8" s="31">
        <v>1407442</v>
      </c>
      <c r="D8" s="31">
        <v>1079580</v>
      </c>
    </row>
    <row r="9" spans="1:4" x14ac:dyDescent="0.2">
      <c r="A9" s="6" t="s">
        <v>4</v>
      </c>
      <c r="B9" s="8"/>
      <c r="C9" s="44">
        <v>28140</v>
      </c>
      <c r="D9" s="44">
        <v>54673</v>
      </c>
    </row>
    <row r="10" spans="1:4" x14ac:dyDescent="0.2">
      <c r="A10" s="6" t="s">
        <v>5</v>
      </c>
      <c r="B10" s="8"/>
      <c r="C10" s="44">
        <v>1486281</v>
      </c>
      <c r="D10" s="44">
        <v>1519286</v>
      </c>
    </row>
    <row r="11" spans="1:4" x14ac:dyDescent="0.2">
      <c r="A11" s="6" t="s">
        <v>6</v>
      </c>
      <c r="B11" s="8"/>
      <c r="C11" s="45">
        <v>15738</v>
      </c>
      <c r="D11" s="45">
        <v>17557</v>
      </c>
    </row>
    <row r="12" spans="1:4" x14ac:dyDescent="0.2">
      <c r="A12" s="6" t="s">
        <v>82</v>
      </c>
      <c r="B12" s="8"/>
      <c r="C12" s="45">
        <v>1470</v>
      </c>
      <c r="D12" s="45">
        <v>1620</v>
      </c>
    </row>
    <row r="13" spans="1:4" ht="25.5" x14ac:dyDescent="0.2">
      <c r="A13" s="6" t="s">
        <v>76</v>
      </c>
      <c r="B13" s="8"/>
      <c r="C13" s="32">
        <v>1775</v>
      </c>
      <c r="D13" s="45">
        <v>14701</v>
      </c>
    </row>
    <row r="14" spans="1:4" ht="13.5" thickBot="1" x14ac:dyDescent="0.25">
      <c r="A14" s="6" t="s">
        <v>83</v>
      </c>
      <c r="B14" s="8"/>
      <c r="C14" s="46">
        <v>106658</v>
      </c>
      <c r="D14" s="46">
        <v>80192</v>
      </c>
    </row>
    <row r="15" spans="1:4" ht="13.5" thickBot="1" x14ac:dyDescent="0.25">
      <c r="A15" s="1" t="s">
        <v>7</v>
      </c>
      <c r="B15" s="8"/>
      <c r="C15" s="47">
        <f>SUM(C7:C14)</f>
        <v>3083349</v>
      </c>
      <c r="D15" s="47">
        <f>SUM(D7:D14)</f>
        <v>3085461</v>
      </c>
    </row>
    <row r="16" spans="1:4" ht="13.5" thickTop="1" x14ac:dyDescent="0.2">
      <c r="A16" s="1"/>
      <c r="B16" s="8"/>
      <c r="C16" s="44"/>
      <c r="D16" s="44"/>
    </row>
    <row r="17" spans="1:4" x14ac:dyDescent="0.2">
      <c r="A17" s="1" t="s">
        <v>8</v>
      </c>
      <c r="B17" s="8"/>
      <c r="C17" s="44"/>
      <c r="D17" s="44"/>
    </row>
    <row r="18" spans="1:4" x14ac:dyDescent="0.2">
      <c r="A18" s="6" t="s">
        <v>9</v>
      </c>
      <c r="B18" s="8"/>
      <c r="C18" s="45">
        <v>0</v>
      </c>
      <c r="D18" s="45">
        <v>145757</v>
      </c>
    </row>
    <row r="19" spans="1:4" ht="25.5" x14ac:dyDescent="0.2">
      <c r="A19" s="6" t="s">
        <v>10</v>
      </c>
      <c r="B19" s="8"/>
      <c r="C19" s="45">
        <v>183093</v>
      </c>
      <c r="D19" s="45">
        <v>183093</v>
      </c>
    </row>
    <row r="20" spans="1:4" x14ac:dyDescent="0.2">
      <c r="A20" s="6" t="s">
        <v>101</v>
      </c>
      <c r="B20" s="8"/>
      <c r="C20" s="45">
        <v>59034</v>
      </c>
      <c r="D20" s="45">
        <v>160468</v>
      </c>
    </row>
    <row r="21" spans="1:4" ht="13.5" thickBot="1" x14ac:dyDescent="0.25">
      <c r="A21" s="6" t="s">
        <v>11</v>
      </c>
      <c r="B21" s="8"/>
      <c r="C21" s="46">
        <v>105932</v>
      </c>
      <c r="D21" s="46">
        <v>77704</v>
      </c>
    </row>
    <row r="22" spans="1:4" ht="13.5" thickBot="1" x14ac:dyDescent="0.25">
      <c r="A22" s="1" t="s">
        <v>12</v>
      </c>
      <c r="B22" s="8"/>
      <c r="C22" s="48">
        <f>SUM(C18:C21)</f>
        <v>348059</v>
      </c>
      <c r="D22" s="48">
        <f>SUM(D18:D21)</f>
        <v>567022</v>
      </c>
    </row>
    <row r="23" spans="1:4" x14ac:dyDescent="0.2">
      <c r="A23" s="1"/>
      <c r="B23" s="8"/>
      <c r="C23" s="49"/>
      <c r="D23" s="44"/>
    </row>
    <row r="24" spans="1:4" x14ac:dyDescent="0.2">
      <c r="A24" s="1" t="s">
        <v>13</v>
      </c>
      <c r="B24" s="8"/>
      <c r="C24" s="44"/>
      <c r="D24" s="44"/>
    </row>
    <row r="25" spans="1:4" x14ac:dyDescent="0.2">
      <c r="A25" s="6" t="s">
        <v>14</v>
      </c>
      <c r="B25" s="8"/>
      <c r="C25" s="44">
        <v>1684113</v>
      </c>
      <c r="D25" s="44">
        <v>1684113</v>
      </c>
    </row>
    <row r="26" spans="1:4" ht="13.5" thickBot="1" x14ac:dyDescent="0.25">
      <c r="A26" s="6" t="s">
        <v>15</v>
      </c>
      <c r="B26" s="8"/>
      <c r="C26" s="44">
        <v>1051177</v>
      </c>
      <c r="D26" s="44">
        <v>834326</v>
      </c>
    </row>
    <row r="27" spans="1:4" ht="13.5" thickBot="1" x14ac:dyDescent="0.25">
      <c r="A27" s="1" t="s">
        <v>16</v>
      </c>
      <c r="B27" s="8"/>
      <c r="C27" s="50">
        <f>SUM(C25:C26)</f>
        <v>2735290</v>
      </c>
      <c r="D27" s="50">
        <f>SUM(D25:D26)</f>
        <v>2518439</v>
      </c>
    </row>
    <row r="28" spans="1:4" ht="13.5" thickBot="1" x14ac:dyDescent="0.25">
      <c r="A28" s="1" t="s">
        <v>17</v>
      </c>
      <c r="B28" s="8"/>
      <c r="C28" s="47">
        <f>SUM(C22,C27)</f>
        <v>3083349</v>
      </c>
      <c r="D28" s="47">
        <f>SUM(D22,D27)</f>
        <v>3085461</v>
      </c>
    </row>
    <row r="29" spans="1:4" ht="13.5" thickTop="1" x14ac:dyDescent="0.2"/>
    <row r="33" spans="1:2" x14ac:dyDescent="0.2">
      <c r="A33" s="14" t="s">
        <v>79</v>
      </c>
      <c r="B33" s="14" t="s">
        <v>80</v>
      </c>
    </row>
    <row r="36" spans="1:2" x14ac:dyDescent="0.2">
      <c r="A36" s="14" t="s">
        <v>20</v>
      </c>
      <c r="B36" s="14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D34" sqref="D34"/>
    </sheetView>
  </sheetViews>
  <sheetFormatPr defaultRowHeight="12.75" x14ac:dyDescent="0.2"/>
  <cols>
    <col min="1" max="1" width="56.83203125" style="2" customWidth="1"/>
    <col min="2" max="2" width="9.33203125" style="2"/>
    <col min="3" max="4" width="37.33203125" style="2" customWidth="1"/>
    <col min="5" max="16384" width="9.33203125" style="2"/>
  </cols>
  <sheetData>
    <row r="1" spans="1:4" x14ac:dyDescent="0.2">
      <c r="A1" s="10" t="s">
        <v>71</v>
      </c>
    </row>
    <row r="2" spans="1:4" x14ac:dyDescent="0.2">
      <c r="A2" s="12" t="s">
        <v>74</v>
      </c>
    </row>
    <row r="3" spans="1:4" x14ac:dyDescent="0.2">
      <c r="A3" s="12" t="s">
        <v>95</v>
      </c>
    </row>
    <row r="4" spans="1:4" x14ac:dyDescent="0.2">
      <c r="A4" s="17" t="s">
        <v>22</v>
      </c>
    </row>
    <row r="5" spans="1:4" ht="26.25" thickBot="1" x14ac:dyDescent="0.25">
      <c r="A5" s="6"/>
      <c r="B5" s="3"/>
      <c r="C5" s="4" t="s">
        <v>100</v>
      </c>
      <c r="D5" s="4" t="s">
        <v>102</v>
      </c>
    </row>
    <row r="6" spans="1:4" x14ac:dyDescent="0.2">
      <c r="A6" s="1" t="s">
        <v>23</v>
      </c>
      <c r="B6" s="7"/>
      <c r="C6" s="1"/>
      <c r="D6" s="6"/>
    </row>
    <row r="7" spans="1:4" x14ac:dyDescent="0.2">
      <c r="A7" s="6" t="s">
        <v>3</v>
      </c>
      <c r="B7" s="7"/>
      <c r="C7" s="31">
        <v>99859</v>
      </c>
      <c r="D7" s="31">
        <v>39113</v>
      </c>
    </row>
    <row r="8" spans="1:4" ht="13.5" thickBot="1" x14ac:dyDescent="0.25">
      <c r="A8" s="6" t="s">
        <v>77</v>
      </c>
      <c r="B8" s="7"/>
      <c r="C8" s="31">
        <v>0</v>
      </c>
      <c r="D8" s="31">
        <v>6115</v>
      </c>
    </row>
    <row r="9" spans="1:4" ht="13.5" thickBot="1" x14ac:dyDescent="0.25">
      <c r="A9" s="6"/>
      <c r="B9" s="7"/>
      <c r="C9" s="36">
        <f>SUM(C7:C8)</f>
        <v>99859</v>
      </c>
      <c r="D9" s="36">
        <f>SUM(D7:D8)</f>
        <v>45228</v>
      </c>
    </row>
    <row r="10" spans="1:4" x14ac:dyDescent="0.2">
      <c r="A10" s="6" t="s">
        <v>24</v>
      </c>
      <c r="B10" s="7"/>
      <c r="C10" s="35"/>
      <c r="D10" s="31"/>
    </row>
    <row r="11" spans="1:4" x14ac:dyDescent="0.2">
      <c r="A11" s="1" t="s">
        <v>25</v>
      </c>
      <c r="B11" s="7"/>
      <c r="C11" s="35"/>
      <c r="D11" s="31"/>
    </row>
    <row r="12" spans="1:4" ht="13.5" thickBot="1" x14ac:dyDescent="0.25">
      <c r="A12" s="6" t="s">
        <v>26</v>
      </c>
      <c r="B12" s="7"/>
      <c r="C12" s="31">
        <v>-2789</v>
      </c>
      <c r="D12" s="31">
        <v>-15688</v>
      </c>
    </row>
    <row r="13" spans="1:4" ht="13.5" thickBot="1" x14ac:dyDescent="0.25">
      <c r="A13" s="6"/>
      <c r="B13" s="7"/>
      <c r="C13" s="36">
        <f>SUM(C12)</f>
        <v>-2789</v>
      </c>
      <c r="D13" s="36">
        <f>SUM(D12)</f>
        <v>-15688</v>
      </c>
    </row>
    <row r="14" spans="1:4" ht="13.5" customHeight="1" x14ac:dyDescent="0.2">
      <c r="A14" s="1" t="s">
        <v>27</v>
      </c>
      <c r="B14" s="7"/>
      <c r="C14" s="35">
        <f>SUM(C9,C13)</f>
        <v>97070</v>
      </c>
      <c r="D14" s="35">
        <f>SUM(D9,D13)</f>
        <v>29540</v>
      </c>
    </row>
    <row r="15" spans="1:4" ht="25.5" customHeight="1" x14ac:dyDescent="0.2">
      <c r="A15" s="6" t="s">
        <v>78</v>
      </c>
      <c r="B15" s="7"/>
      <c r="C15" s="31">
        <v>-7106</v>
      </c>
      <c r="D15" s="31">
        <v>48253</v>
      </c>
    </row>
    <row r="16" spans="1:4" ht="13.5" thickBot="1" x14ac:dyDescent="0.25">
      <c r="A16" s="1"/>
      <c r="B16" s="7"/>
      <c r="C16" s="35"/>
      <c r="D16" s="31"/>
    </row>
    <row r="17" spans="1:4" ht="26.25" thickBot="1" x14ac:dyDescent="0.25">
      <c r="A17" s="1" t="s">
        <v>29</v>
      </c>
      <c r="B17" s="5"/>
      <c r="C17" s="36">
        <f>SUM(C14:C15)</f>
        <v>89964</v>
      </c>
      <c r="D17" s="36">
        <f>SUM(D14:D15)</f>
        <v>77793</v>
      </c>
    </row>
    <row r="18" spans="1:4" x14ac:dyDescent="0.2">
      <c r="A18" s="6"/>
      <c r="B18" s="7"/>
      <c r="C18" s="35"/>
      <c r="D18" s="31"/>
    </row>
    <row r="19" spans="1:4" x14ac:dyDescent="0.2">
      <c r="A19" s="6" t="s">
        <v>30</v>
      </c>
      <c r="B19" s="7"/>
      <c r="C19" s="31">
        <v>2359</v>
      </c>
      <c r="D19" s="31">
        <v>21</v>
      </c>
    </row>
    <row r="20" spans="1:4" x14ac:dyDescent="0.2">
      <c r="A20" s="6" t="s">
        <v>31</v>
      </c>
      <c r="B20" s="7"/>
      <c r="C20" s="31">
        <v>330625</v>
      </c>
      <c r="D20" s="31">
        <v>192904</v>
      </c>
    </row>
    <row r="21" spans="1:4" x14ac:dyDescent="0.2">
      <c r="A21" s="6" t="s">
        <v>84</v>
      </c>
      <c r="B21" s="7"/>
      <c r="C21" s="31">
        <v>-3</v>
      </c>
      <c r="D21" s="31">
        <v>0</v>
      </c>
    </row>
    <row r="22" spans="1:4" x14ac:dyDescent="0.2">
      <c r="A22" s="6" t="s">
        <v>85</v>
      </c>
      <c r="B22" s="7"/>
      <c r="C22" s="31">
        <v>4099</v>
      </c>
      <c r="D22" s="31">
        <v>12267</v>
      </c>
    </row>
    <row r="23" spans="1:4" ht="13.5" thickBot="1" x14ac:dyDescent="0.25">
      <c r="A23" s="6" t="s">
        <v>32</v>
      </c>
      <c r="B23" s="7"/>
      <c r="C23" s="37">
        <v>111653</v>
      </c>
      <c r="D23" s="37">
        <v>353073</v>
      </c>
    </row>
    <row r="24" spans="1:4" ht="13.5" thickBot="1" x14ac:dyDescent="0.25">
      <c r="A24" s="1" t="s">
        <v>33</v>
      </c>
      <c r="B24" s="7"/>
      <c r="C24" s="34">
        <f>SUM(C19:C23)</f>
        <v>448733</v>
      </c>
      <c r="D24" s="34">
        <f>SUM(D19:D23)</f>
        <v>558265</v>
      </c>
    </row>
    <row r="25" spans="1:4" x14ac:dyDescent="0.2">
      <c r="A25" s="6" t="s">
        <v>24</v>
      </c>
      <c r="B25" s="7"/>
      <c r="C25" s="35"/>
      <c r="D25" s="31"/>
    </row>
    <row r="26" spans="1:4" x14ac:dyDescent="0.2">
      <c r="A26" s="6" t="s">
        <v>34</v>
      </c>
      <c r="B26" s="7"/>
      <c r="C26" s="31">
        <v>-105518</v>
      </c>
      <c r="D26" s="31">
        <v>-86338</v>
      </c>
    </row>
    <row r="27" spans="1:4" x14ac:dyDescent="0.2">
      <c r="A27" s="6" t="s">
        <v>35</v>
      </c>
      <c r="B27" s="15"/>
      <c r="C27" s="31">
        <v>-23965</v>
      </c>
      <c r="D27" s="31">
        <v>-22860</v>
      </c>
    </row>
    <row r="28" spans="1:4" x14ac:dyDescent="0.2">
      <c r="A28" s="6" t="s">
        <v>36</v>
      </c>
      <c r="B28" s="15"/>
      <c r="C28" s="31">
        <v>-162000</v>
      </c>
      <c r="D28" s="31">
        <v>-92915</v>
      </c>
    </row>
    <row r="29" spans="1:4" ht="13.5" thickBot="1" x14ac:dyDescent="0.25">
      <c r="A29" s="6" t="s">
        <v>92</v>
      </c>
      <c r="B29" s="15"/>
      <c r="C29" s="31">
        <v>0</v>
      </c>
      <c r="D29" s="31">
        <v>-5193</v>
      </c>
    </row>
    <row r="30" spans="1:4" ht="13.5" thickBot="1" x14ac:dyDescent="0.25">
      <c r="A30" s="1" t="s">
        <v>37</v>
      </c>
      <c r="B30" s="15"/>
      <c r="C30" s="36">
        <f>SUM(C26:C29)</f>
        <v>-291483</v>
      </c>
      <c r="D30" s="36">
        <f>SUM(D26:D29)</f>
        <v>-207306</v>
      </c>
    </row>
    <row r="31" spans="1:4" ht="25.5" x14ac:dyDescent="0.2">
      <c r="A31" s="1" t="s">
        <v>38</v>
      </c>
      <c r="B31" s="7"/>
      <c r="C31" s="31">
        <f>SUM(C17,C24,C30)</f>
        <v>247214</v>
      </c>
      <c r="D31" s="31">
        <f>SUM(D17,D24,D30)</f>
        <v>428752</v>
      </c>
    </row>
    <row r="32" spans="1:4" x14ac:dyDescent="0.2">
      <c r="A32" s="1" t="s">
        <v>24</v>
      </c>
      <c r="B32" s="7"/>
      <c r="C32" s="35"/>
      <c r="D32" s="31"/>
    </row>
    <row r="33" spans="1:4" ht="13.5" thickBot="1" x14ac:dyDescent="0.25">
      <c r="A33" s="6" t="s">
        <v>39</v>
      </c>
      <c r="B33" s="7"/>
      <c r="C33" s="37">
        <v>-30363</v>
      </c>
      <c r="D33" s="37">
        <v>-23660</v>
      </c>
    </row>
    <row r="34" spans="1:4" x14ac:dyDescent="0.2">
      <c r="A34" s="1" t="s">
        <v>40</v>
      </c>
      <c r="B34" s="7"/>
      <c r="C34" s="35">
        <f>SUM(C31:C33)</f>
        <v>216851</v>
      </c>
      <c r="D34" s="35">
        <f>SUM(D31:D33)</f>
        <v>405092</v>
      </c>
    </row>
    <row r="35" spans="1:4" x14ac:dyDescent="0.2">
      <c r="A35" s="6" t="s">
        <v>24</v>
      </c>
      <c r="B35" s="7"/>
      <c r="C35" s="31"/>
      <c r="D35" s="31"/>
    </row>
    <row r="36" spans="1:4" ht="13.5" thickBot="1" x14ac:dyDescent="0.25">
      <c r="A36" s="6" t="s">
        <v>41</v>
      </c>
      <c r="B36" s="7"/>
      <c r="C36" s="35" t="s">
        <v>28</v>
      </c>
      <c r="D36" s="31" t="s">
        <v>28</v>
      </c>
    </row>
    <row r="37" spans="1:4" ht="13.5" thickBot="1" x14ac:dyDescent="0.25">
      <c r="A37" s="1" t="s">
        <v>42</v>
      </c>
      <c r="B37" s="7"/>
      <c r="C37" s="38">
        <f>SUM(C34:C36)</f>
        <v>216851</v>
      </c>
      <c r="D37" s="38">
        <f>SUM(D34:D36)</f>
        <v>405092</v>
      </c>
    </row>
    <row r="38" spans="1:4" ht="13.5" thickTop="1" x14ac:dyDescent="0.2">
      <c r="A38" s="1" t="s">
        <v>24</v>
      </c>
      <c r="B38" s="7"/>
      <c r="C38" s="22"/>
      <c r="D38" s="21"/>
    </row>
    <row r="39" spans="1:4" x14ac:dyDescent="0.2">
      <c r="A39" s="1" t="s">
        <v>72</v>
      </c>
      <c r="B39" s="7"/>
      <c r="C39" s="52">
        <f>C37/1560000*1000</f>
        <v>139.00705128205129</v>
      </c>
      <c r="D39" s="52">
        <f>D37/1560000*1000</f>
        <v>259.674358974359</v>
      </c>
    </row>
    <row r="40" spans="1:4" x14ac:dyDescent="0.2">
      <c r="A40" s="1"/>
      <c r="B40" s="7"/>
      <c r="C40" s="1"/>
      <c r="D40" s="6"/>
    </row>
    <row r="41" spans="1:4" x14ac:dyDescent="0.2">
      <c r="A41" s="1"/>
      <c r="B41" s="7"/>
      <c r="C41" s="1"/>
      <c r="D41" s="6"/>
    </row>
    <row r="42" spans="1:4" x14ac:dyDescent="0.2">
      <c r="A42" s="16"/>
      <c r="B42" s="7"/>
    </row>
    <row r="43" spans="1:4" x14ac:dyDescent="0.2">
      <c r="A43" s="14" t="s">
        <v>79</v>
      </c>
      <c r="C43" s="14" t="s">
        <v>80</v>
      </c>
    </row>
    <row r="46" spans="1:4" x14ac:dyDescent="0.2">
      <c r="A46" s="14" t="s">
        <v>20</v>
      </c>
      <c r="C46" s="14" t="s">
        <v>21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A59" sqref="A59"/>
    </sheetView>
  </sheetViews>
  <sheetFormatPr defaultRowHeight="12.75" x14ac:dyDescent="0.2"/>
  <cols>
    <col min="1" max="1" width="60.83203125" style="2" customWidth="1"/>
    <col min="2" max="2" width="9.33203125" style="2"/>
    <col min="3" max="4" width="19.33203125" style="25" customWidth="1"/>
    <col min="5" max="16384" width="9.33203125" style="2"/>
  </cols>
  <sheetData>
    <row r="1" spans="1:4" x14ac:dyDescent="0.2">
      <c r="A1" s="19" t="s">
        <v>71</v>
      </c>
    </row>
    <row r="2" spans="1:4" x14ac:dyDescent="0.2">
      <c r="A2" s="12" t="s">
        <v>75</v>
      </c>
    </row>
    <row r="3" spans="1:4" x14ac:dyDescent="0.2">
      <c r="A3" s="12" t="s">
        <v>95</v>
      </c>
    </row>
    <row r="4" spans="1:4" x14ac:dyDescent="0.2">
      <c r="A4" s="17" t="s">
        <v>18</v>
      </c>
    </row>
    <row r="5" spans="1:4" ht="51.75" thickBot="1" x14ac:dyDescent="0.25">
      <c r="A5" s="6"/>
      <c r="B5" s="18"/>
      <c r="C5" s="22" t="s">
        <v>96</v>
      </c>
      <c r="D5" s="22" t="s">
        <v>97</v>
      </c>
    </row>
    <row r="6" spans="1:4" x14ac:dyDescent="0.2">
      <c r="A6" s="1" t="s">
        <v>46</v>
      </c>
      <c r="B6" s="7"/>
      <c r="C6" s="30"/>
      <c r="D6" s="26"/>
    </row>
    <row r="7" spans="1:4" x14ac:dyDescent="0.2">
      <c r="A7" s="9" t="s">
        <v>47</v>
      </c>
      <c r="B7" s="7"/>
      <c r="C7" s="31">
        <v>99978</v>
      </c>
      <c r="D7" s="31">
        <v>76566</v>
      </c>
    </row>
    <row r="8" spans="1:4" x14ac:dyDescent="0.2">
      <c r="A8" s="6" t="s">
        <v>86</v>
      </c>
      <c r="B8" s="7"/>
      <c r="C8" s="31">
        <v>-5516</v>
      </c>
      <c r="D8" s="31">
        <v>-20234</v>
      </c>
    </row>
    <row r="9" spans="1:4" x14ac:dyDescent="0.2">
      <c r="A9" s="6" t="s">
        <v>48</v>
      </c>
      <c r="B9" s="7"/>
      <c r="C9" s="31">
        <v>2359</v>
      </c>
      <c r="D9" s="31">
        <v>21</v>
      </c>
    </row>
    <row r="10" spans="1:4" x14ac:dyDescent="0.2">
      <c r="A10" s="6" t="s">
        <v>49</v>
      </c>
      <c r="B10" s="7"/>
      <c r="C10" s="31">
        <v>370830</v>
      </c>
      <c r="D10" s="31">
        <v>228733</v>
      </c>
    </row>
    <row r="11" spans="1:4" x14ac:dyDescent="0.2">
      <c r="A11" s="6" t="s">
        <v>103</v>
      </c>
      <c r="B11" s="7"/>
      <c r="C11" s="31">
        <v>4099</v>
      </c>
      <c r="D11" s="31">
        <v>0</v>
      </c>
    </row>
    <row r="12" spans="1:4" x14ac:dyDescent="0.2">
      <c r="A12" s="6" t="s">
        <v>50</v>
      </c>
      <c r="B12" s="7"/>
      <c r="C12" s="31">
        <v>43985</v>
      </c>
      <c r="D12" s="31">
        <v>391692</v>
      </c>
    </row>
    <row r="13" spans="1:4" x14ac:dyDescent="0.2">
      <c r="A13" s="6" t="s">
        <v>87</v>
      </c>
      <c r="B13" s="7"/>
      <c r="C13" s="31">
        <v>0</v>
      </c>
      <c r="D13" s="31">
        <v>0</v>
      </c>
    </row>
    <row r="14" spans="1:4" x14ac:dyDescent="0.2">
      <c r="A14" s="9" t="s">
        <v>88</v>
      </c>
      <c r="B14" s="7"/>
      <c r="C14" s="31">
        <v>-105518</v>
      </c>
      <c r="D14" s="31">
        <v>-86338</v>
      </c>
    </row>
    <row r="15" spans="1:4" ht="13.5" thickBot="1" x14ac:dyDescent="0.25">
      <c r="A15" s="9" t="s">
        <v>89</v>
      </c>
      <c r="B15" s="7"/>
      <c r="C15" s="31">
        <v>-149897</v>
      </c>
      <c r="D15" s="31">
        <v>-59068</v>
      </c>
    </row>
    <row r="16" spans="1:4" ht="25.5" x14ac:dyDescent="0.2">
      <c r="A16" s="1" t="s">
        <v>51</v>
      </c>
      <c r="B16" s="7"/>
      <c r="C16" s="39">
        <f>SUM(C7:C15)</f>
        <v>260320</v>
      </c>
      <c r="D16" s="39">
        <f>SUM(D7:D15)</f>
        <v>531372</v>
      </c>
    </row>
    <row r="17" spans="1:4" x14ac:dyDescent="0.2">
      <c r="A17" s="6"/>
      <c r="B17" s="7"/>
      <c r="C17" s="35"/>
      <c r="D17" s="31"/>
    </row>
    <row r="18" spans="1:4" x14ac:dyDescent="0.2">
      <c r="A18" s="23" t="s">
        <v>52</v>
      </c>
      <c r="B18" s="7"/>
      <c r="C18" s="35"/>
      <c r="D18" s="31"/>
    </row>
    <row r="19" spans="1:4" x14ac:dyDescent="0.2">
      <c r="A19" s="6" t="s">
        <v>2</v>
      </c>
      <c r="B19" s="7"/>
      <c r="C19" s="31">
        <v>0</v>
      </c>
      <c r="D19" s="31">
        <v>5159</v>
      </c>
    </row>
    <row r="20" spans="1:4" x14ac:dyDescent="0.2">
      <c r="A20" s="6" t="s">
        <v>53</v>
      </c>
      <c r="B20" s="7"/>
      <c r="C20" s="31">
        <v>-495555</v>
      </c>
      <c r="D20" s="31">
        <v>194259</v>
      </c>
    </row>
    <row r="21" spans="1:4" x14ac:dyDescent="0.2">
      <c r="A21" s="6" t="s">
        <v>4</v>
      </c>
      <c r="B21" s="7"/>
      <c r="C21" s="31">
        <v>26533</v>
      </c>
      <c r="D21" s="31">
        <v>-6140</v>
      </c>
    </row>
    <row r="22" spans="1:4" x14ac:dyDescent="0.2">
      <c r="A22" s="6" t="s">
        <v>54</v>
      </c>
      <c r="B22" s="7"/>
      <c r="C22" s="31">
        <v>-74056</v>
      </c>
      <c r="D22" s="31">
        <v>-33212</v>
      </c>
    </row>
    <row r="23" spans="1:4" x14ac:dyDescent="0.2">
      <c r="A23" s="6" t="s">
        <v>24</v>
      </c>
      <c r="B23" s="7"/>
      <c r="C23" s="31"/>
      <c r="D23" s="31"/>
    </row>
    <row r="24" spans="1:4" x14ac:dyDescent="0.2">
      <c r="A24" s="23" t="s">
        <v>55</v>
      </c>
      <c r="B24" s="7"/>
      <c r="C24" s="31"/>
      <c r="D24" s="31"/>
    </row>
    <row r="25" spans="1:4" x14ac:dyDescent="0.2">
      <c r="A25" s="23" t="s">
        <v>101</v>
      </c>
      <c r="B25" s="7"/>
      <c r="C25" s="31">
        <v>59034</v>
      </c>
      <c r="D25" s="31">
        <v>0</v>
      </c>
    </row>
    <row r="26" spans="1:4" ht="13.5" thickBot="1" x14ac:dyDescent="0.25">
      <c r="A26" s="6" t="s">
        <v>56</v>
      </c>
      <c r="B26" s="7"/>
      <c r="C26" s="37">
        <v>39044</v>
      </c>
      <c r="D26" s="37">
        <v>10147</v>
      </c>
    </row>
    <row r="27" spans="1:4" ht="38.25" x14ac:dyDescent="0.2">
      <c r="A27" s="1" t="s">
        <v>57</v>
      </c>
      <c r="B27" s="7"/>
      <c r="C27" s="35">
        <f>SUM(C16:C26)</f>
        <v>-184680</v>
      </c>
      <c r="D27" s="35">
        <f>SUM(D16:D26)</f>
        <v>701585</v>
      </c>
    </row>
    <row r="28" spans="1:4" x14ac:dyDescent="0.2">
      <c r="A28" s="1"/>
      <c r="B28" s="7"/>
      <c r="C28" s="35"/>
      <c r="D28" s="31"/>
    </row>
    <row r="29" spans="1:4" ht="13.5" thickBot="1" x14ac:dyDescent="0.25">
      <c r="A29" s="6" t="s">
        <v>90</v>
      </c>
      <c r="B29" s="7"/>
      <c r="C29" s="37">
        <v>-17437</v>
      </c>
      <c r="D29" s="37">
        <v>-21907</v>
      </c>
    </row>
    <row r="30" spans="1:4" ht="26.25" thickBot="1" x14ac:dyDescent="0.25">
      <c r="A30" s="1" t="s">
        <v>58</v>
      </c>
      <c r="B30" s="7"/>
      <c r="C30" s="34">
        <f>SUM(C27:C29)</f>
        <v>-202117</v>
      </c>
      <c r="D30" s="34">
        <f>SUM(D27:D29)</f>
        <v>679678</v>
      </c>
    </row>
    <row r="31" spans="1:4" x14ac:dyDescent="0.2">
      <c r="A31" s="6"/>
      <c r="B31" s="7"/>
      <c r="C31" s="35"/>
      <c r="D31" s="31"/>
    </row>
    <row r="32" spans="1:4" x14ac:dyDescent="0.2">
      <c r="A32" s="1" t="s">
        <v>59</v>
      </c>
      <c r="B32" s="7"/>
      <c r="C32" s="35"/>
      <c r="D32" s="31"/>
    </row>
    <row r="33" spans="1:4" x14ac:dyDescent="0.2">
      <c r="A33" s="6" t="s">
        <v>60</v>
      </c>
      <c r="B33" s="7"/>
      <c r="C33" s="31">
        <v>-261</v>
      </c>
      <c r="D33" s="31">
        <v>-355</v>
      </c>
    </row>
    <row r="34" spans="1:4" x14ac:dyDescent="0.2">
      <c r="A34" s="6" t="s">
        <v>104</v>
      </c>
      <c r="B34" s="7"/>
      <c r="C34" s="31">
        <v>75000</v>
      </c>
      <c r="D34" s="31">
        <v>0</v>
      </c>
    </row>
    <row r="35" spans="1:4" x14ac:dyDescent="0.2">
      <c r="A35" s="6" t="s">
        <v>61</v>
      </c>
      <c r="B35" s="7"/>
      <c r="C35" s="31">
        <v>-833</v>
      </c>
      <c r="D35" s="31">
        <v>-1144</v>
      </c>
    </row>
    <row r="36" spans="1:4" ht="13.5" thickBot="1" x14ac:dyDescent="0.25">
      <c r="A36" s="6" t="s">
        <v>62</v>
      </c>
      <c r="B36" s="7"/>
      <c r="C36" s="37">
        <v>50</v>
      </c>
      <c r="D36" s="37">
        <v>0</v>
      </c>
    </row>
    <row r="37" spans="1:4" ht="26.25" thickBot="1" x14ac:dyDescent="0.25">
      <c r="A37" s="1" t="s">
        <v>63</v>
      </c>
      <c r="B37" s="7"/>
      <c r="C37" s="34">
        <f>SUM(C33:C36)</f>
        <v>73956</v>
      </c>
      <c r="D37" s="34">
        <f>SUM(D33:D36)</f>
        <v>-1499</v>
      </c>
    </row>
    <row r="38" spans="1:4" x14ac:dyDescent="0.2">
      <c r="A38" s="6"/>
      <c r="B38" s="7"/>
      <c r="C38" s="35"/>
      <c r="D38" s="31"/>
    </row>
    <row r="39" spans="1:4" x14ac:dyDescent="0.2">
      <c r="A39" s="1" t="s">
        <v>64</v>
      </c>
      <c r="B39" s="7"/>
      <c r="C39" s="35"/>
      <c r="D39" s="31"/>
    </row>
    <row r="40" spans="1:4" x14ac:dyDescent="0.2">
      <c r="A40" s="24" t="s">
        <v>65</v>
      </c>
      <c r="B40" s="5"/>
      <c r="C40" s="35">
        <v>-153846</v>
      </c>
      <c r="D40" s="35">
        <v>-435904</v>
      </c>
    </row>
    <row r="41" spans="1:4" ht="13.5" thickBot="1" x14ac:dyDescent="0.25">
      <c r="A41" s="24" t="s">
        <v>66</v>
      </c>
      <c r="B41" s="5"/>
      <c r="C41" s="35">
        <v>0</v>
      </c>
      <c r="D41" s="35">
        <v>0</v>
      </c>
    </row>
    <row r="42" spans="1:4" ht="26.25" thickBot="1" x14ac:dyDescent="0.25">
      <c r="A42" s="1" t="s">
        <v>67</v>
      </c>
      <c r="B42" s="5"/>
      <c r="C42" s="36">
        <f>SUM(C40:C41)</f>
        <v>-153846</v>
      </c>
      <c r="D42" s="36">
        <f>SUM(D40:D41)</f>
        <v>-435904</v>
      </c>
    </row>
    <row r="43" spans="1:4" ht="25.5" x14ac:dyDescent="0.2">
      <c r="A43" s="1" t="s">
        <v>68</v>
      </c>
      <c r="B43" s="7"/>
      <c r="C43" s="35">
        <f>SUM(C30,C37,C42)</f>
        <v>-282007</v>
      </c>
      <c r="D43" s="35">
        <f>SUM(D30,D37,D42)</f>
        <v>242275</v>
      </c>
    </row>
    <row r="44" spans="1:4" ht="26.25" thickBot="1" x14ac:dyDescent="0.25">
      <c r="A44" s="1" t="s">
        <v>69</v>
      </c>
      <c r="B44" s="7"/>
      <c r="C44" s="34">
        <v>317852</v>
      </c>
      <c r="D44" s="34">
        <v>417621</v>
      </c>
    </row>
    <row r="45" spans="1:4" ht="26.25" thickBot="1" x14ac:dyDescent="0.25">
      <c r="A45" s="1" t="s">
        <v>70</v>
      </c>
      <c r="B45" s="7"/>
      <c r="C45" s="33">
        <f>SUM(C43:C44)</f>
        <v>35845</v>
      </c>
      <c r="D45" s="33">
        <f>SUM(D43:D44)</f>
        <v>659896</v>
      </c>
    </row>
    <row r="46" spans="1:4" ht="13.5" thickTop="1" x14ac:dyDescent="0.2">
      <c r="A46" s="16"/>
    </row>
    <row r="49" spans="1:2" x14ac:dyDescent="0.2">
      <c r="A49" s="14" t="s">
        <v>79</v>
      </c>
      <c r="B49" s="14" t="s">
        <v>80</v>
      </c>
    </row>
    <row r="52" spans="1:2" x14ac:dyDescent="0.2">
      <c r="A52" s="14" t="s">
        <v>20</v>
      </c>
      <c r="B52" s="14" t="s">
        <v>21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39" sqref="A39"/>
    </sheetView>
  </sheetViews>
  <sheetFormatPr defaultRowHeight="12.75" x14ac:dyDescent="0.2"/>
  <cols>
    <col min="1" max="1" width="61.83203125" style="2" bestFit="1" customWidth="1"/>
    <col min="2" max="2" width="23.5" style="2" bestFit="1" customWidth="1"/>
    <col min="3" max="3" width="2" style="2" customWidth="1"/>
    <col min="4" max="4" width="20.33203125" style="2" bestFit="1" customWidth="1"/>
    <col min="5" max="5" width="2" style="2" customWidth="1"/>
    <col min="6" max="6" width="16.33203125" style="2" bestFit="1" customWidth="1"/>
    <col min="7" max="16384" width="9.33203125" style="2"/>
  </cols>
  <sheetData>
    <row r="1" spans="1:6" x14ac:dyDescent="0.2">
      <c r="A1" s="19" t="s">
        <v>71</v>
      </c>
    </row>
    <row r="2" spans="1:6" x14ac:dyDescent="0.2">
      <c r="A2" s="12" t="s">
        <v>73</v>
      </c>
    </row>
    <row r="3" spans="1:6" x14ac:dyDescent="0.2">
      <c r="A3" s="12" t="s">
        <v>95</v>
      </c>
    </row>
    <row r="4" spans="1:6" x14ac:dyDescent="0.2">
      <c r="A4" s="20" t="s">
        <v>44</v>
      </c>
    </row>
    <row r="5" spans="1:6" x14ac:dyDescent="0.2">
      <c r="A5" s="16"/>
    </row>
    <row r="6" spans="1:6" ht="25.5" x14ac:dyDescent="0.2">
      <c r="A6" s="29"/>
      <c r="B6" s="27" t="s">
        <v>14</v>
      </c>
      <c r="C6" s="27"/>
      <c r="D6" s="27" t="s">
        <v>45</v>
      </c>
      <c r="E6" s="27"/>
      <c r="F6" s="27" t="s">
        <v>16</v>
      </c>
    </row>
    <row r="7" spans="1:6" x14ac:dyDescent="0.2">
      <c r="A7" s="28" t="s">
        <v>81</v>
      </c>
      <c r="B7" s="40">
        <v>1684113</v>
      </c>
      <c r="C7" s="54"/>
      <c r="D7" s="51">
        <v>339326</v>
      </c>
      <c r="E7" s="54"/>
      <c r="F7" s="40">
        <f>SUM(B7,D7)</f>
        <v>2023439</v>
      </c>
    </row>
    <row r="8" spans="1:6" x14ac:dyDescent="0.2">
      <c r="A8" s="29" t="s">
        <v>43</v>
      </c>
      <c r="B8" s="40" t="s">
        <v>28</v>
      </c>
      <c r="C8" s="54"/>
      <c r="D8" s="51">
        <f>Ф2!D37</f>
        <v>405092</v>
      </c>
      <c r="E8" s="54"/>
      <c r="F8" s="40">
        <f>SUM(D8)</f>
        <v>405092</v>
      </c>
    </row>
    <row r="9" spans="1:6" x14ac:dyDescent="0.2">
      <c r="A9" s="28" t="s">
        <v>98</v>
      </c>
      <c r="B9" s="40">
        <v>1684113</v>
      </c>
      <c r="C9" s="40"/>
      <c r="D9" s="40">
        <f>SUM(D7:D8)</f>
        <v>744418</v>
      </c>
      <c r="E9" s="40"/>
      <c r="F9" s="40">
        <f>SUM(F7:F8)</f>
        <v>2428531</v>
      </c>
    </row>
    <row r="10" spans="1:6" x14ac:dyDescent="0.2">
      <c r="A10" s="28"/>
      <c r="B10" s="40"/>
      <c r="C10" s="40"/>
      <c r="D10" s="40"/>
      <c r="E10" s="40"/>
      <c r="F10" s="40"/>
    </row>
    <row r="11" spans="1:6" ht="12.75" customHeight="1" x14ac:dyDescent="0.2">
      <c r="A11" s="28" t="s">
        <v>93</v>
      </c>
      <c r="B11" s="41">
        <v>1684113</v>
      </c>
      <c r="C11" s="54"/>
      <c r="D11" s="41">
        <f>Ф1!D26</f>
        <v>834326</v>
      </c>
      <c r="E11" s="54"/>
      <c r="F11" s="41">
        <f>SUM(B11,D11)</f>
        <v>2518439</v>
      </c>
    </row>
    <row r="12" spans="1:6" ht="12.75" customHeight="1" x14ac:dyDescent="0.2">
      <c r="A12" s="29" t="s">
        <v>43</v>
      </c>
      <c r="B12" s="41" t="s">
        <v>28</v>
      </c>
      <c r="C12" s="54"/>
      <c r="D12" s="53">
        <f>Ф2!C37</f>
        <v>216851</v>
      </c>
      <c r="E12" s="54"/>
      <c r="F12" s="41">
        <f>SUM(D12)</f>
        <v>216851</v>
      </c>
    </row>
    <row r="13" spans="1:6" ht="13.5" customHeight="1" x14ac:dyDescent="0.2">
      <c r="A13" s="28" t="s">
        <v>99</v>
      </c>
      <c r="B13" s="42">
        <v>1684113</v>
      </c>
      <c r="C13" s="42"/>
      <c r="D13" s="42">
        <f>SUM(D11:D12)</f>
        <v>1051177</v>
      </c>
      <c r="E13" s="42"/>
      <c r="F13" s="42">
        <f>SUM(F11:F12)</f>
        <v>2735290</v>
      </c>
    </row>
    <row r="14" spans="1:6" x14ac:dyDescent="0.2">
      <c r="A14" s="16"/>
    </row>
    <row r="15" spans="1:6" x14ac:dyDescent="0.2">
      <c r="A15" s="16"/>
    </row>
    <row r="16" spans="1:6" x14ac:dyDescent="0.2">
      <c r="A16" s="16"/>
    </row>
    <row r="17" spans="1:2" x14ac:dyDescent="0.2">
      <c r="A17" s="16"/>
    </row>
    <row r="18" spans="1:2" x14ac:dyDescent="0.2">
      <c r="A18" s="14" t="s">
        <v>79</v>
      </c>
      <c r="B18" s="14" t="s">
        <v>80</v>
      </c>
    </row>
    <row r="21" spans="1:2" x14ac:dyDescent="0.2">
      <c r="A21" s="14" t="s">
        <v>20</v>
      </c>
      <c r="B21" s="14" t="s">
        <v>21</v>
      </c>
    </row>
  </sheetData>
  <mergeCells count="4">
    <mergeCell ref="C7:C8"/>
    <mergeCell ref="E7:E8"/>
    <mergeCell ref="C11:C12"/>
    <mergeCell ref="E11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Соболева С.С.</dc:creator>
  <cp:lastModifiedBy>ПК</cp:lastModifiedBy>
  <dcterms:created xsi:type="dcterms:W3CDTF">2016-04-28T03:50:50Z</dcterms:created>
  <dcterms:modified xsi:type="dcterms:W3CDTF">2018-07-30T10:09:33Z</dcterms:modified>
</cp:coreProperties>
</file>