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pezhanov\Desktop\Новая папка (3)\"/>
    </mc:Choice>
  </mc:AlternateContent>
  <xr:revisionPtr revIDLastSave="0" documentId="8_{552A5A09-A2F7-45CB-8AB4-EFDE01364B1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2" i="3"/>
  <c r="D13" i="3"/>
  <c r="F11" i="3"/>
  <c r="F9" i="3"/>
  <c r="D9" i="3"/>
  <c r="F7" i="3"/>
  <c r="D43" i="4"/>
  <c r="C43" i="4"/>
  <c r="D30" i="2" l="1"/>
  <c r="C30" i="2"/>
  <c r="D24" i="2"/>
  <c r="C24" i="2"/>
  <c r="D17" i="2"/>
  <c r="C17" i="2"/>
  <c r="D14" i="2"/>
  <c r="C14" i="2"/>
  <c r="C12" i="2"/>
  <c r="D12" i="2"/>
  <c r="D9" i="2"/>
  <c r="C9" i="2"/>
  <c r="D30" i="1"/>
  <c r="C30" i="1"/>
  <c r="D29" i="1"/>
  <c r="C29" i="1"/>
  <c r="D24" i="1"/>
  <c r="C24" i="1"/>
  <c r="C17" i="1"/>
  <c r="D17" i="1"/>
  <c r="D16" i="4"/>
  <c r="D27" i="4" s="1"/>
  <c r="C16" i="4"/>
  <c r="C27" i="4" s="1"/>
  <c r="C30" i="4" s="1"/>
  <c r="D37" i="4"/>
  <c r="C37" i="4"/>
  <c r="C44" i="4" l="1"/>
  <c r="C46" i="4" s="1"/>
  <c r="D30" i="4"/>
  <c r="D44" i="4" s="1"/>
  <c r="D46" i="4" s="1"/>
  <c r="C31" i="2"/>
  <c r="C34" i="2" s="1"/>
  <c r="C37" i="2" s="1"/>
  <c r="D31" i="2"/>
  <c r="D34" i="2" s="1"/>
  <c r="D37" i="2" s="1"/>
</calcChain>
</file>

<file path=xl/sharedStrings.xml><?xml version="1.0" encoding="utf-8"?>
<sst xmlns="http://schemas.openxmlformats.org/spreadsheetml/2006/main" count="153" uniqueCount="115">
  <si>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</si>
  <si>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</si>
  <si>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</si>
  <si>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</si>
  <si>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</si>
  <si>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</si>
  <si>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</si>
  <si>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</si>
  <si>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</si>
  <si>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</si>
  <si>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</si>
  <si>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</si>
  <si>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</si>
  <si>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</si>
  <si>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</si>
  <si>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</si>
  <si>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</si>
  <si>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</si>
  <si>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</si>
  <si>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</si>
  <si>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</si>
  <si>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</si>
  <si>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</si>
  <si>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</si>
  <si>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</si>
  <si>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</si>
  <si>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</si>
  <si>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</si>
  <si>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</si>
  <si>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</si>
  <si>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</si>
  <si>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</si>
  <si>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</si>
  <si>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</si>
  <si>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</si>
  <si>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</si>
  <si>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</si>
  <si>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</si>
  <si>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</si>
  <si>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</si>
  <si>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</si>
  <si>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</si>
  <si>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</si>
  <si>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</si>
  <si>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</si>
  <si>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</si>
  <si>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</si>
  <si>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</si>
  <si>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</si>
  <si>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</si>
  <si>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</si>
  <si>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</si>
  <si>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</si>
  <si>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</si>
  <si>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</si>
  <si>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</si>
  <si>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</si>
  <si>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</si>
  <si>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</si>
  <si>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АО «ForteLeasing» (ФортеЛизинг), ранее АО «Темiрлизинг»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</si>
  <si>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</si>
  <si>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</si>
  <si>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</si>
  <si>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</si>
  <si>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</si>
  <si>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Нематериальные активы</t>
  </si>
  <si>
    <t>Чистые расходы  от курсовой разницы</t>
  </si>
  <si>
    <t>Проценты выплаченные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</si>
  <si>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</si>
  <si>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</si>
  <si>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</si>
  <si>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</si>
  <si>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Авансы полученные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</si>
  <si>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</si>
  <si>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</si>
  <si>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Доход от продажи товарно-материальных запасов</t>
  </si>
  <si>
    <t>Прибыль до расходов по корпоративному подоходному налогу</t>
  </si>
  <si>
    <t>Расходы по корпоративному подоходному налогу</t>
  </si>
  <si>
    <t>–</t>
  </si>
  <si>
    <t>Базовый и разводнённый прибыль  на акцию (в тенге)</t>
  </si>
  <si>
    <t>Уставный Капитал</t>
  </si>
  <si>
    <t xml:space="preserve">Чистый доход/убыток от продажи товарно-материальных  запасов    </t>
  </si>
  <si>
    <t>Чистое расходование/(поступление) денежных средств от операционной деятельности до корпоративного подоходного налога</t>
  </si>
  <si>
    <t>Чистое расходование/(поступление) денежных средств от операционной деятельности</t>
  </si>
  <si>
    <t>Поступления от реализации инвестиционной недвижимости</t>
  </si>
  <si>
    <t>Чистое поступление /(расходование) денежных средств в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</si>
  <si>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</si>
  <si>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уменьшение/(увеличение)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</si>
  <si>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</si>
  <si>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</si>
  <si>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 xml:space="preserve">-  </t>
  </si>
  <si>
    <t>Активы по текущему корпоративному подоходному налогу</t>
  </si>
  <si>
    <t>Денежные средства в кредитных учреждения</t>
  </si>
  <si>
    <t>Расходы по операциям в иностранной валюте</t>
  </si>
  <si>
    <t>Прочие резервы</t>
  </si>
  <si>
    <t>Активы по отложенному подоходному налогу</t>
  </si>
  <si>
    <t xml:space="preserve">Авансы, уплаченные за товарно-материальные запасы </t>
  </si>
  <si>
    <t>Остаток по состоянию на 1 января 2021 года</t>
  </si>
  <si>
    <t xml:space="preserve">   -</t>
  </si>
  <si>
    <t>Примечание</t>
  </si>
  <si>
    <t>Балансовая стоимость одной акции, тенге</t>
  </si>
  <si>
    <t>1 апреля  2022 года</t>
  </si>
  <si>
    <t>на 1 апреля 2022 г.</t>
  </si>
  <si>
    <t>На 1 января  2022 г.</t>
  </si>
  <si>
    <t>Заместитель Председателя Правления</t>
  </si>
  <si>
    <t>за трехмесячный период, завершившийся на 1 апреля 2022 года</t>
  </si>
  <si>
    <t>за трехмесячный период, завершившийся на 1 апреля 2022г.</t>
  </si>
  <si>
    <t>за трехмесячный период, завершившийся на 1 апреля 2021 г.</t>
  </si>
  <si>
    <t>Платежи по аренде</t>
  </si>
  <si>
    <t>Урпежанов С.Б.</t>
  </si>
  <si>
    <t>Заместиель Председателя Правления</t>
  </si>
  <si>
    <t>за трехмесячный период, завершившийся на 1 апреля 2022 г.</t>
  </si>
  <si>
    <t>Остаток по состоянию на 1 апреля 2021 года</t>
  </si>
  <si>
    <t>Остаток по состоянию на 1 января 2022 года</t>
  </si>
  <si>
    <t>Остаток по состоянию на 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</si>
</sst>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9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  <font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/>
    <xf numFmtId="3" fontId="2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zoomScaleNormal="100" workbookViewId="0">
      <selection activeCell="A35" sqref="A35"/>
    </sheetView>
  </sheetViews>
  <sheetFormatPr defaultRowHeight="12.75" x14ac:dyDescent="0.2"/>
  <cols>
    <col min="1" max="1" width="48.33203125" style="2" customWidth="1"/>
    <col min="2" max="2" width="19.33203125" style="2" customWidth="1"/>
    <col min="3" max="4" width="19.6640625" style="2" customWidth="1"/>
    <col min="5" max="16384" width="9.33203125" style="2"/>
  </cols>
  <sheetData>
    <row r="1" spans="1:4" s="9" customFormat="1" x14ac:dyDescent="0.2">
      <c r="A1" s="8" t="s">
        <v>59</v>
      </c>
    </row>
    <row r="2" spans="1:4" s="9" customFormat="1" x14ac:dyDescent="0.2">
      <c r="A2" s="10" t="s">
        <v>18</v>
      </c>
    </row>
    <row r="3" spans="1:4" s="9" customFormat="1" x14ac:dyDescent="0.2">
      <c r="A3" s="10" t="s">
        <v>101</v>
      </c>
    </row>
    <row r="4" spans="1:4" x14ac:dyDescent="0.2">
      <c r="A4" s="11" t="s">
        <v>17</v>
      </c>
    </row>
    <row r="5" spans="1:4" ht="13.5" thickBot="1" x14ac:dyDescent="0.25">
      <c r="A5" s="1"/>
      <c r="B5" s="31" t="s">
        <v>99</v>
      </c>
      <c r="C5" s="28" t="s">
        <v>102</v>
      </c>
      <c r="D5" s="28" t="s">
        <v>103</v>
      </c>
    </row>
    <row r="6" spans="1:4" x14ac:dyDescent="0.2">
      <c r="A6" s="1" t="s">
        <v>0</v>
      </c>
      <c r="B6" s="29"/>
      <c r="C6" s="13"/>
      <c r="D6" s="13"/>
    </row>
    <row r="7" spans="1:4" x14ac:dyDescent="0.2">
      <c r="A7" s="5" t="s">
        <v>1</v>
      </c>
      <c r="B7" s="49">
        <v>5</v>
      </c>
      <c r="C7" s="32">
        <v>69565</v>
      </c>
      <c r="D7" s="48">
        <v>163215</v>
      </c>
    </row>
    <row r="8" spans="1:4" x14ac:dyDescent="0.2">
      <c r="A8" s="5" t="s">
        <v>2</v>
      </c>
      <c r="B8" s="49">
        <v>7</v>
      </c>
      <c r="C8" s="48">
        <v>9273426</v>
      </c>
      <c r="D8" s="48">
        <v>8002984</v>
      </c>
    </row>
    <row r="9" spans="1:4" x14ac:dyDescent="0.2">
      <c r="A9" s="5" t="s">
        <v>3</v>
      </c>
      <c r="B9" s="49"/>
      <c r="C9" s="48">
        <v>0</v>
      </c>
      <c r="D9" s="48">
        <v>0</v>
      </c>
    </row>
    <row r="10" spans="1:4" x14ac:dyDescent="0.2">
      <c r="A10" s="5" t="s">
        <v>4</v>
      </c>
      <c r="B10" s="49">
        <v>10</v>
      </c>
      <c r="C10" s="48">
        <v>90076</v>
      </c>
      <c r="D10" s="48">
        <v>605875</v>
      </c>
    </row>
    <row r="11" spans="1:4" x14ac:dyDescent="0.2">
      <c r="A11" s="5" t="s">
        <v>5</v>
      </c>
      <c r="B11" s="49"/>
      <c r="C11" s="48">
        <v>73858</v>
      </c>
      <c r="D11" s="48">
        <v>74555</v>
      </c>
    </row>
    <row r="12" spans="1:4" x14ac:dyDescent="0.2">
      <c r="A12" s="5" t="s">
        <v>65</v>
      </c>
      <c r="B12" s="49"/>
      <c r="C12" s="48">
        <v>1159</v>
      </c>
      <c r="D12" s="48">
        <v>1287</v>
      </c>
    </row>
    <row r="13" spans="1:4" ht="25.5" x14ac:dyDescent="0.2">
      <c r="A13" s="5" t="s">
        <v>63</v>
      </c>
      <c r="B13" s="49"/>
      <c r="C13" s="33">
        <v>41884</v>
      </c>
      <c r="D13" s="33">
        <v>54425</v>
      </c>
    </row>
    <row r="14" spans="1:4" x14ac:dyDescent="0.2">
      <c r="A14" s="5" t="s">
        <v>95</v>
      </c>
      <c r="B14" s="49"/>
      <c r="C14" s="33">
        <v>658</v>
      </c>
      <c r="D14" s="33">
        <v>658</v>
      </c>
    </row>
    <row r="15" spans="1:4" ht="25.5" x14ac:dyDescent="0.2">
      <c r="A15" s="5" t="s">
        <v>96</v>
      </c>
      <c r="B15" s="49"/>
      <c r="C15" s="33">
        <v>227535</v>
      </c>
      <c r="D15" s="33">
        <v>819090</v>
      </c>
    </row>
    <row r="16" spans="1:4" ht="13.5" thickBot="1" x14ac:dyDescent="0.25">
      <c r="A16" s="5" t="s">
        <v>71</v>
      </c>
      <c r="B16" s="49">
        <v>11</v>
      </c>
      <c r="C16" s="34">
        <v>462920</v>
      </c>
      <c r="D16" s="34">
        <v>37766</v>
      </c>
    </row>
    <row r="17" spans="1:4" ht="13.5" thickBot="1" x14ac:dyDescent="0.25">
      <c r="A17" s="1" t="s">
        <v>6</v>
      </c>
      <c r="B17" s="49"/>
      <c r="C17" s="35">
        <f>SUM(C7:C16)</f>
        <v>10241081</v>
      </c>
      <c r="D17" s="35">
        <f>SUM(D7:D16)</f>
        <v>9759855</v>
      </c>
    </row>
    <row r="18" spans="1:4" ht="13.5" thickTop="1" x14ac:dyDescent="0.2">
      <c r="A18" s="1"/>
      <c r="B18" s="49"/>
      <c r="C18" s="32"/>
      <c r="D18" s="32"/>
    </row>
    <row r="19" spans="1:4" x14ac:dyDescent="0.2">
      <c r="A19" s="1" t="s">
        <v>7</v>
      </c>
      <c r="B19" s="49"/>
      <c r="C19" s="32"/>
      <c r="D19" s="32"/>
    </row>
    <row r="20" spans="1:4" x14ac:dyDescent="0.2">
      <c r="A20" s="5" t="s">
        <v>8</v>
      </c>
      <c r="B20" s="49">
        <v>12</v>
      </c>
      <c r="C20" s="33">
        <v>4775573</v>
      </c>
      <c r="D20" s="33">
        <v>4147200</v>
      </c>
    </row>
    <row r="21" spans="1:4" ht="25.5" x14ac:dyDescent="0.2">
      <c r="A21" s="5" t="s">
        <v>9</v>
      </c>
      <c r="B21" s="49"/>
      <c r="C21" s="33">
        <v>0</v>
      </c>
      <c r="D21" s="33">
        <v>0</v>
      </c>
    </row>
    <row r="22" spans="1:4" x14ac:dyDescent="0.2">
      <c r="A22" s="5" t="s">
        <v>72</v>
      </c>
      <c r="B22" s="49">
        <v>14</v>
      </c>
      <c r="C22" s="33">
        <v>163350</v>
      </c>
      <c r="D22" s="33">
        <v>435890</v>
      </c>
    </row>
    <row r="23" spans="1:4" ht="13.5" thickBot="1" x14ac:dyDescent="0.25">
      <c r="A23" s="5" t="s">
        <v>10</v>
      </c>
      <c r="B23" s="49">
        <v>13</v>
      </c>
      <c r="C23" s="33">
        <v>586462</v>
      </c>
      <c r="D23" s="33">
        <v>540265</v>
      </c>
    </row>
    <row r="24" spans="1:4" ht="13.5" thickBot="1" x14ac:dyDescent="0.25">
      <c r="A24" s="1" t="s">
        <v>11</v>
      </c>
      <c r="B24" s="30"/>
      <c r="C24" s="36">
        <f>SUM(C20:C23)</f>
        <v>5525385</v>
      </c>
      <c r="D24" s="36">
        <f>SUM(D20:D23)</f>
        <v>5123355</v>
      </c>
    </row>
    <row r="25" spans="1:4" x14ac:dyDescent="0.2">
      <c r="A25" s="1"/>
      <c r="B25" s="30"/>
      <c r="C25" s="37"/>
      <c r="D25" s="32"/>
    </row>
    <row r="26" spans="1:4" x14ac:dyDescent="0.2">
      <c r="A26" s="1" t="s">
        <v>12</v>
      </c>
      <c r="B26" s="30"/>
      <c r="C26" s="32"/>
      <c r="D26" s="32"/>
    </row>
    <row r="27" spans="1:4" x14ac:dyDescent="0.2">
      <c r="A27" s="5" t="s">
        <v>13</v>
      </c>
      <c r="B27" s="30"/>
      <c r="C27" s="32">
        <v>1684113</v>
      </c>
      <c r="D27" s="48">
        <v>1684113</v>
      </c>
    </row>
    <row r="28" spans="1:4" ht="13.5" thickBot="1" x14ac:dyDescent="0.25">
      <c r="A28" s="5" t="s">
        <v>14</v>
      </c>
      <c r="B28" s="30"/>
      <c r="C28" s="32">
        <v>3031583</v>
      </c>
      <c r="D28" s="48">
        <v>2952387</v>
      </c>
    </row>
    <row r="29" spans="1:4" ht="13.5" thickBot="1" x14ac:dyDescent="0.25">
      <c r="A29" s="1" t="s">
        <v>15</v>
      </c>
      <c r="B29" s="30"/>
      <c r="C29" s="36">
        <f>SUM(C27:C28)</f>
        <v>4715696</v>
      </c>
      <c r="D29" s="36">
        <f>SUM(D27:D28)</f>
        <v>4636500</v>
      </c>
    </row>
    <row r="30" spans="1:4" ht="13.5" thickBot="1" x14ac:dyDescent="0.25">
      <c r="A30" s="1" t="s">
        <v>16</v>
      </c>
      <c r="B30" s="30"/>
      <c r="C30" s="35">
        <f>C24+C29</f>
        <v>10241081</v>
      </c>
      <c r="D30" s="35">
        <f>D24+D29</f>
        <v>9759855</v>
      </c>
    </row>
    <row r="31" spans="1:4" ht="13.5" thickTop="1" x14ac:dyDescent="0.2">
      <c r="A31" s="12" t="s">
        <v>100</v>
      </c>
      <c r="B31" s="12"/>
      <c r="C31" s="50">
        <v>3022</v>
      </c>
      <c r="D31" s="50">
        <v>2965</v>
      </c>
    </row>
    <row r="34" spans="1:2" x14ac:dyDescent="0.2">
      <c r="A34" s="12" t="s">
        <v>109</v>
      </c>
      <c r="B34" s="12" t="s">
        <v>104</v>
      </c>
    </row>
    <row r="37" spans="1:2" x14ac:dyDescent="0.2">
      <c r="A37" s="12" t="s">
        <v>19</v>
      </c>
      <c r="B37" s="1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topLeftCell="A4" zoomScaleNormal="100" workbookViewId="0">
      <selection activeCell="D48" sqref="D48"/>
    </sheetView>
  </sheetViews>
  <sheetFormatPr defaultRowHeight="12.75" x14ac:dyDescent="0.2"/>
  <cols>
    <col min="1" max="1" width="53.33203125" style="2" customWidth="1"/>
    <col min="2" max="2" width="12.83203125" style="2" customWidth="1"/>
    <col min="3" max="3" width="33" style="2" customWidth="1"/>
    <col min="4" max="4" width="35.6640625" style="2" customWidth="1"/>
    <col min="5" max="16384" width="9.33203125" style="2"/>
  </cols>
  <sheetData>
    <row r="1" spans="1:4" x14ac:dyDescent="0.2">
      <c r="A1" s="8" t="s">
        <v>59</v>
      </c>
    </row>
    <row r="2" spans="1:4" x14ac:dyDescent="0.2">
      <c r="A2" s="10" t="s">
        <v>61</v>
      </c>
    </row>
    <row r="3" spans="1:4" x14ac:dyDescent="0.2">
      <c r="A3" s="10" t="s">
        <v>105</v>
      </c>
    </row>
    <row r="4" spans="1:4" x14ac:dyDescent="0.2">
      <c r="A4" s="14" t="s">
        <v>21</v>
      </c>
    </row>
    <row r="5" spans="1:4" ht="45" customHeight="1" thickBot="1" x14ac:dyDescent="0.25">
      <c r="A5" s="13"/>
      <c r="B5" s="31" t="s">
        <v>99</v>
      </c>
      <c r="C5" s="44" t="s">
        <v>106</v>
      </c>
      <c r="D5" s="44" t="s">
        <v>107</v>
      </c>
    </row>
    <row r="6" spans="1:4" x14ac:dyDescent="0.2">
      <c r="A6" s="10" t="s">
        <v>22</v>
      </c>
      <c r="B6" s="38"/>
      <c r="C6" s="10"/>
      <c r="D6" s="13"/>
    </row>
    <row r="7" spans="1:4" x14ac:dyDescent="0.2">
      <c r="A7" s="13" t="s">
        <v>2</v>
      </c>
      <c r="B7" s="38">
        <v>15</v>
      </c>
      <c r="C7" s="32">
        <v>351896</v>
      </c>
      <c r="D7" s="48">
        <v>250764</v>
      </c>
    </row>
    <row r="8" spans="1:4" ht="13.5" thickBot="1" x14ac:dyDescent="0.25">
      <c r="A8" s="13" t="s">
        <v>64</v>
      </c>
      <c r="B8" s="38"/>
      <c r="C8" s="39">
        <v>0</v>
      </c>
      <c r="D8" s="39">
        <v>0</v>
      </c>
    </row>
    <row r="9" spans="1:4" ht="13.5" thickBot="1" x14ac:dyDescent="0.25">
      <c r="A9" s="13"/>
      <c r="B9" s="38"/>
      <c r="C9" s="40">
        <f>C7</f>
        <v>351896</v>
      </c>
      <c r="D9" s="40">
        <f>D7</f>
        <v>250764</v>
      </c>
    </row>
    <row r="10" spans="1:4" x14ac:dyDescent="0.2">
      <c r="A10" s="13" t="s">
        <v>23</v>
      </c>
      <c r="B10" s="38"/>
      <c r="C10" s="37"/>
      <c r="D10" s="43"/>
    </row>
    <row r="11" spans="1:4" ht="13.5" thickBot="1" x14ac:dyDescent="0.25">
      <c r="A11" s="10" t="s">
        <v>24</v>
      </c>
      <c r="B11" s="38">
        <v>15</v>
      </c>
      <c r="C11" s="32">
        <v>-114854</v>
      </c>
      <c r="D11" s="48">
        <v>-76733</v>
      </c>
    </row>
    <row r="12" spans="1:4" ht="13.5" thickBot="1" x14ac:dyDescent="0.25">
      <c r="A12" s="13" t="s">
        <v>25</v>
      </c>
      <c r="B12" s="38"/>
      <c r="C12" s="36">
        <f>C11</f>
        <v>-114854</v>
      </c>
      <c r="D12" s="36">
        <f>D11</f>
        <v>-76733</v>
      </c>
    </row>
    <row r="13" spans="1:4" x14ac:dyDescent="0.2">
      <c r="A13" s="13"/>
      <c r="B13" s="38"/>
    </row>
    <row r="14" spans="1:4" x14ac:dyDescent="0.2">
      <c r="A14" s="10" t="s">
        <v>26</v>
      </c>
      <c r="B14" s="38"/>
      <c r="C14" s="37">
        <f>C9+C12</f>
        <v>237042</v>
      </c>
      <c r="D14" s="43">
        <f>D9+D12</f>
        <v>174031</v>
      </c>
    </row>
    <row r="15" spans="1:4" x14ac:dyDescent="0.2">
      <c r="A15" s="13" t="s">
        <v>73</v>
      </c>
      <c r="B15" s="38">
        <v>17</v>
      </c>
      <c r="C15" s="37">
        <v>-24578</v>
      </c>
      <c r="D15" s="37">
        <v>8352</v>
      </c>
    </row>
    <row r="16" spans="1:4" ht="13.5" thickBot="1" x14ac:dyDescent="0.25">
      <c r="A16" s="13"/>
      <c r="B16" s="38"/>
      <c r="C16" s="37"/>
      <c r="D16" s="37"/>
    </row>
    <row r="17" spans="1:4" ht="13.5" thickBot="1" x14ac:dyDescent="0.25">
      <c r="A17" s="10" t="s">
        <v>74</v>
      </c>
      <c r="B17" s="29"/>
      <c r="C17" s="36">
        <f>C14+C15</f>
        <v>212464</v>
      </c>
      <c r="D17" s="36">
        <f>D14+D15</f>
        <v>182383</v>
      </c>
    </row>
    <row r="18" spans="1:4" x14ac:dyDescent="0.2">
      <c r="A18" s="13"/>
      <c r="B18" s="38"/>
      <c r="C18" s="37"/>
      <c r="D18" s="32"/>
    </row>
    <row r="19" spans="1:4" x14ac:dyDescent="0.2">
      <c r="A19" s="13" t="s">
        <v>28</v>
      </c>
      <c r="B19" s="38"/>
      <c r="C19" s="32" t="s">
        <v>27</v>
      </c>
      <c r="D19" s="47" t="s">
        <v>27</v>
      </c>
    </row>
    <row r="20" spans="1:4" x14ac:dyDescent="0.2">
      <c r="A20" s="13" t="s">
        <v>29</v>
      </c>
      <c r="B20" s="38"/>
      <c r="C20" s="32">
        <v>36821</v>
      </c>
      <c r="D20" s="48">
        <v>43004</v>
      </c>
    </row>
    <row r="21" spans="1:4" x14ac:dyDescent="0.2">
      <c r="A21" s="13" t="s">
        <v>66</v>
      </c>
      <c r="B21" s="38"/>
      <c r="C21" s="48">
        <v>0</v>
      </c>
      <c r="D21" s="48">
        <v>0</v>
      </c>
    </row>
    <row r="22" spans="1:4" x14ac:dyDescent="0.2">
      <c r="A22" s="13" t="s">
        <v>75</v>
      </c>
      <c r="B22" s="38"/>
      <c r="C22" s="32">
        <v>2022</v>
      </c>
      <c r="D22" s="48">
        <v>0</v>
      </c>
    </row>
    <row r="23" spans="1:4" ht="13.5" thickBot="1" x14ac:dyDescent="0.25">
      <c r="A23" s="13" t="s">
        <v>30</v>
      </c>
      <c r="B23" s="38"/>
      <c r="C23" s="39">
        <v>22726</v>
      </c>
      <c r="D23" s="39">
        <v>26398</v>
      </c>
    </row>
    <row r="24" spans="1:4" ht="13.5" thickBot="1" x14ac:dyDescent="0.25">
      <c r="A24" s="10" t="s">
        <v>31</v>
      </c>
      <c r="B24" s="38"/>
      <c r="C24" s="40">
        <f>SUM(C20:C23)</f>
        <v>61569</v>
      </c>
      <c r="D24" s="40">
        <f>SUM(D20:D23)</f>
        <v>69402</v>
      </c>
    </row>
    <row r="25" spans="1:4" x14ac:dyDescent="0.2">
      <c r="A25" s="13" t="s">
        <v>23</v>
      </c>
      <c r="B25" s="38"/>
      <c r="C25" s="37"/>
      <c r="D25" s="43"/>
    </row>
    <row r="26" spans="1:4" x14ac:dyDescent="0.2">
      <c r="A26" s="13" t="s">
        <v>32</v>
      </c>
      <c r="B26" s="38">
        <v>16</v>
      </c>
      <c r="C26" s="32">
        <v>-67643</v>
      </c>
      <c r="D26" s="48">
        <v>-52191</v>
      </c>
    </row>
    <row r="27" spans="1:4" x14ac:dyDescent="0.2">
      <c r="A27" s="13" t="s">
        <v>33</v>
      </c>
      <c r="B27" s="38">
        <v>16</v>
      </c>
      <c r="C27" s="48">
        <v>-6389</v>
      </c>
      <c r="D27" s="48">
        <v>-9993</v>
      </c>
    </row>
    <row r="28" spans="1:4" x14ac:dyDescent="0.2">
      <c r="A28" s="13" t="s">
        <v>34</v>
      </c>
      <c r="B28" s="38">
        <v>16</v>
      </c>
      <c r="C28" s="48">
        <v>-24734</v>
      </c>
      <c r="D28" s="48">
        <v>-33392</v>
      </c>
    </row>
    <row r="29" spans="1:4" ht="13.5" thickBot="1" x14ac:dyDescent="0.25">
      <c r="A29" s="13" t="s">
        <v>94</v>
      </c>
      <c r="B29" s="38">
        <v>17</v>
      </c>
      <c r="C29" s="39">
        <v>-90216</v>
      </c>
      <c r="D29" s="39">
        <v>7309</v>
      </c>
    </row>
    <row r="30" spans="1:4" ht="13.5" thickBot="1" x14ac:dyDescent="0.25">
      <c r="A30" s="10" t="s">
        <v>35</v>
      </c>
      <c r="B30" s="38"/>
      <c r="C30" s="40">
        <f>SUM(C26:C29)</f>
        <v>-188982</v>
      </c>
      <c r="D30" s="40">
        <f>SUM(D26:D29)</f>
        <v>-88267</v>
      </c>
    </row>
    <row r="31" spans="1:4" x14ac:dyDescent="0.2">
      <c r="A31" s="10" t="s">
        <v>76</v>
      </c>
      <c r="B31" s="38"/>
      <c r="C31" s="37">
        <f>C17+C24+C30</f>
        <v>85051</v>
      </c>
      <c r="D31" s="43">
        <f>D17+D24+D30</f>
        <v>163518</v>
      </c>
    </row>
    <row r="32" spans="1:4" x14ac:dyDescent="0.2">
      <c r="A32" s="10" t="s">
        <v>23</v>
      </c>
      <c r="B32" s="38"/>
      <c r="C32" s="37"/>
      <c r="D32" s="43"/>
    </row>
    <row r="33" spans="1:4" ht="13.5" thickBot="1" x14ac:dyDescent="0.25">
      <c r="A33" s="13" t="s">
        <v>77</v>
      </c>
      <c r="B33" s="38">
        <v>18</v>
      </c>
      <c r="C33" s="39">
        <v>-5855</v>
      </c>
      <c r="D33" s="39">
        <v>-18618</v>
      </c>
    </row>
    <row r="34" spans="1:4" x14ac:dyDescent="0.2">
      <c r="A34" s="10" t="s">
        <v>38</v>
      </c>
      <c r="B34" s="38"/>
      <c r="C34" s="37">
        <f>C31+C33</f>
        <v>79196</v>
      </c>
      <c r="D34" s="43">
        <f>D31+D33</f>
        <v>144900</v>
      </c>
    </row>
    <row r="35" spans="1:4" x14ac:dyDescent="0.2">
      <c r="A35" s="13" t="s">
        <v>23</v>
      </c>
      <c r="B35" s="38"/>
      <c r="C35" s="32"/>
      <c r="D35" s="48"/>
    </row>
    <row r="36" spans="1:4" ht="13.5" thickBot="1" x14ac:dyDescent="0.25">
      <c r="A36" s="13" t="s">
        <v>36</v>
      </c>
      <c r="B36" s="38"/>
      <c r="C36" s="37" t="s">
        <v>78</v>
      </c>
      <c r="D36" s="43" t="s">
        <v>78</v>
      </c>
    </row>
    <row r="37" spans="1:4" ht="13.5" thickBot="1" x14ac:dyDescent="0.25">
      <c r="A37" s="10" t="s">
        <v>37</v>
      </c>
      <c r="B37" s="38"/>
      <c r="C37" s="41">
        <f>C34</f>
        <v>79196</v>
      </c>
      <c r="D37" s="41">
        <f>D34</f>
        <v>144900</v>
      </c>
    </row>
    <row r="38" spans="1:4" ht="13.5" thickTop="1" x14ac:dyDescent="0.2">
      <c r="A38" s="10" t="s">
        <v>23</v>
      </c>
      <c r="B38" s="38"/>
      <c r="C38" s="37"/>
      <c r="D38" s="43"/>
    </row>
    <row r="39" spans="1:4" x14ac:dyDescent="0.2">
      <c r="A39" s="10" t="s">
        <v>79</v>
      </c>
      <c r="B39" s="38"/>
      <c r="C39" s="46">
        <v>50.77</v>
      </c>
      <c r="D39" s="46">
        <v>92.88</v>
      </c>
    </row>
    <row r="40" spans="1:4" x14ac:dyDescent="0.2">
      <c r="A40" s="1"/>
      <c r="B40" s="6"/>
      <c r="C40" s="1"/>
      <c r="D40" s="5"/>
    </row>
    <row r="41" spans="1:4" x14ac:dyDescent="0.2">
      <c r="A41" s="1"/>
      <c r="B41" s="6"/>
      <c r="C41" s="1"/>
      <c r="D41" s="5"/>
    </row>
    <row r="42" spans="1:4" x14ac:dyDescent="0.2">
      <c r="A42" s="13"/>
      <c r="B42" s="6"/>
    </row>
    <row r="43" spans="1:4" x14ac:dyDescent="0.2">
      <c r="A43" s="12" t="s">
        <v>109</v>
      </c>
      <c r="C43" s="12" t="s">
        <v>104</v>
      </c>
    </row>
    <row r="46" spans="1:4" x14ac:dyDescent="0.2">
      <c r="A46" s="12" t="s">
        <v>19</v>
      </c>
      <c r="C46" s="12" t="s">
        <v>20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tabSelected="1" topLeftCell="A16" workbookViewId="0">
      <selection activeCell="M26" sqref="M26"/>
    </sheetView>
  </sheetViews>
  <sheetFormatPr defaultRowHeight="12.75" x14ac:dyDescent="0.2"/>
  <cols>
    <col min="1" max="1" width="60.83203125" style="2" customWidth="1"/>
    <col min="2" max="2" width="6.6640625" style="2" customWidth="1"/>
    <col min="3" max="4" width="21.83203125" style="20" customWidth="1"/>
    <col min="5" max="16384" width="9.33203125" style="2"/>
  </cols>
  <sheetData>
    <row r="1" spans="1:4" x14ac:dyDescent="0.2">
      <c r="A1" s="16" t="s">
        <v>59</v>
      </c>
    </row>
    <row r="2" spans="1:4" x14ac:dyDescent="0.2">
      <c r="A2" s="10" t="s">
        <v>62</v>
      </c>
    </row>
    <row r="3" spans="1:4" x14ac:dyDescent="0.2">
      <c r="A3" s="10" t="s">
        <v>105</v>
      </c>
    </row>
    <row r="4" spans="1:4" ht="38.25" customHeight="1" x14ac:dyDescent="0.2">
      <c r="A4" s="14" t="s">
        <v>17</v>
      </c>
    </row>
    <row r="5" spans="1:4" ht="51.75" thickBot="1" x14ac:dyDescent="0.25">
      <c r="A5" s="5"/>
      <c r="B5" s="15"/>
      <c r="C5" s="44" t="s">
        <v>111</v>
      </c>
      <c r="D5" s="44" t="s">
        <v>107</v>
      </c>
    </row>
    <row r="6" spans="1:4" x14ac:dyDescent="0.2">
      <c r="A6" s="1" t="s">
        <v>41</v>
      </c>
      <c r="B6" s="6"/>
      <c r="C6" s="24"/>
      <c r="D6" s="21"/>
    </row>
    <row r="7" spans="1:4" x14ac:dyDescent="0.2">
      <c r="A7" s="7" t="s">
        <v>42</v>
      </c>
      <c r="B7" s="6"/>
      <c r="C7" s="21">
        <v>351896</v>
      </c>
      <c r="D7" s="21">
        <v>250764</v>
      </c>
    </row>
    <row r="8" spans="1:4" x14ac:dyDescent="0.2">
      <c r="A8" s="5" t="s">
        <v>67</v>
      </c>
      <c r="B8" s="6"/>
      <c r="C8" s="21">
        <v>-114854</v>
      </c>
      <c r="D8" s="21">
        <v>-76733</v>
      </c>
    </row>
    <row r="9" spans="1:4" x14ac:dyDescent="0.2">
      <c r="A9" s="5" t="s">
        <v>43</v>
      </c>
      <c r="B9" s="6"/>
      <c r="C9" s="21" t="s">
        <v>27</v>
      </c>
      <c r="D9" s="21" t="s">
        <v>27</v>
      </c>
    </row>
    <row r="10" spans="1:4" x14ac:dyDescent="0.2">
      <c r="A10" s="5" t="s">
        <v>44</v>
      </c>
      <c r="B10" s="6"/>
      <c r="C10" s="21">
        <v>36821</v>
      </c>
      <c r="D10" s="21">
        <v>43004</v>
      </c>
    </row>
    <row r="11" spans="1:4" ht="25.5" x14ac:dyDescent="0.2">
      <c r="A11" s="5" t="s">
        <v>81</v>
      </c>
      <c r="B11" s="6"/>
      <c r="C11" s="21"/>
      <c r="D11" s="21" t="s">
        <v>27</v>
      </c>
    </row>
    <row r="12" spans="1:4" x14ac:dyDescent="0.2">
      <c r="A12" s="5" t="s">
        <v>45</v>
      </c>
      <c r="B12" s="6"/>
      <c r="C12" s="21">
        <v>61247</v>
      </c>
      <c r="D12" s="21">
        <v>42059</v>
      </c>
    </row>
    <row r="13" spans="1:4" x14ac:dyDescent="0.2">
      <c r="A13" s="5" t="s">
        <v>93</v>
      </c>
      <c r="B13" s="6"/>
      <c r="C13" s="21" t="s">
        <v>98</v>
      </c>
      <c r="D13" s="21">
        <v>0</v>
      </c>
    </row>
    <row r="14" spans="1:4" x14ac:dyDescent="0.2">
      <c r="A14" s="7" t="s">
        <v>68</v>
      </c>
      <c r="B14" s="6"/>
      <c r="C14" s="21">
        <v>-65987</v>
      </c>
      <c r="D14" s="21">
        <v>-47501</v>
      </c>
    </row>
    <row r="15" spans="1:4" ht="13.5" thickBot="1" x14ac:dyDescent="0.25">
      <c r="A15" s="7" t="s">
        <v>69</v>
      </c>
      <c r="B15" s="6"/>
      <c r="C15" s="21">
        <v>-186061</v>
      </c>
      <c r="D15" s="21">
        <v>-48075</v>
      </c>
    </row>
    <row r="16" spans="1:4" ht="25.5" x14ac:dyDescent="0.2">
      <c r="A16" s="1" t="s">
        <v>46</v>
      </c>
      <c r="B16" s="6"/>
      <c r="C16" s="27">
        <f>SUM(C7:C15)</f>
        <v>83062</v>
      </c>
      <c r="D16" s="27">
        <f>SUM(D7:D15)</f>
        <v>163518</v>
      </c>
    </row>
    <row r="17" spans="1:4" x14ac:dyDescent="0.2">
      <c r="A17" s="5"/>
      <c r="B17" s="6"/>
      <c r="C17" s="24"/>
      <c r="D17" s="24"/>
    </row>
    <row r="18" spans="1:4" x14ac:dyDescent="0.2">
      <c r="A18" s="18" t="s">
        <v>47</v>
      </c>
      <c r="B18" s="5"/>
      <c r="C18" s="24"/>
      <c r="D18" s="24"/>
    </row>
    <row r="19" spans="1:4" x14ac:dyDescent="0.2">
      <c r="A19" s="5" t="s">
        <v>48</v>
      </c>
      <c r="B19" s="6"/>
      <c r="C19" s="21">
        <v>-930849</v>
      </c>
      <c r="D19" s="21">
        <v>-87254</v>
      </c>
    </row>
    <row r="20" spans="1:4" x14ac:dyDescent="0.2">
      <c r="A20" s="5" t="s">
        <v>92</v>
      </c>
      <c r="B20" s="6"/>
      <c r="C20" s="21">
        <v>0</v>
      </c>
      <c r="D20" s="21">
        <v>-562</v>
      </c>
    </row>
    <row r="21" spans="1:4" x14ac:dyDescent="0.2">
      <c r="A21" s="5" t="s">
        <v>3</v>
      </c>
      <c r="B21" s="6"/>
      <c r="C21" s="21">
        <v>0</v>
      </c>
      <c r="D21" s="21">
        <v>0</v>
      </c>
    </row>
    <row r="22" spans="1:4" x14ac:dyDescent="0.2">
      <c r="A22" s="5" t="s">
        <v>49</v>
      </c>
      <c r="B22" s="6"/>
      <c r="C22" s="21">
        <v>297070</v>
      </c>
      <c r="D22" s="21">
        <v>104112</v>
      </c>
    </row>
    <row r="23" spans="1:4" x14ac:dyDescent="0.2">
      <c r="A23" s="5" t="s">
        <v>91</v>
      </c>
      <c r="B23" s="6"/>
      <c r="C23" s="21"/>
      <c r="D23" s="21" t="s">
        <v>27</v>
      </c>
    </row>
    <row r="24" spans="1:4" x14ac:dyDescent="0.2">
      <c r="A24" s="18" t="s">
        <v>50</v>
      </c>
      <c r="B24" s="6"/>
      <c r="C24" s="21"/>
      <c r="D24" s="21"/>
    </row>
    <row r="25" spans="1:4" x14ac:dyDescent="0.2">
      <c r="A25" s="5" t="s">
        <v>72</v>
      </c>
      <c r="B25" s="6"/>
      <c r="C25" s="21">
        <v>122368</v>
      </c>
      <c r="D25" s="21">
        <v>122368</v>
      </c>
    </row>
    <row r="26" spans="1:4" ht="13.5" thickBot="1" x14ac:dyDescent="0.25">
      <c r="A26" s="5" t="s">
        <v>51</v>
      </c>
      <c r="B26" s="6"/>
      <c r="C26" s="26">
        <v>-344922</v>
      </c>
      <c r="D26" s="26">
        <v>-335456</v>
      </c>
    </row>
    <row r="27" spans="1:4" ht="38.25" x14ac:dyDescent="0.2">
      <c r="A27" s="1" t="s">
        <v>82</v>
      </c>
      <c r="B27" s="6"/>
      <c r="C27" s="24">
        <f>SUM(C16:C26)</f>
        <v>-773271</v>
      </c>
      <c r="D27" s="24">
        <f>SUM(D16:D26)</f>
        <v>-33274</v>
      </c>
    </row>
    <row r="28" spans="1:4" x14ac:dyDescent="0.2">
      <c r="A28" s="1"/>
      <c r="B28" s="6"/>
      <c r="C28" s="24"/>
      <c r="D28" s="24"/>
    </row>
    <row r="29" spans="1:4" ht="13.5" thickBot="1" x14ac:dyDescent="0.25">
      <c r="A29" s="5" t="s">
        <v>70</v>
      </c>
      <c r="B29" s="6"/>
      <c r="C29" s="26">
        <v>-5855</v>
      </c>
      <c r="D29" s="26">
        <v>-18618</v>
      </c>
    </row>
    <row r="30" spans="1:4" ht="26.25" thickBot="1" x14ac:dyDescent="0.25">
      <c r="A30" s="1" t="s">
        <v>83</v>
      </c>
      <c r="B30" s="6"/>
      <c r="C30" s="23">
        <f>SUM(C27:C29)</f>
        <v>-779126</v>
      </c>
      <c r="D30" s="23">
        <f>SUM(D27:D29)</f>
        <v>-51892</v>
      </c>
    </row>
    <row r="31" spans="1:4" x14ac:dyDescent="0.2">
      <c r="A31" s="5"/>
      <c r="B31" s="6"/>
      <c r="C31" s="24"/>
      <c r="D31" s="24"/>
    </row>
    <row r="32" spans="1:4" x14ac:dyDescent="0.2">
      <c r="A32" s="1" t="s">
        <v>52</v>
      </c>
      <c r="B32" s="6"/>
      <c r="C32" s="24"/>
      <c r="D32" s="24"/>
    </row>
    <row r="33" spans="1:4" x14ac:dyDescent="0.2">
      <c r="A33" s="5" t="s">
        <v>53</v>
      </c>
      <c r="B33" s="6"/>
      <c r="C33" s="21" t="s">
        <v>90</v>
      </c>
      <c r="D33" s="21" t="s">
        <v>90</v>
      </c>
    </row>
    <row r="34" spans="1:4" x14ac:dyDescent="0.2">
      <c r="A34" s="5" t="s">
        <v>84</v>
      </c>
      <c r="B34" s="6"/>
      <c r="C34" s="21">
        <v>110000</v>
      </c>
      <c r="D34" s="21">
        <v>33500</v>
      </c>
    </row>
    <row r="35" spans="1:4" x14ac:dyDescent="0.2">
      <c r="A35" s="5" t="s">
        <v>54</v>
      </c>
      <c r="B35" s="6"/>
      <c r="C35" s="21"/>
      <c r="D35" s="21">
        <v>-2676</v>
      </c>
    </row>
    <row r="36" spans="1:4" ht="13.5" thickBot="1" x14ac:dyDescent="0.25">
      <c r="A36" s="5" t="s">
        <v>55</v>
      </c>
      <c r="B36" s="6"/>
      <c r="C36" s="26"/>
      <c r="D36" s="26">
        <v>169</v>
      </c>
    </row>
    <row r="37" spans="1:4" ht="26.25" thickBot="1" x14ac:dyDescent="0.25">
      <c r="A37" s="1" t="s">
        <v>85</v>
      </c>
      <c r="B37" s="6"/>
      <c r="C37" s="23">
        <f>SUM(C34:C36)</f>
        <v>110000</v>
      </c>
      <c r="D37" s="23">
        <f>SUM(D34:D36)</f>
        <v>30993</v>
      </c>
    </row>
    <row r="38" spans="1:4" x14ac:dyDescent="0.2">
      <c r="A38" s="5"/>
      <c r="B38" s="6"/>
      <c r="C38" s="24"/>
      <c r="D38" s="24"/>
    </row>
    <row r="39" spans="1:4" x14ac:dyDescent="0.2">
      <c r="A39" s="1" t="s">
        <v>56</v>
      </c>
      <c r="B39" s="6"/>
      <c r="C39" s="24"/>
      <c r="D39" s="24"/>
    </row>
    <row r="40" spans="1:4" x14ac:dyDescent="0.2">
      <c r="A40" s="19" t="s">
        <v>57</v>
      </c>
      <c r="B40" s="4"/>
      <c r="C40" s="24">
        <v>-496135</v>
      </c>
      <c r="D40" s="24">
        <v>-297868</v>
      </c>
    </row>
    <row r="41" spans="1:4" x14ac:dyDescent="0.2">
      <c r="A41" s="19" t="s">
        <v>58</v>
      </c>
      <c r="B41" s="4"/>
      <c r="C41" s="24">
        <v>1071137</v>
      </c>
      <c r="D41" s="24">
        <v>255706</v>
      </c>
    </row>
    <row r="42" spans="1:4" ht="13.5" thickBot="1" x14ac:dyDescent="0.25">
      <c r="A42" s="19" t="s">
        <v>108</v>
      </c>
      <c r="B42" s="4"/>
      <c r="C42" s="24">
        <v>-7526</v>
      </c>
      <c r="D42" s="24"/>
    </row>
    <row r="43" spans="1:4" ht="26.25" thickBot="1" x14ac:dyDescent="0.25">
      <c r="A43" s="1" t="s">
        <v>86</v>
      </c>
      <c r="B43" s="4"/>
      <c r="C43" s="25">
        <f>SUM(C40:C42)</f>
        <v>567476</v>
      </c>
      <c r="D43" s="25">
        <f>SUM(D40:D42)</f>
        <v>-42162</v>
      </c>
    </row>
    <row r="44" spans="1:4" ht="25.5" x14ac:dyDescent="0.2">
      <c r="A44" s="1" t="s">
        <v>87</v>
      </c>
      <c r="B44" s="6"/>
      <c r="C44" s="24">
        <f>C30+C37+C43</f>
        <v>-101650</v>
      </c>
      <c r="D44" s="24">
        <f>D30+D37+D43</f>
        <v>-63061</v>
      </c>
    </row>
    <row r="45" spans="1:4" ht="13.5" thickBot="1" x14ac:dyDescent="0.25">
      <c r="A45" s="1" t="s">
        <v>88</v>
      </c>
      <c r="B45" s="6"/>
      <c r="C45" s="23">
        <v>163215</v>
      </c>
      <c r="D45" s="23">
        <v>199857</v>
      </c>
    </row>
    <row r="46" spans="1:4" ht="26.25" thickBot="1" x14ac:dyDescent="0.25">
      <c r="A46" s="1" t="s">
        <v>89</v>
      </c>
      <c r="B46" s="6"/>
      <c r="C46" s="22">
        <f>C44+C45</f>
        <v>61565</v>
      </c>
      <c r="D46" s="22">
        <f>D44+D45</f>
        <v>136796</v>
      </c>
    </row>
    <row r="47" spans="1:4" ht="13.5" thickTop="1" x14ac:dyDescent="0.2">
      <c r="A47" s="13"/>
    </row>
    <row r="50" spans="1:2" x14ac:dyDescent="0.2">
      <c r="A50" s="12" t="s">
        <v>109</v>
      </c>
      <c r="B50" s="12" t="s">
        <v>104</v>
      </c>
    </row>
    <row r="53" spans="1:2" x14ac:dyDescent="0.2">
      <c r="A53" s="12" t="s">
        <v>19</v>
      </c>
      <c r="B53" s="12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>
      <selection activeCell="Q15" sqref="Q15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6" t="s">
        <v>59</v>
      </c>
    </row>
    <row r="2" spans="1:6" x14ac:dyDescent="0.2">
      <c r="A2" s="10" t="s">
        <v>60</v>
      </c>
    </row>
    <row r="3" spans="1:6" x14ac:dyDescent="0.2">
      <c r="A3" s="10" t="s">
        <v>105</v>
      </c>
    </row>
    <row r="4" spans="1:6" x14ac:dyDescent="0.2">
      <c r="A4" s="17" t="s">
        <v>39</v>
      </c>
    </row>
    <row r="5" spans="1:6" x14ac:dyDescent="0.2">
      <c r="A5" s="13"/>
    </row>
    <row r="6" spans="1:6" ht="26.25" thickBot="1" x14ac:dyDescent="0.25">
      <c r="A6" s="13"/>
      <c r="B6" s="3" t="s">
        <v>80</v>
      </c>
      <c r="C6" s="15"/>
      <c r="D6" s="3" t="s">
        <v>40</v>
      </c>
      <c r="E6" s="15"/>
      <c r="F6" s="3" t="s">
        <v>15</v>
      </c>
    </row>
    <row r="7" spans="1:6" x14ac:dyDescent="0.2">
      <c r="A7" s="10" t="s">
        <v>97</v>
      </c>
      <c r="B7" s="32">
        <v>1684113</v>
      </c>
      <c r="C7" s="51"/>
      <c r="D7" s="32">
        <v>1813896</v>
      </c>
      <c r="E7" s="51"/>
      <c r="F7" s="32">
        <f>SUM(B7:E7)</f>
        <v>3498009</v>
      </c>
    </row>
    <row r="8" spans="1:6" ht="13.5" thickBot="1" x14ac:dyDescent="0.25">
      <c r="A8" s="13" t="s">
        <v>38</v>
      </c>
      <c r="B8" s="40" t="s">
        <v>78</v>
      </c>
      <c r="C8" s="51"/>
      <c r="D8" s="40">
        <v>144900</v>
      </c>
      <c r="E8" s="51"/>
      <c r="F8" s="40">
        <v>144900</v>
      </c>
    </row>
    <row r="9" spans="1:6" x14ac:dyDescent="0.2">
      <c r="A9" s="10" t="s">
        <v>112</v>
      </c>
      <c r="B9" s="37">
        <v>1684113</v>
      </c>
      <c r="C9" s="32"/>
      <c r="D9" s="37">
        <f>SUM(D7:D8)</f>
        <v>1958796</v>
      </c>
      <c r="E9" s="32"/>
      <c r="F9" s="37">
        <f>SUM(F7:F8)</f>
        <v>3642909</v>
      </c>
    </row>
    <row r="10" spans="1:6" x14ac:dyDescent="0.2">
      <c r="A10" s="10"/>
      <c r="B10" s="42"/>
      <c r="C10" s="45"/>
      <c r="D10" s="42"/>
      <c r="E10" s="45"/>
      <c r="F10" s="42"/>
    </row>
    <row r="11" spans="1:6" ht="12.75" customHeight="1" x14ac:dyDescent="0.2">
      <c r="A11" s="10" t="s">
        <v>113</v>
      </c>
      <c r="B11" s="42">
        <v>1684113</v>
      </c>
      <c r="C11" s="45"/>
      <c r="D11" s="42">
        <v>2952387</v>
      </c>
      <c r="E11" s="45"/>
      <c r="F11" s="42">
        <f>SUM(B11:D11)</f>
        <v>4636500</v>
      </c>
    </row>
    <row r="12" spans="1:6" ht="12.75" customHeight="1" x14ac:dyDescent="0.2">
      <c r="A12" s="13" t="s">
        <v>38</v>
      </c>
      <c r="B12" s="43" t="s">
        <v>78</v>
      </c>
      <c r="C12" s="45"/>
      <c r="D12" s="43">
        <v>79196</v>
      </c>
      <c r="E12" s="45"/>
      <c r="F12" s="43">
        <f>D12</f>
        <v>79196</v>
      </c>
    </row>
    <row r="13" spans="1:6" ht="13.5" customHeight="1" thickBot="1" x14ac:dyDescent="0.25">
      <c r="A13" s="10" t="s">
        <v>114</v>
      </c>
      <c r="B13" s="35">
        <v>1684113</v>
      </c>
      <c r="C13" s="37"/>
      <c r="D13" s="35">
        <f>SUM(D11:D12)</f>
        <v>3031583</v>
      </c>
      <c r="E13" s="37"/>
      <c r="F13" s="35">
        <f>SUM(F11:F12)</f>
        <v>4715696</v>
      </c>
    </row>
    <row r="14" spans="1:6" ht="13.5" thickTop="1" x14ac:dyDescent="0.2">
      <c r="A14" s="13"/>
    </row>
    <row r="15" spans="1:6" x14ac:dyDescent="0.2">
      <c r="A15" s="13"/>
    </row>
    <row r="16" spans="1:6" x14ac:dyDescent="0.2">
      <c r="A16" s="13"/>
    </row>
    <row r="17" spans="1:2" x14ac:dyDescent="0.2">
      <c r="A17" s="13"/>
    </row>
    <row r="18" spans="1:2" x14ac:dyDescent="0.2">
      <c r="A18" s="12" t="s">
        <v>109</v>
      </c>
      <c r="B18" s="12" t="s">
        <v>110</v>
      </c>
    </row>
    <row r="21" spans="1:2" x14ac:dyDescent="0.2">
      <c r="A21" s="12" t="s">
        <v>19</v>
      </c>
      <c r="B21" s="12" t="s">
        <v>20</v>
      </c>
    </row>
  </sheetData>
  <mergeCells count="2">
    <mergeCell ref="C7:C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surpezhanov</cp:lastModifiedBy>
  <cp:lastPrinted>2018-10-31T05:04:30Z</cp:lastPrinted>
  <dcterms:created xsi:type="dcterms:W3CDTF">2016-04-28T03:50:50Z</dcterms:created>
  <dcterms:modified xsi:type="dcterms:W3CDTF">2022-04-19T02:54:01Z</dcterms:modified>
</cp:coreProperties>
</file>