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55"/>
  </bookViews>
  <sheets>
    <sheet name="1" sheetId="1" r:id="rId1"/>
    <sheet name="2" sheetId="2" r:id="rId2"/>
    <sheet name="3" sheetId="4" r:id="rId3"/>
    <sheet name="4" sheetId="3" r:id="rId4"/>
  </sheets>
  <definedNames>
    <definedName name="OLE_LINK4" localSheetId="0">'1'!$A$7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G16" i="3"/>
  <c r="G17" i="3" s="1"/>
  <c r="G13" i="3"/>
  <c r="D58" i="4"/>
  <c r="C58" i="4"/>
  <c r="D55" i="4"/>
  <c r="C55" i="4"/>
  <c r="D52" i="4"/>
  <c r="C52" i="4"/>
  <c r="D47" i="4"/>
  <c r="C47" i="4"/>
  <c r="D40" i="4"/>
  <c r="C40" i="4"/>
  <c r="D37" i="4"/>
  <c r="C37" i="4"/>
  <c r="D21" i="4"/>
  <c r="C21" i="4"/>
  <c r="D36" i="2" l="1"/>
  <c r="C36" i="2"/>
  <c r="D33" i="2"/>
  <c r="C33" i="2"/>
  <c r="D29" i="2"/>
  <c r="C29" i="2"/>
  <c r="D18" i="2"/>
  <c r="C18" i="2"/>
  <c r="D15" i="2"/>
  <c r="C15" i="2"/>
  <c r="D38" i="1"/>
  <c r="D37" i="1"/>
  <c r="C37" i="1"/>
  <c r="C38" i="1"/>
  <c r="D30" i="1"/>
  <c r="C30" i="1"/>
  <c r="D20" i="1"/>
  <c r="C20" i="1"/>
  <c r="F25" i="3" l="1"/>
  <c r="E25" i="3"/>
  <c r="C25" i="3"/>
  <c r="D24" i="3"/>
  <c r="E24" i="3"/>
  <c r="F24" i="3"/>
  <c r="C24" i="3"/>
  <c r="G22" i="3"/>
  <c r="G21" i="3"/>
  <c r="E17" i="3"/>
  <c r="D17" i="3"/>
  <c r="C17" i="3"/>
  <c r="D15" i="3"/>
  <c r="E15" i="3"/>
  <c r="F15" i="3"/>
  <c r="C15" i="3"/>
  <c r="G14" i="3"/>
  <c r="G15" i="3" s="1"/>
  <c r="G24" i="3" l="1"/>
  <c r="D19" i="3"/>
  <c r="G11" i="3"/>
  <c r="G19" i="3" l="1"/>
  <c r="G25" i="3" s="1"/>
  <c r="D25" i="3"/>
</calcChain>
</file>

<file path=xl/sharedStrings.xml><?xml version="1.0" encoding="utf-8"?>
<sst xmlns="http://schemas.openxmlformats.org/spreadsheetml/2006/main" count="173" uniqueCount="120">
  <si>
    <t>Прим.</t>
  </si>
  <si>
    <t>2022 года (неаудировано)</t>
  </si>
  <si>
    <t>31 декабря</t>
  </si>
  <si>
    <t>2021 года</t>
  </si>
  <si>
    <t>Активы</t>
  </si>
  <si>
    <t>Денежные средства и их эквиваленты</t>
  </si>
  <si>
    <t>Средства в кредитных организациях</t>
  </si>
  <si>
    <t>Торговые ценные бумаги</t>
  </si>
  <si>
    <t>Производные финансовые активы</t>
  </si>
  <si>
    <t>Кредиты и авансы клиентам</t>
  </si>
  <si>
    <t>Инвестиционные ценные бумаги</t>
  </si>
  <si>
    <t>Активы по текущему корпоративному подоходному налогу</t>
  </si>
  <si>
    <t>Основные средства</t>
  </si>
  <si>
    <t>Нематериальные активы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</si>
  <si>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</si>
  <si>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</si>
  <si>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</si>
  <si>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</si>
  <si>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</si>
  <si>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Средства корпоративных клиентов</t>
  </si>
  <si>
    <t>Средства физических лиц</t>
  </si>
  <si>
    <t>Договоры «репо»</t>
  </si>
  <si>
    <t>Обязательства перед ипотечной организацией</t>
  </si>
  <si>
    <t>Обязательства по отложенному корпоративному подоходному налогу</t>
  </si>
  <si>
    <t>Прочие обязательства</t>
  </si>
  <si>
    <t>Итого обязательства</t>
  </si>
  <si>
    <t>Капитал</t>
  </si>
  <si>
    <t>Уставный капитал</t>
  </si>
  <si>
    <t>Резерв справедливой стоимости</t>
  </si>
  <si>
    <t>Резервный фонд</t>
  </si>
  <si>
    <t>Итого капитал</t>
  </si>
  <si>
    <t>Итого капитал и обязательства</t>
  </si>
  <si>
    <t>Дочерний Банк</t>
  </si>
  <si>
    <t>Акционерное Общество «Сбербанк России»</t>
  </si>
  <si>
    <t>Промежуточная сокращённая финансовая отчётность</t>
  </si>
  <si>
    <t>ПРОМЕЖУТОЧНЫЙ СОКРАЩЁННЫЙ ОТЧЁТ О ФИНАНСОВОМ ПОЛОЖЕНИИ</t>
  </si>
  <si>
    <t>(в миллионах тенге)</t>
  </si>
  <si>
    <t>Председатель Правления</t>
  </si>
  <si>
    <t>Попова Н.В.</t>
  </si>
  <si>
    <t>Главный бухгалтер</t>
  </si>
  <si>
    <t>2022 года</t>
  </si>
  <si>
    <t>(неаудировано)</t>
  </si>
  <si>
    <t>2021 года</t>
  </si>
  <si>
    <t>Процентные доходы, рассчитанные с использованием эффективной процентной ставки</t>
  </si>
  <si>
    <t>Прочие процентные доходы</t>
  </si>
  <si>
    <t>Процентные расходы</t>
  </si>
  <si>
    <t>Чистый процентный доход</t>
  </si>
  <si>
    <t>Расходы по кредитным убыткам</t>
  </si>
  <si>
    <t xml:space="preserve">Чистый процентный доход после расходов по кредитным убыткам </t>
  </si>
  <si>
    <t>Комиссионные доходы</t>
  </si>
  <si>
    <t>Комиссионные расходы</t>
  </si>
  <si>
    <t>Чистые доходы/(расходы) по операциям в иностранной валюте:</t>
  </si>
  <si>
    <t>- торговые операции</t>
  </si>
  <si>
    <t>- переоценка валютных статей</t>
  </si>
  <si>
    <t>Чистые доходы по операциям с производными финансовыми инструментами</t>
  </si>
  <si>
    <t>Доход от государственных субсидий</t>
  </si>
  <si>
    <t>Прочие доходы/(расходы)</t>
  </si>
  <si>
    <t>Административные и операционные расходы</t>
  </si>
  <si>
    <t>Прочие расходы от обесценения</t>
  </si>
  <si>
    <t>Расходы по корпоративному подоходному налогу</t>
  </si>
  <si>
    <t>Базовая и разводненная прибыль на акцию (в тенге)</t>
  </si>
  <si>
    <t>Резерв справед-ливой стоимости</t>
  </si>
  <si>
    <t>Нераспре-</t>
  </si>
  <si>
    <t>делённая прибыль</t>
  </si>
  <si>
    <t>Итого</t>
  </si>
  <si>
    <t>На 1 января 2021 года</t>
  </si>
  <si>
    <t>Прибыль за отчётный период (неаудировано)</t>
  </si>
  <si>
    <t>Прочий совокупный убыток за отчётный период (неаудировано)</t>
  </si>
  <si>
    <t>Итого совокупный (убыток)/ доход за отчётный период (неаудировано)</t>
  </si>
  <si>
    <t>На 1 января 2022 года</t>
  </si>
  <si>
    <t>Прочий совокупный убыток</t>
  </si>
  <si>
    <t>за отчётный период (неаудировано)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</si>
  <si>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</si>
  <si>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</si>
  <si>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</si>
  <si>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</si>
  <si>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</si>
  <si>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 xml:space="preserve">Чистые реализованные доходы, полученные по операциям с иностранной валютой </t>
  </si>
  <si>
    <t>Прочие (расходы уплаченные) / доходы полученные</t>
  </si>
  <si>
    <t>Административные и операционные расходы уплаченные</t>
  </si>
  <si>
    <t>Чистое уменьшение/(увеличение) в операционных активах</t>
  </si>
  <si>
    <t>Чистое увеличение/(уменьшение) в операционных обязательствах</t>
  </si>
  <si>
    <t>Производные финансовые обязательства</t>
  </si>
  <si>
    <t>Чистое поступление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</si>
  <si>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</si>
  <si>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</si>
  <si>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</si>
  <si>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</si>
  <si>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</si>
  <si>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</si>
  <si>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погашения и продажи инвестиционных ценных бумаг, оцениваемых по справедливой стоимости через прочий совокупный доход</t>
  </si>
  <si>
    <t>Чистое расходование денежных средств в инвестиционной деятельности</t>
  </si>
  <si>
    <t>Денежные потоки от финансовой деятельности</t>
  </si>
  <si>
    <t>Погашение обязательств по аренде</t>
  </si>
  <si>
    <t>Чистое расходование денежных средств в финансовой деятельности</t>
  </si>
  <si>
    <t>Влияние изменений обменного курса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</si>
  <si>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</si>
  <si>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отчётного периода</t>
  </si>
  <si>
    <t>Денежные средства и их эквиваленты на конец отчётного периода</t>
  </si>
  <si>
    <t>30 июня</t>
  </si>
  <si>
    <t>Нераспределённая прибыль/(убыток)</t>
  </si>
  <si>
    <t>Таскаранов Н.Г.-М.</t>
  </si>
  <si>
    <t>21 июля 2022 года</t>
  </si>
  <si>
    <t>Чистые доходы/(расходы) по торговым ценным бумагам, оцениваемым по справедливой стоимости через прибыль или убыток</t>
  </si>
  <si>
    <t>Операционные доходы/(расходы)</t>
  </si>
  <si>
    <t>Прибыль/(убыток) до расходов по корпоративному подоходному налогу</t>
  </si>
  <si>
    <t>Прибыль/(убыток) за отчётный период</t>
  </si>
  <si>
    <t>–</t>
  </si>
  <si>
    <t>За шесть месяцев,</t>
  </si>
  <si>
    <t>завершившихся 30 июня</t>
  </si>
  <si>
    <t>на 30 июня 2022 года</t>
  </si>
  <si>
    <t>ПРОМЕЖУТОЧНЫЙ СОКРАЩЁННЫЙ ОТЧЁТ О ПРИБЫЛИ ИЛИ УБЫТКЕ, ЗА ПЕРИОД ЗАКОНЧИВШИЙСЯ НА 30 ИЮНЯ 2022 ГОДА</t>
  </si>
  <si>
    <t>ПРОМЕЖУТОЧНЫЙ СОКРАЩЁННЫЙ ОТЧЁТ О ДВИЖЕНИИ ДЕНЕЖНЫХ СРЕДСТВ,  ЗА ПЕРИОД ЗАКОНЧИВШИЙСЯ НА 30 ИЮНЯ 2022 ГОДА</t>
  </si>
  <si>
    <t>Дивиденды, выплаченные акционерам Банка</t>
  </si>
  <si>
    <t>Чистые реализованные доходы, полученные по операциям с производными финансовыми инструментами</t>
  </si>
  <si>
    <t>Денежные потоки от операционной деятельности до изменений в операционных активах и обязательствах</t>
  </si>
  <si>
    <t>ПРОМЕЖУТОЧНЫЙ СОКРАЩЁННЫЙ ОТЧЁТ ОБ ИЗМЕНЕНИЯХ В КАПИТАЛЕ,  ЗА ПЕРИОД ЗАКОНЧИВШИЙСЯ НА 30 ИЮНЯ 2022 ГОДА</t>
  </si>
  <si>
    <t>На 30 июня 2021 года (неаудировано)</t>
  </si>
  <si>
    <t>На 30 июня 2022 года (неаудировано)</t>
  </si>
  <si>
    <t xml:space="preserve">Дивиденды объявленные 
 (неаудировано)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</si>
</sst>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43" fontId="2" fillId="0" borderId="0" xfId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164" fontId="9" fillId="0" borderId="6" xfId="1" applyNumberFormat="1" applyFont="1" applyBorder="1" applyAlignment="1">
      <alignment horizontal="right" vertical="center"/>
    </xf>
    <xf numFmtId="164" fontId="10" fillId="0" borderId="6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164" fontId="9" fillId="0" borderId="1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D39" sqref="D39"/>
    </sheetView>
  </sheetViews>
  <sheetFormatPr defaultRowHeight="15" x14ac:dyDescent="0.25"/>
  <cols>
    <col min="1" max="1" width="56" bestFit="1" customWidth="1"/>
    <col min="3" max="3" width="22.85546875" bestFit="1" customWidth="1"/>
    <col min="4" max="4" width="10.85546875" bestFit="1" customWidth="1"/>
  </cols>
  <sheetData>
    <row r="1" spans="1:4" x14ac:dyDescent="0.25">
      <c r="A1" s="11" t="s">
        <v>32</v>
      </c>
    </row>
    <row r="2" spans="1:4" x14ac:dyDescent="0.25">
      <c r="A2" s="11" t="s">
        <v>33</v>
      </c>
      <c r="B2" s="73" t="s">
        <v>34</v>
      </c>
      <c r="C2" s="74"/>
      <c r="D2" s="74"/>
    </row>
    <row r="3" spans="1:4" ht="31.5" x14ac:dyDescent="0.25">
      <c r="A3" s="12" t="s">
        <v>35</v>
      </c>
    </row>
    <row r="4" spans="1:4" ht="15.75" x14ac:dyDescent="0.25">
      <c r="A4" s="12" t="s">
        <v>110</v>
      </c>
    </row>
    <row r="5" spans="1:4" ht="15.75" x14ac:dyDescent="0.25">
      <c r="A5" s="13" t="s">
        <v>36</v>
      </c>
    </row>
    <row r="7" spans="1:4" x14ac:dyDescent="0.25">
      <c r="A7" s="70"/>
      <c r="B7" s="71" t="s">
        <v>0</v>
      </c>
      <c r="C7" s="44" t="s">
        <v>99</v>
      </c>
      <c r="D7" s="44" t="s">
        <v>2</v>
      </c>
    </row>
    <row r="8" spans="1:4" ht="15.75" thickBot="1" x14ac:dyDescent="0.3">
      <c r="A8" s="70"/>
      <c r="B8" s="72"/>
      <c r="C8" s="45" t="s">
        <v>1</v>
      </c>
      <c r="D8" s="45" t="s">
        <v>3</v>
      </c>
    </row>
    <row r="9" spans="1:4" x14ac:dyDescent="0.25">
      <c r="A9" s="5" t="s">
        <v>4</v>
      </c>
      <c r="B9" s="41"/>
      <c r="C9" s="9"/>
      <c r="D9" s="10"/>
    </row>
    <row r="10" spans="1:4" x14ac:dyDescent="0.25">
      <c r="A10" s="8" t="s">
        <v>5</v>
      </c>
      <c r="B10" s="41">
        <v>3</v>
      </c>
      <c r="C10" s="22">
        <v>561892</v>
      </c>
      <c r="D10" s="20">
        <v>1385112</v>
      </c>
    </row>
    <row r="11" spans="1:4" x14ac:dyDescent="0.25">
      <c r="A11" s="8" t="s">
        <v>6</v>
      </c>
      <c r="B11" s="41">
        <v>4</v>
      </c>
      <c r="C11" s="22"/>
      <c r="D11" s="20">
        <v>57293</v>
      </c>
    </row>
    <row r="12" spans="1:4" x14ac:dyDescent="0.25">
      <c r="A12" s="8" t="s">
        <v>7</v>
      </c>
      <c r="B12" s="41">
        <v>5</v>
      </c>
      <c r="C12" s="22">
        <v>356</v>
      </c>
      <c r="D12" s="20">
        <v>148459</v>
      </c>
    </row>
    <row r="13" spans="1:4" x14ac:dyDescent="0.25">
      <c r="A13" s="8" t="s">
        <v>8</v>
      </c>
      <c r="B13" s="41"/>
      <c r="C13" s="22"/>
      <c r="D13" s="20">
        <v>1020</v>
      </c>
    </row>
    <row r="14" spans="1:4" x14ac:dyDescent="0.25">
      <c r="A14" s="8" t="s">
        <v>9</v>
      </c>
      <c r="B14" s="41">
        <v>6</v>
      </c>
      <c r="C14" s="22">
        <v>1325272</v>
      </c>
      <c r="D14" s="20">
        <v>2125895</v>
      </c>
    </row>
    <row r="15" spans="1:4" x14ac:dyDescent="0.25">
      <c r="A15" s="8" t="s">
        <v>10</v>
      </c>
      <c r="B15" s="41">
        <v>7</v>
      </c>
      <c r="C15" s="22">
        <v>9878</v>
      </c>
      <c r="D15" s="20">
        <v>391245</v>
      </c>
    </row>
    <row r="16" spans="1:4" x14ac:dyDescent="0.25">
      <c r="A16" s="8" t="s">
        <v>11</v>
      </c>
      <c r="B16" s="41"/>
      <c r="C16" s="22">
        <v>145</v>
      </c>
      <c r="D16" s="20">
        <v>144</v>
      </c>
    </row>
    <row r="17" spans="1:4" x14ac:dyDescent="0.25">
      <c r="A17" s="8" t="s">
        <v>12</v>
      </c>
      <c r="B17" s="41"/>
      <c r="C17" s="22">
        <v>42330</v>
      </c>
      <c r="D17" s="20">
        <v>42772</v>
      </c>
    </row>
    <row r="18" spans="1:4" x14ac:dyDescent="0.25">
      <c r="A18" s="8" t="s">
        <v>13</v>
      </c>
      <c r="B18" s="41"/>
      <c r="C18" s="22">
        <v>20573</v>
      </c>
      <c r="D18" s="20">
        <v>22386</v>
      </c>
    </row>
    <row r="19" spans="1:4" ht="15.75" thickBot="1" x14ac:dyDescent="0.3">
      <c r="A19" s="8" t="s">
        <v>14</v>
      </c>
      <c r="B19" s="41"/>
      <c r="C19" s="22">
        <v>30686</v>
      </c>
      <c r="D19" s="20">
        <v>17030</v>
      </c>
    </row>
    <row r="20" spans="1:4" ht="15.75" thickBot="1" x14ac:dyDescent="0.3">
      <c r="A20" s="5" t="s">
        <v>15</v>
      </c>
      <c r="B20" s="41"/>
      <c r="C20" s="46">
        <f>SUM(C10:C19)</f>
        <v>1991132</v>
      </c>
      <c r="D20" s="21">
        <f>SUM(D10:D19)</f>
        <v>4191356</v>
      </c>
    </row>
    <row r="21" spans="1:4" ht="15.75" thickTop="1" x14ac:dyDescent="0.25">
      <c r="A21" s="8" t="s">
        <v>16</v>
      </c>
      <c r="B21" s="41"/>
      <c r="C21" s="22"/>
      <c r="D21" s="20"/>
    </row>
    <row r="22" spans="1:4" x14ac:dyDescent="0.25">
      <c r="A22" s="5" t="s">
        <v>17</v>
      </c>
      <c r="B22" s="41"/>
      <c r="C22" s="22"/>
      <c r="D22" s="20"/>
    </row>
    <row r="23" spans="1:4" x14ac:dyDescent="0.25">
      <c r="A23" s="8" t="s">
        <v>18</v>
      </c>
      <c r="B23" s="41">
        <v>8</v>
      </c>
      <c r="C23" s="22">
        <v>1628</v>
      </c>
      <c r="D23" s="20">
        <v>223501</v>
      </c>
    </row>
    <row r="24" spans="1:4" x14ac:dyDescent="0.25">
      <c r="A24" s="8" t="s">
        <v>19</v>
      </c>
      <c r="B24" s="41">
        <v>9</v>
      </c>
      <c r="C24" s="22">
        <v>1389256</v>
      </c>
      <c r="D24" s="20">
        <v>1594829</v>
      </c>
    </row>
    <row r="25" spans="1:4" x14ac:dyDescent="0.25">
      <c r="A25" s="8" t="s">
        <v>20</v>
      </c>
      <c r="B25" s="41">
        <v>9</v>
      </c>
      <c r="C25" s="22">
        <v>187544</v>
      </c>
      <c r="D25" s="20">
        <v>1059828</v>
      </c>
    </row>
    <row r="26" spans="1:4" x14ac:dyDescent="0.25">
      <c r="A26" s="8" t="s">
        <v>21</v>
      </c>
      <c r="B26" s="41">
        <v>10</v>
      </c>
      <c r="C26" s="22"/>
      <c r="D26" s="20">
        <v>510170</v>
      </c>
    </row>
    <row r="27" spans="1:4" x14ac:dyDescent="0.25">
      <c r="A27" s="8" t="s">
        <v>22</v>
      </c>
      <c r="B27" s="41"/>
      <c r="C27" s="22">
        <v>378750</v>
      </c>
      <c r="D27" s="20">
        <v>384652</v>
      </c>
    </row>
    <row r="28" spans="1:4" x14ac:dyDescent="0.25">
      <c r="A28" s="8" t="s">
        <v>23</v>
      </c>
      <c r="B28" s="41"/>
      <c r="C28" s="22">
        <v>589</v>
      </c>
      <c r="D28" s="20">
        <v>2260</v>
      </c>
    </row>
    <row r="29" spans="1:4" ht="15.75" thickBot="1" x14ac:dyDescent="0.3">
      <c r="A29" s="8" t="s">
        <v>24</v>
      </c>
      <c r="B29" s="41"/>
      <c r="C29" s="22">
        <v>44096</v>
      </c>
      <c r="D29" s="20">
        <v>37595</v>
      </c>
    </row>
    <row r="30" spans="1:4" ht="15.75" thickBot="1" x14ac:dyDescent="0.3">
      <c r="A30" s="5" t="s">
        <v>25</v>
      </c>
      <c r="B30" s="41"/>
      <c r="C30" s="23">
        <f>SUM(C23:C29)</f>
        <v>2001863</v>
      </c>
      <c r="D30" s="24">
        <f>SUM(D23:D29)</f>
        <v>3812835</v>
      </c>
    </row>
    <row r="31" spans="1:4" x14ac:dyDescent="0.25">
      <c r="A31" s="8" t="s">
        <v>16</v>
      </c>
      <c r="B31" s="41"/>
      <c r="C31" s="22"/>
      <c r="D31" s="20"/>
    </row>
    <row r="32" spans="1:4" x14ac:dyDescent="0.25">
      <c r="A32" s="5" t="s">
        <v>26</v>
      </c>
      <c r="B32" s="41"/>
      <c r="C32" s="22"/>
      <c r="D32" s="20"/>
    </row>
    <row r="33" spans="1:4" x14ac:dyDescent="0.25">
      <c r="A33" s="8" t="s">
        <v>27</v>
      </c>
      <c r="B33" s="41">
        <v>11</v>
      </c>
      <c r="C33" s="22">
        <v>51500</v>
      </c>
      <c r="D33" s="20">
        <v>51500</v>
      </c>
    </row>
    <row r="34" spans="1:4" x14ac:dyDescent="0.25">
      <c r="A34" s="8" t="s">
        <v>100</v>
      </c>
      <c r="B34" s="41"/>
      <c r="C34" s="22">
        <v>-86082</v>
      </c>
      <c r="D34" s="20">
        <v>302770</v>
      </c>
    </row>
    <row r="35" spans="1:4" x14ac:dyDescent="0.25">
      <c r="A35" s="8" t="s">
        <v>28</v>
      </c>
      <c r="B35" s="41"/>
      <c r="C35" s="22">
        <v>-42</v>
      </c>
      <c r="D35" s="20">
        <v>358</v>
      </c>
    </row>
    <row r="36" spans="1:4" ht="15.75" thickBot="1" x14ac:dyDescent="0.3">
      <c r="A36" s="8" t="s">
        <v>29</v>
      </c>
      <c r="B36" s="41"/>
      <c r="C36" s="22">
        <v>23893</v>
      </c>
      <c r="D36" s="20">
        <v>23893</v>
      </c>
    </row>
    <row r="37" spans="1:4" ht="15.75" thickBot="1" x14ac:dyDescent="0.3">
      <c r="A37" s="5" t="s">
        <v>30</v>
      </c>
      <c r="B37" s="41"/>
      <c r="C37" s="23">
        <f>SUM(C33:C36)</f>
        <v>-10731</v>
      </c>
      <c r="D37" s="24">
        <f>SUM(D33:D36)</f>
        <v>378521</v>
      </c>
    </row>
    <row r="38" spans="1:4" ht="15.75" thickBot="1" x14ac:dyDescent="0.3">
      <c r="A38" s="5" t="s">
        <v>31</v>
      </c>
      <c r="B38" s="41"/>
      <c r="C38" s="47">
        <f>C30+C37</f>
        <v>1991132</v>
      </c>
      <c r="D38" s="48">
        <f>D30+D37</f>
        <v>4191356</v>
      </c>
    </row>
    <row r="39" spans="1:4" ht="15.75" thickTop="1" x14ac:dyDescent="0.25"/>
    <row r="41" spans="1:4" x14ac:dyDescent="0.25">
      <c r="A41" s="11" t="s">
        <v>101</v>
      </c>
      <c r="B41" s="75" t="s">
        <v>37</v>
      </c>
      <c r="C41" s="75"/>
      <c r="D41" s="75"/>
    </row>
    <row r="42" spans="1:4" x14ac:dyDescent="0.25">
      <c r="A42" s="11"/>
    </row>
    <row r="43" spans="1:4" x14ac:dyDescent="0.25">
      <c r="A43" s="11"/>
    </row>
    <row r="44" spans="1:4" x14ac:dyDescent="0.25">
      <c r="A44" s="11"/>
    </row>
    <row r="45" spans="1:4" x14ac:dyDescent="0.25">
      <c r="A45" s="11"/>
    </row>
    <row r="46" spans="1:4" x14ac:dyDescent="0.25">
      <c r="A46" s="11"/>
    </row>
    <row r="47" spans="1:4" x14ac:dyDescent="0.25">
      <c r="A47" s="11" t="s">
        <v>38</v>
      </c>
      <c r="B47" s="75" t="s">
        <v>39</v>
      </c>
      <c r="C47" s="75"/>
      <c r="D47" s="75"/>
    </row>
    <row r="48" spans="1:4" x14ac:dyDescent="0.25">
      <c r="A48" s="11"/>
    </row>
    <row r="49" spans="1:1" x14ac:dyDescent="0.25">
      <c r="A49" s="40" t="s">
        <v>102</v>
      </c>
    </row>
    <row r="50" spans="1:1" x14ac:dyDescent="0.25">
      <c r="A50" s="11"/>
    </row>
  </sheetData>
  <mergeCells count="5">
    <mergeCell ref="A7:A8"/>
    <mergeCell ref="B7:B8"/>
    <mergeCell ref="B2:D2"/>
    <mergeCell ref="B41:D41"/>
    <mergeCell ref="B47: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C8" sqref="C8:D9"/>
    </sheetView>
  </sheetViews>
  <sheetFormatPr defaultRowHeight="15" x14ac:dyDescent="0.25"/>
  <cols>
    <col min="1" max="1" width="62" customWidth="1"/>
    <col min="2" max="2" width="15.42578125" customWidth="1"/>
    <col min="3" max="4" width="14.85546875" bestFit="1" customWidth="1"/>
  </cols>
  <sheetData>
    <row r="1" spans="1:4" x14ac:dyDescent="0.25">
      <c r="A1" s="11" t="s">
        <v>32</v>
      </c>
    </row>
    <row r="2" spans="1:4" x14ac:dyDescent="0.25">
      <c r="A2" s="11" t="s">
        <v>33</v>
      </c>
      <c r="B2" s="75" t="s">
        <v>34</v>
      </c>
      <c r="C2" s="75"/>
      <c r="D2" s="75"/>
    </row>
    <row r="3" spans="1:4" ht="47.25" x14ac:dyDescent="0.25">
      <c r="A3" s="12" t="s">
        <v>111</v>
      </c>
    </row>
    <row r="4" spans="1:4" ht="15.75" x14ac:dyDescent="0.25">
      <c r="A4" s="12"/>
    </row>
    <row r="5" spans="1:4" ht="15.75" x14ac:dyDescent="0.25">
      <c r="A5" s="13" t="s">
        <v>36</v>
      </c>
    </row>
    <row r="8" spans="1:4" x14ac:dyDescent="0.25">
      <c r="A8" s="76"/>
      <c r="B8" s="71"/>
      <c r="C8" s="71" t="s">
        <v>108</v>
      </c>
      <c r="D8" s="71"/>
    </row>
    <row r="9" spans="1:4" ht="15.75" thickBot="1" x14ac:dyDescent="0.3">
      <c r="A9" s="76"/>
      <c r="B9" s="71"/>
      <c r="C9" s="72" t="s">
        <v>109</v>
      </c>
      <c r="D9" s="72"/>
    </row>
    <row r="10" spans="1:4" x14ac:dyDescent="0.25">
      <c r="A10" s="76"/>
      <c r="B10" s="71" t="s">
        <v>0</v>
      </c>
      <c r="C10" s="3" t="s">
        <v>40</v>
      </c>
      <c r="D10" s="15" t="s">
        <v>42</v>
      </c>
    </row>
    <row r="11" spans="1:4" ht="15.75" thickBot="1" x14ac:dyDescent="0.3">
      <c r="A11" s="76"/>
      <c r="B11" s="72"/>
      <c r="C11" s="4" t="s">
        <v>41</v>
      </c>
      <c r="D11" s="4" t="s">
        <v>41</v>
      </c>
    </row>
    <row r="12" spans="1:4" x14ac:dyDescent="0.25">
      <c r="A12" s="7" t="s">
        <v>43</v>
      </c>
      <c r="B12" s="41">
        <v>12</v>
      </c>
      <c r="C12" s="29">
        <v>130704</v>
      </c>
      <c r="D12" s="30">
        <v>159318</v>
      </c>
    </row>
    <row r="13" spans="1:4" x14ac:dyDescent="0.25">
      <c r="A13" s="7" t="s">
        <v>44</v>
      </c>
      <c r="B13" s="41">
        <v>12</v>
      </c>
      <c r="C13" s="42">
        <v>2019</v>
      </c>
      <c r="D13" s="26">
        <v>4679</v>
      </c>
    </row>
    <row r="14" spans="1:4" ht="15.75" thickBot="1" x14ac:dyDescent="0.3">
      <c r="A14" s="7" t="s">
        <v>45</v>
      </c>
      <c r="B14" s="41">
        <v>12</v>
      </c>
      <c r="C14" s="43">
        <v>-44932</v>
      </c>
      <c r="D14" s="28">
        <v>-85822</v>
      </c>
    </row>
    <row r="15" spans="1:4" x14ac:dyDescent="0.25">
      <c r="A15" s="16" t="s">
        <v>46</v>
      </c>
      <c r="B15" s="41"/>
      <c r="C15" s="42">
        <f>SUM(C12:C14)</f>
        <v>87791</v>
      </c>
      <c r="D15" s="26">
        <f>SUM(D12:D14)</f>
        <v>78175</v>
      </c>
    </row>
    <row r="16" spans="1:4" x14ac:dyDescent="0.25">
      <c r="A16" s="8" t="s">
        <v>16</v>
      </c>
      <c r="B16" s="41"/>
      <c r="C16" s="42"/>
      <c r="D16" s="26"/>
    </row>
    <row r="17" spans="1:4" ht="15.75" thickBot="1" x14ac:dyDescent="0.3">
      <c r="A17" s="7" t="s">
        <v>47</v>
      </c>
      <c r="B17" s="41"/>
      <c r="C17" s="42">
        <v>-12242</v>
      </c>
      <c r="D17" s="26">
        <v>-4634</v>
      </c>
    </row>
    <row r="18" spans="1:4" x14ac:dyDescent="0.25">
      <c r="A18" s="16" t="s">
        <v>48</v>
      </c>
      <c r="B18" s="41"/>
      <c r="C18" s="29">
        <f>SUM(C15:C17)</f>
        <v>75549</v>
      </c>
      <c r="D18" s="30">
        <f>SUM(D15:D17)</f>
        <v>73541</v>
      </c>
    </row>
    <row r="19" spans="1:4" x14ac:dyDescent="0.25">
      <c r="A19" s="16" t="s">
        <v>16</v>
      </c>
      <c r="B19" s="41"/>
      <c r="C19" s="42"/>
      <c r="D19" s="26"/>
    </row>
    <row r="20" spans="1:4" x14ac:dyDescent="0.25">
      <c r="A20" s="7" t="s">
        <v>49</v>
      </c>
      <c r="B20" s="41">
        <v>13</v>
      </c>
      <c r="C20" s="42">
        <v>42597</v>
      </c>
      <c r="D20" s="26">
        <v>28244</v>
      </c>
    </row>
    <row r="21" spans="1:4" x14ac:dyDescent="0.25">
      <c r="A21" s="7" t="s">
        <v>50</v>
      </c>
      <c r="B21" s="41">
        <v>13</v>
      </c>
      <c r="C21" s="42">
        <v>-8937</v>
      </c>
      <c r="D21" s="26">
        <v>-13209</v>
      </c>
    </row>
    <row r="22" spans="1:4" x14ac:dyDescent="0.25">
      <c r="A22" s="7" t="s">
        <v>103</v>
      </c>
      <c r="B22" s="14"/>
      <c r="C22" s="42">
        <v>-7652</v>
      </c>
      <c r="D22" s="26">
        <v>107</v>
      </c>
    </row>
    <row r="23" spans="1:4" x14ac:dyDescent="0.25">
      <c r="A23" s="7" t="s">
        <v>51</v>
      </c>
      <c r="B23" s="41"/>
      <c r="C23" s="42"/>
      <c r="D23" s="26"/>
    </row>
    <row r="24" spans="1:4" x14ac:dyDescent="0.25">
      <c r="A24" s="7" t="s">
        <v>52</v>
      </c>
      <c r="B24" s="41"/>
      <c r="C24" s="42">
        <v>-51818</v>
      </c>
      <c r="D24" s="26">
        <v>14499</v>
      </c>
    </row>
    <row r="25" spans="1:4" x14ac:dyDescent="0.25">
      <c r="A25" s="7" t="s">
        <v>53</v>
      </c>
      <c r="B25" s="41"/>
      <c r="C25" s="42">
        <v>-612198</v>
      </c>
      <c r="D25" s="26">
        <v>-2665</v>
      </c>
    </row>
    <row r="26" spans="1:4" x14ac:dyDescent="0.25">
      <c r="A26" s="7" t="s">
        <v>54</v>
      </c>
      <c r="B26" s="41"/>
      <c r="C26" s="42">
        <v>214649</v>
      </c>
      <c r="D26" s="26">
        <v>2750</v>
      </c>
    </row>
    <row r="27" spans="1:4" x14ac:dyDescent="0.25">
      <c r="A27" s="7" t="s">
        <v>55</v>
      </c>
      <c r="B27" s="41"/>
      <c r="C27" s="26" t="s">
        <v>107</v>
      </c>
      <c r="D27" s="26">
        <v>2698</v>
      </c>
    </row>
    <row r="28" spans="1:4" ht="15.75" thickBot="1" x14ac:dyDescent="0.3">
      <c r="A28" s="7" t="s">
        <v>56</v>
      </c>
      <c r="B28" s="41"/>
      <c r="C28" s="42">
        <v>1144</v>
      </c>
      <c r="D28" s="26">
        <v>-378</v>
      </c>
    </row>
    <row r="29" spans="1:4" x14ac:dyDescent="0.25">
      <c r="A29" s="16" t="s">
        <v>104</v>
      </c>
      <c r="B29" s="41"/>
      <c r="C29" s="29">
        <f>SUM(C18:C28)</f>
        <v>-346666</v>
      </c>
      <c r="D29" s="30">
        <f>SUM(D18:D28)</f>
        <v>105587</v>
      </c>
    </row>
    <row r="30" spans="1:4" x14ac:dyDescent="0.25">
      <c r="A30" s="7" t="s">
        <v>16</v>
      </c>
      <c r="B30" s="41"/>
      <c r="C30" s="42"/>
      <c r="D30" s="26"/>
    </row>
    <row r="31" spans="1:4" x14ac:dyDescent="0.25">
      <c r="A31" s="7" t="s">
        <v>57</v>
      </c>
      <c r="B31" s="41">
        <v>13</v>
      </c>
      <c r="C31" s="42">
        <v>-34984</v>
      </c>
      <c r="D31" s="26">
        <v>-30615</v>
      </c>
    </row>
    <row r="32" spans="1:4" ht="15.75" thickBot="1" x14ac:dyDescent="0.3">
      <c r="A32" s="7" t="s">
        <v>58</v>
      </c>
      <c r="B32" s="41"/>
      <c r="C32" s="42">
        <v>-1773</v>
      </c>
      <c r="D32" s="26">
        <v>-1496</v>
      </c>
    </row>
    <row r="33" spans="1:4" x14ac:dyDescent="0.25">
      <c r="A33" s="16" t="s">
        <v>105</v>
      </c>
      <c r="B33" s="41"/>
      <c r="C33" s="29">
        <f>SUM(C29:C32)</f>
        <v>-383423</v>
      </c>
      <c r="D33" s="30">
        <f>SUM(D29:D32)</f>
        <v>73476</v>
      </c>
    </row>
    <row r="34" spans="1:4" x14ac:dyDescent="0.25">
      <c r="A34" s="7" t="s">
        <v>16</v>
      </c>
      <c r="B34" s="41"/>
      <c r="C34" s="42"/>
      <c r="D34" s="26"/>
    </row>
    <row r="35" spans="1:4" ht="15.75" thickBot="1" x14ac:dyDescent="0.3">
      <c r="A35" s="7" t="s">
        <v>59</v>
      </c>
      <c r="B35" s="41"/>
      <c r="C35" s="43">
        <v>-5429</v>
      </c>
      <c r="D35" s="28">
        <v>-9747</v>
      </c>
    </row>
    <row r="36" spans="1:4" ht="15.75" thickBot="1" x14ac:dyDescent="0.3">
      <c r="A36" s="16" t="s">
        <v>106</v>
      </c>
      <c r="B36" s="41"/>
      <c r="C36" s="31">
        <f>SUM(C33:C35)</f>
        <v>-388852</v>
      </c>
      <c r="D36" s="32">
        <f>SUM(D33:D35)</f>
        <v>63729</v>
      </c>
    </row>
    <row r="37" spans="1:4" ht="15.75" thickTop="1" x14ac:dyDescent="0.25">
      <c r="A37" s="8" t="s">
        <v>16</v>
      </c>
      <c r="B37" s="41"/>
      <c r="C37" s="42"/>
      <c r="D37" s="26"/>
    </row>
    <row r="38" spans="1:4" x14ac:dyDescent="0.25">
      <c r="A38" s="16" t="s">
        <v>60</v>
      </c>
      <c r="B38" s="41">
        <v>15</v>
      </c>
      <c r="C38" s="50"/>
      <c r="D38" s="49">
        <v>4963.66</v>
      </c>
    </row>
  </sheetData>
  <mergeCells count="7">
    <mergeCell ref="A10:A11"/>
    <mergeCell ref="B10:B11"/>
    <mergeCell ref="B2:D2"/>
    <mergeCell ref="A8:A9"/>
    <mergeCell ref="B8:B9"/>
    <mergeCell ref="C8:D8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25" workbookViewId="0">
      <selection activeCell="C9" sqref="C9:D9"/>
    </sheetView>
  </sheetViews>
  <sheetFormatPr defaultRowHeight="15" x14ac:dyDescent="0.25"/>
  <cols>
    <col min="1" max="1" width="62" customWidth="1"/>
    <col min="2" max="2" width="6.5703125" bestFit="1" customWidth="1"/>
    <col min="3" max="4" width="13.7109375" bestFit="1" customWidth="1"/>
  </cols>
  <sheetData>
    <row r="1" spans="1:4" x14ac:dyDescent="0.25">
      <c r="A1" s="11" t="s">
        <v>32</v>
      </c>
    </row>
    <row r="2" spans="1:4" x14ac:dyDescent="0.25">
      <c r="A2" s="11" t="s">
        <v>33</v>
      </c>
      <c r="B2" s="75" t="s">
        <v>34</v>
      </c>
      <c r="C2" s="75"/>
      <c r="D2" s="75"/>
    </row>
    <row r="3" spans="1:4" ht="15.75" x14ac:dyDescent="0.25">
      <c r="A3" s="18" t="s">
        <v>112</v>
      </c>
    </row>
    <row r="4" spans="1:4" ht="15.75" x14ac:dyDescent="0.25">
      <c r="A4" s="12"/>
    </row>
    <row r="5" spans="1:4" ht="15.75" x14ac:dyDescent="0.25">
      <c r="A5" s="13" t="s">
        <v>36</v>
      </c>
    </row>
    <row r="8" spans="1:4" x14ac:dyDescent="0.25">
      <c r="A8" s="81"/>
      <c r="B8" s="82"/>
      <c r="C8" s="71" t="s">
        <v>108</v>
      </c>
      <c r="D8" s="71"/>
    </row>
    <row r="9" spans="1:4" ht="15.75" thickBot="1" x14ac:dyDescent="0.3">
      <c r="A9" s="81"/>
      <c r="B9" s="82"/>
      <c r="C9" s="72" t="s">
        <v>109</v>
      </c>
      <c r="D9" s="72"/>
    </row>
    <row r="10" spans="1:4" x14ac:dyDescent="0.25">
      <c r="A10" s="77"/>
      <c r="B10" s="79" t="s">
        <v>0</v>
      </c>
      <c r="C10" s="58" t="s">
        <v>40</v>
      </c>
      <c r="D10" s="19" t="s">
        <v>42</v>
      </c>
    </row>
    <row r="11" spans="1:4" ht="15.75" thickBot="1" x14ac:dyDescent="0.3">
      <c r="A11" s="78"/>
      <c r="B11" s="80"/>
      <c r="C11" s="59" t="s">
        <v>41</v>
      </c>
      <c r="D11" s="59" t="s">
        <v>41</v>
      </c>
    </row>
    <row r="12" spans="1:4" x14ac:dyDescent="0.25">
      <c r="A12" s="51" t="s">
        <v>72</v>
      </c>
      <c r="B12" s="52"/>
      <c r="C12" s="60"/>
      <c r="D12" s="61"/>
    </row>
    <row r="13" spans="1:4" x14ac:dyDescent="0.25">
      <c r="A13" s="53" t="s">
        <v>73</v>
      </c>
      <c r="B13" s="54"/>
      <c r="C13" s="60">
        <v>132205</v>
      </c>
      <c r="D13" s="62">
        <v>115316</v>
      </c>
    </row>
    <row r="14" spans="1:4" x14ac:dyDescent="0.25">
      <c r="A14" s="53" t="s">
        <v>74</v>
      </c>
      <c r="B14" s="54"/>
      <c r="C14" s="60">
        <v>-49738</v>
      </c>
      <c r="D14" s="62">
        <v>-57833</v>
      </c>
    </row>
    <row r="15" spans="1:4" x14ac:dyDescent="0.25">
      <c r="A15" s="53" t="s">
        <v>75</v>
      </c>
      <c r="B15" s="54"/>
      <c r="C15" s="60">
        <v>42597</v>
      </c>
      <c r="D15" s="62">
        <v>28244</v>
      </c>
    </row>
    <row r="16" spans="1:4" x14ac:dyDescent="0.25">
      <c r="A16" s="53" t="s">
        <v>76</v>
      </c>
      <c r="B16" s="54"/>
      <c r="C16" s="60">
        <v>-8937</v>
      </c>
      <c r="D16" s="62">
        <v>-13209</v>
      </c>
    </row>
    <row r="17" spans="1:4" x14ac:dyDescent="0.25">
      <c r="A17" s="53" t="s">
        <v>77</v>
      </c>
      <c r="B17" s="54"/>
      <c r="C17" s="60">
        <v>-51832</v>
      </c>
      <c r="D17" s="62">
        <v>14499</v>
      </c>
    </row>
    <row r="18" spans="1:4" ht="24" x14ac:dyDescent="0.25">
      <c r="A18" s="55" t="s">
        <v>114</v>
      </c>
      <c r="B18" s="54"/>
      <c r="C18" s="60">
        <v>207019</v>
      </c>
      <c r="D18" s="62">
        <v>2847</v>
      </c>
    </row>
    <row r="19" spans="1:4" x14ac:dyDescent="0.25">
      <c r="A19" s="53" t="s">
        <v>78</v>
      </c>
      <c r="B19" s="54"/>
      <c r="C19" s="60">
        <v>1122</v>
      </c>
      <c r="D19" s="62">
        <v>-378</v>
      </c>
    </row>
    <row r="20" spans="1:4" ht="15.75" thickBot="1" x14ac:dyDescent="0.3">
      <c r="A20" s="53" t="s">
        <v>79</v>
      </c>
      <c r="B20" s="52"/>
      <c r="C20" s="33">
        <v>-26994</v>
      </c>
      <c r="D20" s="63">
        <v>-20064</v>
      </c>
    </row>
    <row r="21" spans="1:4" ht="24" x14ac:dyDescent="0.25">
      <c r="A21" s="56" t="s">
        <v>115</v>
      </c>
      <c r="B21" s="54"/>
      <c r="C21" s="60">
        <f>SUM(C13:C20)</f>
        <v>245442</v>
      </c>
      <c r="D21" s="62">
        <f>SUM(D13:D20)</f>
        <v>69422</v>
      </c>
    </row>
    <row r="22" spans="1:4" x14ac:dyDescent="0.25">
      <c r="A22" s="53" t="s">
        <v>16</v>
      </c>
      <c r="B22" s="52"/>
      <c r="C22" s="60"/>
      <c r="D22" s="62"/>
    </row>
    <row r="23" spans="1:4" ht="15" customHeight="1" x14ac:dyDescent="0.25">
      <c r="A23" s="57" t="s">
        <v>80</v>
      </c>
      <c r="B23" s="54"/>
      <c r="C23" s="60"/>
      <c r="D23" s="62"/>
    </row>
    <row r="24" spans="1:4" x14ac:dyDescent="0.25">
      <c r="A24" s="53" t="s">
        <v>6</v>
      </c>
      <c r="B24" s="54"/>
      <c r="C24" s="60">
        <v>49792</v>
      </c>
      <c r="D24" s="62">
        <v>37475</v>
      </c>
    </row>
    <row r="25" spans="1:4" x14ac:dyDescent="0.25">
      <c r="A25" s="53" t="s">
        <v>7</v>
      </c>
      <c r="B25" s="54"/>
      <c r="C25" s="60">
        <v>150088</v>
      </c>
      <c r="D25" s="62">
        <v>-47668</v>
      </c>
    </row>
    <row r="26" spans="1:4" x14ac:dyDescent="0.25">
      <c r="A26" s="53" t="s">
        <v>9</v>
      </c>
      <c r="B26" s="54"/>
      <c r="C26" s="60">
        <v>828187</v>
      </c>
      <c r="D26" s="62">
        <v>-290957</v>
      </c>
    </row>
    <row r="27" spans="1:4" x14ac:dyDescent="0.25">
      <c r="A27" s="53" t="s">
        <v>14</v>
      </c>
      <c r="B27" s="54"/>
      <c r="C27" s="60">
        <v>3272</v>
      </c>
      <c r="D27" s="62">
        <v>489</v>
      </c>
    </row>
    <row r="28" spans="1:4" x14ac:dyDescent="0.25">
      <c r="A28" s="53" t="s">
        <v>16</v>
      </c>
      <c r="B28" s="54"/>
      <c r="C28" s="60"/>
      <c r="D28" s="62"/>
    </row>
    <row r="29" spans="1:4" x14ac:dyDescent="0.25">
      <c r="A29" s="57" t="s">
        <v>81</v>
      </c>
      <c r="B29" s="54"/>
      <c r="C29" s="60"/>
      <c r="D29" s="62"/>
    </row>
    <row r="30" spans="1:4" x14ac:dyDescent="0.25">
      <c r="A30" s="53" t="s">
        <v>18</v>
      </c>
      <c r="B30" s="54"/>
      <c r="C30" s="60">
        <v>-740295</v>
      </c>
      <c r="D30" s="62">
        <v>51884</v>
      </c>
    </row>
    <row r="31" spans="1:4" x14ac:dyDescent="0.25">
      <c r="A31" s="53" t="s">
        <v>22</v>
      </c>
      <c r="B31" s="54"/>
      <c r="C31" s="60">
        <v>4269</v>
      </c>
      <c r="D31" s="62">
        <v>80870</v>
      </c>
    </row>
    <row r="32" spans="1:4" x14ac:dyDescent="0.25">
      <c r="A32" s="53" t="s">
        <v>19</v>
      </c>
      <c r="B32" s="54"/>
      <c r="C32" s="60">
        <v>-402921</v>
      </c>
      <c r="D32" s="62">
        <v>228109</v>
      </c>
    </row>
    <row r="33" spans="1:4" x14ac:dyDescent="0.25">
      <c r="A33" s="53" t="s">
        <v>20</v>
      </c>
      <c r="B33" s="54"/>
      <c r="C33" s="60">
        <v>-946562</v>
      </c>
      <c r="D33" s="62">
        <v>37173</v>
      </c>
    </row>
    <row r="34" spans="1:4" x14ac:dyDescent="0.25">
      <c r="A34" s="53" t="s">
        <v>82</v>
      </c>
      <c r="B34" s="54"/>
      <c r="C34" s="60">
        <v>891</v>
      </c>
      <c r="D34" s="62">
        <v>-2086</v>
      </c>
    </row>
    <row r="35" spans="1:4" x14ac:dyDescent="0.25">
      <c r="A35" s="53" t="s">
        <v>21</v>
      </c>
      <c r="B35" s="54"/>
      <c r="C35" s="60">
        <v>-510169</v>
      </c>
      <c r="D35" s="62">
        <v>176363</v>
      </c>
    </row>
    <row r="36" spans="1:4" ht="15.75" thickBot="1" x14ac:dyDescent="0.3">
      <c r="A36" s="53" t="s">
        <v>24</v>
      </c>
      <c r="B36" s="52"/>
      <c r="C36" s="33">
        <v>-4983</v>
      </c>
      <c r="D36" s="63">
        <v>-1026</v>
      </c>
    </row>
    <row r="37" spans="1:4" ht="24" x14ac:dyDescent="0.25">
      <c r="A37" s="56" t="s">
        <v>83</v>
      </c>
      <c r="B37" s="54"/>
      <c r="C37" s="60">
        <f>SUM(C21:C36)</f>
        <v>-1322989</v>
      </c>
      <c r="D37" s="62">
        <f>SUM(D21:D36)</f>
        <v>340048</v>
      </c>
    </row>
    <row r="38" spans="1:4" x14ac:dyDescent="0.25">
      <c r="A38" s="53" t="s">
        <v>16</v>
      </c>
      <c r="B38" s="52"/>
      <c r="C38" s="60"/>
      <c r="D38" s="62"/>
    </row>
    <row r="39" spans="1:4" ht="15.75" thickBot="1" x14ac:dyDescent="0.3">
      <c r="A39" s="53" t="s">
        <v>84</v>
      </c>
      <c r="B39" s="52"/>
      <c r="C39" s="67">
        <v>-3543</v>
      </c>
      <c r="D39" s="63">
        <v>-5739</v>
      </c>
    </row>
    <row r="40" spans="1:4" x14ac:dyDescent="0.25">
      <c r="A40" s="51" t="s">
        <v>85</v>
      </c>
      <c r="B40" s="54"/>
      <c r="C40" s="68">
        <f>SUM(C37:C39)</f>
        <v>-1326532</v>
      </c>
      <c r="D40" s="62">
        <f>SUM(D37:D39)</f>
        <v>334309</v>
      </c>
    </row>
    <row r="41" spans="1:4" x14ac:dyDescent="0.25">
      <c r="A41" s="53" t="s">
        <v>16</v>
      </c>
      <c r="B41" s="52"/>
      <c r="C41" s="68"/>
      <c r="D41" s="62"/>
    </row>
    <row r="42" spans="1:4" x14ac:dyDescent="0.25">
      <c r="A42" s="51" t="s">
        <v>86</v>
      </c>
      <c r="B42" s="54"/>
      <c r="C42" s="68"/>
      <c r="D42" s="62"/>
    </row>
    <row r="43" spans="1:4" x14ac:dyDescent="0.25">
      <c r="A43" s="53" t="s">
        <v>87</v>
      </c>
      <c r="B43" s="54"/>
      <c r="C43" s="68">
        <v>-3362</v>
      </c>
      <c r="D43" s="62">
        <v>-2469</v>
      </c>
    </row>
    <row r="44" spans="1:4" x14ac:dyDescent="0.25">
      <c r="A44" s="53" t="s">
        <v>88</v>
      </c>
      <c r="B44" s="54"/>
      <c r="C44" s="68">
        <v>-1188</v>
      </c>
      <c r="D44" s="62">
        <v>-1352</v>
      </c>
    </row>
    <row r="45" spans="1:4" x14ac:dyDescent="0.25">
      <c r="A45" s="53" t="s">
        <v>89</v>
      </c>
      <c r="B45" s="54"/>
      <c r="C45" s="68">
        <v>-10001</v>
      </c>
      <c r="D45" s="62">
        <v>-1012313</v>
      </c>
    </row>
    <row r="46" spans="1:4" ht="15.75" thickBot="1" x14ac:dyDescent="0.3">
      <c r="A46" s="53" t="s">
        <v>90</v>
      </c>
      <c r="B46" s="52"/>
      <c r="C46" s="67">
        <v>391047</v>
      </c>
      <c r="D46" s="63">
        <v>990661</v>
      </c>
    </row>
    <row r="47" spans="1:4" x14ac:dyDescent="0.25">
      <c r="A47" s="51" t="s">
        <v>91</v>
      </c>
      <c r="B47" s="54"/>
      <c r="C47" s="68">
        <f>SUM(C43:C46)</f>
        <v>376496</v>
      </c>
      <c r="D47" s="62">
        <f>SUM(D43:D46)</f>
        <v>-25473</v>
      </c>
    </row>
    <row r="48" spans="1:4" x14ac:dyDescent="0.25">
      <c r="A48" s="53" t="s">
        <v>16</v>
      </c>
      <c r="B48" s="54"/>
      <c r="C48" s="68"/>
      <c r="D48" s="62"/>
    </row>
    <row r="49" spans="1:4" x14ac:dyDescent="0.25">
      <c r="A49" s="51" t="s">
        <v>92</v>
      </c>
      <c r="B49" s="54"/>
      <c r="C49" s="68"/>
      <c r="D49" s="62"/>
    </row>
    <row r="50" spans="1:4" x14ac:dyDescent="0.25">
      <c r="A50" s="53" t="s">
        <v>113</v>
      </c>
      <c r="B50" s="54"/>
      <c r="C50" s="68"/>
      <c r="D50" s="62">
        <v>-48465</v>
      </c>
    </row>
    <row r="51" spans="1:4" ht="15.75" thickBot="1" x14ac:dyDescent="0.3">
      <c r="A51" s="53" t="s">
        <v>93</v>
      </c>
      <c r="B51" s="54"/>
      <c r="C51" s="67">
        <v>-119</v>
      </c>
      <c r="D51" s="63">
        <v>-825</v>
      </c>
    </row>
    <row r="52" spans="1:4" x14ac:dyDescent="0.25">
      <c r="A52" s="51" t="s">
        <v>94</v>
      </c>
      <c r="B52" s="54"/>
      <c r="C52" s="68">
        <f>SUM(C50:C51)</f>
        <v>-119</v>
      </c>
      <c r="D52" s="62">
        <f>SUM(D50:D51)</f>
        <v>-49290</v>
      </c>
    </row>
    <row r="53" spans="1:4" x14ac:dyDescent="0.25">
      <c r="A53" s="53" t="s">
        <v>16</v>
      </c>
      <c r="B53" s="54"/>
      <c r="C53" s="68"/>
      <c r="D53" s="62"/>
    </row>
    <row r="54" spans="1:4" ht="15.75" thickBot="1" x14ac:dyDescent="0.3">
      <c r="A54" s="53" t="s">
        <v>95</v>
      </c>
      <c r="B54" s="54"/>
      <c r="C54" s="67">
        <v>126935</v>
      </c>
      <c r="D54" s="63">
        <v>6803</v>
      </c>
    </row>
    <row r="55" spans="1:4" x14ac:dyDescent="0.25">
      <c r="A55" s="51" t="s">
        <v>96</v>
      </c>
      <c r="B55" s="54"/>
      <c r="C55" s="60">
        <f>C40+C47+C52+C54</f>
        <v>-823220</v>
      </c>
      <c r="D55" s="66">
        <f>D40+D47+D52+D54</f>
        <v>266349</v>
      </c>
    </row>
    <row r="56" spans="1:4" x14ac:dyDescent="0.25">
      <c r="A56" s="51" t="s">
        <v>16</v>
      </c>
      <c r="B56" s="54"/>
      <c r="C56" s="60"/>
      <c r="D56" s="62"/>
    </row>
    <row r="57" spans="1:4" x14ac:dyDescent="0.25">
      <c r="A57" s="53" t="s">
        <v>97</v>
      </c>
      <c r="B57" s="54"/>
      <c r="C57" s="60">
        <v>1385112</v>
      </c>
      <c r="D57" s="62">
        <v>856394</v>
      </c>
    </row>
    <row r="58" spans="1:4" ht="15.75" thickBot="1" x14ac:dyDescent="0.3">
      <c r="A58" s="51" t="s">
        <v>98</v>
      </c>
      <c r="B58" s="54">
        <v>3</v>
      </c>
      <c r="C58" s="64">
        <f>C55+C57</f>
        <v>561892</v>
      </c>
      <c r="D58" s="65">
        <f>D55+D57</f>
        <v>1122743</v>
      </c>
    </row>
    <row r="59" spans="1:4" ht="15.75" thickTop="1" x14ac:dyDescent="0.25"/>
  </sheetData>
  <mergeCells count="7">
    <mergeCell ref="A10:A11"/>
    <mergeCell ref="B10:B11"/>
    <mergeCell ref="B2:D2"/>
    <mergeCell ref="A8:A9"/>
    <mergeCell ref="B8:B9"/>
    <mergeCell ref="C8:D8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5" sqref="A25"/>
    </sheetView>
  </sheetViews>
  <sheetFormatPr defaultRowHeight="15" x14ac:dyDescent="0.25"/>
  <cols>
    <col min="1" max="1" width="64" bestFit="1" customWidth="1"/>
    <col min="2" max="2" width="6.85546875" bestFit="1" customWidth="1"/>
    <col min="3" max="3" width="17.7109375" bestFit="1" customWidth="1"/>
    <col min="4" max="4" width="16.140625" bestFit="1" customWidth="1"/>
    <col min="5" max="5" width="30.140625" bestFit="1" customWidth="1"/>
    <col min="6" max="6" width="17.28515625" bestFit="1" customWidth="1"/>
    <col min="7" max="7" width="9.85546875" bestFit="1" customWidth="1"/>
  </cols>
  <sheetData>
    <row r="1" spans="1:7" x14ac:dyDescent="0.25">
      <c r="A1" s="11" t="s">
        <v>32</v>
      </c>
    </row>
    <row r="2" spans="1:7" x14ac:dyDescent="0.25">
      <c r="A2" s="11" t="s">
        <v>33</v>
      </c>
      <c r="B2" s="75" t="s">
        <v>34</v>
      </c>
      <c r="C2" s="75"/>
      <c r="D2" s="75"/>
    </row>
    <row r="3" spans="1:7" ht="47.25" x14ac:dyDescent="0.25">
      <c r="A3" s="12" t="s">
        <v>116</v>
      </c>
    </row>
    <row r="4" spans="1:7" ht="15.75" x14ac:dyDescent="0.25">
      <c r="A4" s="12"/>
    </row>
    <row r="5" spans="1:7" ht="15.75" x14ac:dyDescent="0.25">
      <c r="A5" s="13" t="s">
        <v>36</v>
      </c>
    </row>
    <row r="8" spans="1:7" x14ac:dyDescent="0.25">
      <c r="A8" s="70"/>
      <c r="B8" s="71" t="s">
        <v>0</v>
      </c>
      <c r="C8" s="87" t="s">
        <v>27</v>
      </c>
      <c r="D8" s="87" t="s">
        <v>29</v>
      </c>
      <c r="E8" s="87" t="s">
        <v>61</v>
      </c>
      <c r="F8" s="3" t="s">
        <v>62</v>
      </c>
      <c r="G8" s="87" t="s">
        <v>64</v>
      </c>
    </row>
    <row r="9" spans="1:7" ht="15.75" thickBot="1" x14ac:dyDescent="0.3">
      <c r="A9" s="70"/>
      <c r="B9" s="72"/>
      <c r="C9" s="88"/>
      <c r="D9" s="88"/>
      <c r="E9" s="88"/>
      <c r="F9" s="4" t="s">
        <v>63</v>
      </c>
      <c r="G9" s="88"/>
    </row>
    <row r="10" spans="1:7" x14ac:dyDescent="0.25">
      <c r="A10" s="1" t="s">
        <v>16</v>
      </c>
      <c r="B10" s="2"/>
      <c r="C10" s="8"/>
      <c r="D10" s="8"/>
      <c r="E10" s="8"/>
      <c r="F10" s="8"/>
      <c r="G10" s="8"/>
    </row>
    <row r="11" spans="1:7" ht="15.75" thickBot="1" x14ac:dyDescent="0.3">
      <c r="A11" s="16" t="s">
        <v>65</v>
      </c>
      <c r="B11" s="6"/>
      <c r="C11" s="34">
        <v>51500</v>
      </c>
      <c r="D11" s="34">
        <v>23893</v>
      </c>
      <c r="E11" s="34">
        <v>3268</v>
      </c>
      <c r="F11" s="34">
        <v>221104</v>
      </c>
      <c r="G11" s="34">
        <f>SUM(C11:F11)</f>
        <v>299765</v>
      </c>
    </row>
    <row r="12" spans="1:7" x14ac:dyDescent="0.25">
      <c r="A12" s="16" t="s">
        <v>16</v>
      </c>
      <c r="B12" s="6"/>
      <c r="C12" s="36"/>
      <c r="D12" s="8"/>
      <c r="E12" s="36"/>
      <c r="F12" s="8"/>
      <c r="G12" s="8"/>
    </row>
    <row r="13" spans="1:7" x14ac:dyDescent="0.25">
      <c r="A13" s="8" t="s">
        <v>66</v>
      </c>
      <c r="B13" s="6"/>
      <c r="C13" s="26">
        <v>0</v>
      </c>
      <c r="D13" s="26">
        <v>0</v>
      </c>
      <c r="E13" s="26">
        <v>0</v>
      </c>
      <c r="F13" s="26">
        <v>63729</v>
      </c>
      <c r="G13" s="26">
        <f>SUM(C13:F13)</f>
        <v>63729</v>
      </c>
    </row>
    <row r="14" spans="1:7" ht="15.75" thickBot="1" x14ac:dyDescent="0.3">
      <c r="A14" s="8" t="s">
        <v>67</v>
      </c>
      <c r="B14" s="6"/>
      <c r="C14" s="28">
        <v>0</v>
      </c>
      <c r="D14" s="28">
        <v>0</v>
      </c>
      <c r="E14" s="28">
        <v>-778</v>
      </c>
      <c r="F14" s="28">
        <v>0</v>
      </c>
      <c r="G14" s="35">
        <f>SUM(C14:F14)</f>
        <v>-778</v>
      </c>
    </row>
    <row r="15" spans="1:7" ht="15.75" thickBot="1" x14ac:dyDescent="0.3">
      <c r="A15" s="16" t="s">
        <v>68</v>
      </c>
      <c r="B15" s="14"/>
      <c r="C15" s="28">
        <f>SUM(C13:C14)</f>
        <v>0</v>
      </c>
      <c r="D15" s="28">
        <f t="shared" ref="D15:F15" si="0">SUM(D13:D14)</f>
        <v>0</v>
      </c>
      <c r="E15" s="28">
        <f t="shared" si="0"/>
        <v>-778</v>
      </c>
      <c r="F15" s="28">
        <f t="shared" si="0"/>
        <v>63729</v>
      </c>
      <c r="G15" s="28">
        <f>SUM(G13:G14)</f>
        <v>62951</v>
      </c>
    </row>
    <row r="16" spans="1:7" x14ac:dyDescent="0.25">
      <c r="A16" s="8" t="s">
        <v>119</v>
      </c>
      <c r="B16" s="14"/>
      <c r="C16" s="69">
        <v>0</v>
      </c>
      <c r="D16" s="69">
        <v>0</v>
      </c>
      <c r="E16" s="69">
        <v>0</v>
      </c>
      <c r="F16" s="69">
        <v>-48465</v>
      </c>
      <c r="G16" s="69">
        <f>SUM(C16:F16)</f>
        <v>-48465</v>
      </c>
    </row>
    <row r="17" spans="1:7" ht="15.75" thickBot="1" x14ac:dyDescent="0.3">
      <c r="A17" s="16" t="s">
        <v>117</v>
      </c>
      <c r="B17" s="6"/>
      <c r="C17" s="32">
        <f>SUM(C11:C14)</f>
        <v>51500</v>
      </c>
      <c r="D17" s="32">
        <f>SUM(D11:D14)</f>
        <v>23893</v>
      </c>
      <c r="E17" s="32">
        <f>SUM(E11:E14)</f>
        <v>2490</v>
      </c>
      <c r="F17" s="32">
        <f>F11+F13+F16</f>
        <v>236368</v>
      </c>
      <c r="G17" s="32">
        <f>SUM(G11:G14)+G16</f>
        <v>314251</v>
      </c>
    </row>
    <row r="18" spans="1:7" ht="15.75" thickTop="1" x14ac:dyDescent="0.25">
      <c r="A18" s="8" t="s">
        <v>16</v>
      </c>
      <c r="B18" s="6"/>
      <c r="C18" s="26"/>
      <c r="D18" s="7"/>
      <c r="E18" s="26"/>
      <c r="F18" s="7"/>
      <c r="G18" s="7"/>
    </row>
    <row r="19" spans="1:7" ht="15.75" thickBot="1" x14ac:dyDescent="0.3">
      <c r="A19" s="16" t="s">
        <v>69</v>
      </c>
      <c r="B19" s="6"/>
      <c r="C19" s="26">
        <v>51500</v>
      </c>
      <c r="D19" s="39">
        <f>D17</f>
        <v>23893</v>
      </c>
      <c r="E19" s="26">
        <v>358</v>
      </c>
      <c r="F19" s="26">
        <v>302770</v>
      </c>
      <c r="G19" s="39">
        <f>SUM(C19:F19)</f>
        <v>378521</v>
      </c>
    </row>
    <row r="20" spans="1:7" x14ac:dyDescent="0.25">
      <c r="A20" s="8" t="s">
        <v>16</v>
      </c>
      <c r="B20" s="6"/>
      <c r="C20" s="29"/>
      <c r="D20" s="17"/>
      <c r="E20" s="29"/>
      <c r="F20" s="17"/>
      <c r="G20" s="17"/>
    </row>
    <row r="21" spans="1:7" x14ac:dyDescent="0.25">
      <c r="A21" s="8" t="s">
        <v>66</v>
      </c>
      <c r="B21" s="6"/>
      <c r="C21" s="37">
        <v>0</v>
      </c>
      <c r="D21" s="37">
        <v>0</v>
      </c>
      <c r="E21" s="37">
        <v>0</v>
      </c>
      <c r="F21" s="37">
        <v>-388852</v>
      </c>
      <c r="G21" s="25">
        <f>SUM(C21:F21)</f>
        <v>-388852</v>
      </c>
    </row>
    <row r="22" spans="1:7" x14ac:dyDescent="0.25">
      <c r="A22" s="8" t="s">
        <v>70</v>
      </c>
      <c r="B22" s="75"/>
      <c r="C22" s="83">
        <v>0</v>
      </c>
      <c r="D22" s="83">
        <v>0</v>
      </c>
      <c r="E22" s="83">
        <v>-400</v>
      </c>
      <c r="F22" s="83">
        <v>0</v>
      </c>
      <c r="G22" s="85">
        <f>SUM(C22:F23)</f>
        <v>-400</v>
      </c>
    </row>
    <row r="23" spans="1:7" ht="15.75" thickBot="1" x14ac:dyDescent="0.3">
      <c r="A23" s="8" t="s">
        <v>71</v>
      </c>
      <c r="B23" s="75"/>
      <c r="C23" s="84"/>
      <c r="D23" s="84"/>
      <c r="E23" s="84"/>
      <c r="F23" s="84"/>
      <c r="G23" s="86"/>
    </row>
    <row r="24" spans="1:7" ht="15.75" thickBot="1" x14ac:dyDescent="0.3">
      <c r="A24" s="16" t="s">
        <v>68</v>
      </c>
      <c r="B24" s="6"/>
      <c r="C24" s="27">
        <f>SUM(C21:C23)</f>
        <v>0</v>
      </c>
      <c r="D24" s="38">
        <f t="shared" ref="D24:F24" si="1">SUM(D21:D23)</f>
        <v>0</v>
      </c>
      <c r="E24" s="38">
        <f t="shared" si="1"/>
        <v>-400</v>
      </c>
      <c r="F24" s="38">
        <f t="shared" si="1"/>
        <v>-388852</v>
      </c>
      <c r="G24" s="38">
        <f>SUM(G21:G23)</f>
        <v>-389252</v>
      </c>
    </row>
    <row r="25" spans="1:7" ht="15.75" thickBot="1" x14ac:dyDescent="0.3">
      <c r="A25" s="16" t="s">
        <v>118</v>
      </c>
      <c r="B25" s="14"/>
      <c r="C25" s="31">
        <f>SUM(C19:C23)</f>
        <v>51500</v>
      </c>
      <c r="D25" s="31">
        <f t="shared" ref="D25:E25" si="2">SUM(D19:D23)</f>
        <v>23893</v>
      </c>
      <c r="E25" s="31">
        <f t="shared" si="2"/>
        <v>-42</v>
      </c>
      <c r="F25" s="31">
        <f>SUM(F19:F23)</f>
        <v>-86082</v>
      </c>
      <c r="G25" s="31">
        <f>SUM(G19:G23)</f>
        <v>-10731</v>
      </c>
    </row>
    <row r="26" spans="1:7" ht="15.75" thickTop="1" x14ac:dyDescent="0.25">
      <c r="A26" s="16"/>
      <c r="B26" s="6"/>
      <c r="C26" s="5"/>
      <c r="D26" s="5"/>
      <c r="E26" s="5"/>
      <c r="F26" s="5"/>
      <c r="G26" s="5"/>
    </row>
  </sheetData>
  <mergeCells count="13">
    <mergeCell ref="B2:D2"/>
    <mergeCell ref="B22:B23"/>
    <mergeCell ref="C22:C23"/>
    <mergeCell ref="D22:D23"/>
    <mergeCell ref="E22:E23"/>
    <mergeCell ref="F22:F23"/>
    <mergeCell ref="G22:G23"/>
    <mergeCell ref="A8:A9"/>
    <mergeCell ref="B8:B9"/>
    <mergeCell ref="C8:C9"/>
    <mergeCell ref="D8:D9"/>
    <mergeCell ref="E8:E9"/>
    <mergeCell ref="G8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2022-08-17T09:53:14Z</dcterms:modified>
</cp:coreProperties>
</file>