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1" sheetId="1" r:id="rId1"/>
    <sheet name="2" sheetId="2" r:id="rId2"/>
    <sheet name="3" sheetId="4" r:id="rId3"/>
    <sheet name="4" sheetId="3" r:id="rId4"/>
  </sheets>
  <definedNames>
    <definedName name="OLE_LINK4" localSheetId="0">'1'!$A$7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 l="1"/>
  <c r="F24" i="3"/>
  <c r="D24" i="3"/>
  <c r="E24" i="3"/>
  <c r="C24" i="3"/>
  <c r="G23" i="3"/>
  <c r="D23" i="3"/>
  <c r="E23" i="3"/>
  <c r="F23" i="3"/>
  <c r="C23" i="3"/>
  <c r="G21" i="3"/>
  <c r="G20" i="3"/>
  <c r="G16" i="3"/>
  <c r="F16" i="3"/>
  <c r="E16" i="3"/>
  <c r="D16" i="3"/>
  <c r="C16" i="3"/>
  <c r="G15" i="3"/>
  <c r="D15" i="3"/>
  <c r="E15" i="3"/>
  <c r="F15" i="3"/>
  <c r="C15" i="3"/>
  <c r="G14" i="3"/>
  <c r="G13" i="3"/>
  <c r="C42" i="4"/>
  <c r="D18" i="3" l="1"/>
  <c r="G18" i="3" s="1"/>
  <c r="G11" i="3"/>
  <c r="D59" i="4"/>
  <c r="D56" i="4"/>
  <c r="C56" i="4"/>
  <c r="C59" i="4" s="1"/>
  <c r="D53" i="4"/>
  <c r="C53" i="4"/>
  <c r="D49" i="4"/>
  <c r="C49" i="4"/>
  <c r="D42" i="4"/>
  <c r="D39" i="4"/>
  <c r="C39" i="4"/>
  <c r="D22" i="4"/>
  <c r="C22" i="4"/>
  <c r="D36" i="2"/>
  <c r="C36" i="2"/>
  <c r="D33" i="2"/>
  <c r="C33" i="2"/>
  <c r="D29" i="2"/>
  <c r="C29" i="2"/>
  <c r="D18" i="2"/>
  <c r="C18" i="2"/>
  <c r="D15" i="2"/>
  <c r="C15" i="2"/>
  <c r="D38" i="1"/>
  <c r="C38" i="1"/>
  <c r="D37" i="1"/>
  <c r="C37" i="1"/>
  <c r="D30" i="1"/>
  <c r="C30" i="1"/>
  <c r="D20" i="1"/>
  <c r="C20" i="1"/>
</calcChain>
</file>

<file path=xl/sharedStrings.xml><?xml version="1.0" encoding="utf-8"?>
<sst xmlns="http://schemas.openxmlformats.org/spreadsheetml/2006/main" count="174" uniqueCount="120">
  <si>
    <t>Прим.</t>
  </si>
  <si>
    <t>31 марта</t>
  </si>
  <si>
    <t>2022 года (неаудировано)</t>
  </si>
  <si>
    <t>31 декабря</t>
  </si>
  <si>
    <t>2021 года</t>
  </si>
  <si>
    <t>Активы</t>
  </si>
  <si>
    <t>Денежные средства и их эквиваленты</t>
  </si>
  <si>
    <t>Средства в кредитных организациях</t>
  </si>
  <si>
    <t>Торговые ценные бумаги</t>
  </si>
  <si>
    <t>Производные финансовые активы</t>
  </si>
  <si>
    <t>Кредиты и авансы клиентам</t>
  </si>
  <si>
    <t>Инвестиционные ценные бумаги</t>
  </si>
  <si>
    <t>Активы по текущему корпоративному подоходному налогу</t>
  </si>
  <si>
    <t>Основные средства</t>
  </si>
  <si>
    <t>Нематериальные активы</t>
  </si>
  <si>
    <t>Прочие активы</t>
  </si>
  <si>
    <t>Итого активы</t>
  </si>
  <si>
    <t xml:space="preserve"> </t>
  </si>
  <si>
    <t>Обязательства</t>
  </si>
  <si>
    <t>Средства кредитных организаций</t>
  </si>
  <si>
    <t>Средства корпоративных клиентов</t>
  </si>
  <si>
    <t>Средства физических лиц</t>
  </si>
  <si>
    <t>Договоры «репо»</t>
  </si>
  <si>
    <t>Обязательства перед ипотечной организацией</t>
  </si>
  <si>
    <t>Обязательства по отложенному корпоративному подоходному налогу</t>
  </si>
  <si>
    <t>Прочие обязательства</t>
  </si>
  <si>
    <t>Итого обязательства</t>
  </si>
  <si>
    <t>Капитал</t>
  </si>
  <si>
    <t>Уставный капитал</t>
  </si>
  <si>
    <t>Нераспределённая прибыль</t>
  </si>
  <si>
    <t>Резерв справедливой стоимости</t>
  </si>
  <si>
    <t>Резервный фонд</t>
  </si>
  <si>
    <t>Итого капитал</t>
  </si>
  <si>
    <t>Итого капитал и обязательства</t>
  </si>
  <si>
    <t>Дочерний Банк</t>
  </si>
  <si>
    <t>Акционерное Общество «Сбербанк России»</t>
  </si>
  <si>
    <t>Промежуточная сокращённая финансовая отчётность</t>
  </si>
  <si>
    <t>ПРОМЕЖУТОЧНЫЙ СОКРАЩЁННЫЙ ОТЧЁТ О ФИНАНСОВОМ ПОЛОЖЕНИИ</t>
  </si>
  <si>
    <t>на 31 марта 2022 года</t>
  </si>
  <si>
    <t>(в миллионах тенге)</t>
  </si>
  <si>
    <t>Тенизбаев Е.А.</t>
  </si>
  <si>
    <t>Председатель Правления</t>
  </si>
  <si>
    <t>Попова Н.В.</t>
  </si>
  <si>
    <t>Главный бухгалтер</t>
  </si>
  <si>
    <t>26 мая 2022 года</t>
  </si>
  <si>
    <t>За три месяца,</t>
  </si>
  <si>
    <t>завершившихся 31 марта</t>
  </si>
  <si>
    <t>2022 года</t>
  </si>
  <si>
    <t>(неаудировано)</t>
  </si>
  <si>
    <t>2021 года</t>
  </si>
  <si>
    <t>Процентные доходы, рассчитанные с использованием эффективной процентной ставки</t>
  </si>
  <si>
    <t>Прочие процентные доходы</t>
  </si>
  <si>
    <t>Процентные расходы</t>
  </si>
  <si>
    <t>Чистый процентный доход</t>
  </si>
  <si>
    <t>Расходы по кредитным убыткам</t>
  </si>
  <si>
    <t xml:space="preserve">Чистый процентный доход после расходов по кредитным убыткам </t>
  </si>
  <si>
    <t>Комиссионные доходы</t>
  </si>
  <si>
    <t>Комиссионные расходы</t>
  </si>
  <si>
    <t>Чистые доходы по торговым ценным бумагам, оцениваемым по справедливой стоимости через прибыль или убыток</t>
  </si>
  <si>
    <t>Чистые доходы/(расходы) по операциям в иностранной валюте:</t>
  </si>
  <si>
    <t>- торговые операции</t>
  </si>
  <si>
    <t>- переоценка валютных статей</t>
  </si>
  <si>
    <t>Чистые доходы по операциям с производными финансовыми инструментами</t>
  </si>
  <si>
    <t>Доход от государственных субсидий</t>
  </si>
  <si>
    <t>Прочие доходы/(расходы)</t>
  </si>
  <si>
    <t>Операционные доходы</t>
  </si>
  <si>
    <t>Административные и операционные расходы</t>
  </si>
  <si>
    <t>Прочие расходы от обесценения</t>
  </si>
  <si>
    <t>Прибыль до расходов по корпоративному подоходному налогу</t>
  </si>
  <si>
    <t>Расходы по корпоративному подоходному налогу</t>
  </si>
  <si>
    <t>Прибыль за отчётный период</t>
  </si>
  <si>
    <t>Базовая и разводненная прибыль на акцию (в тенге)</t>
  </si>
  <si>
    <t>2.010,73</t>
  </si>
  <si>
    <t>2.384,90</t>
  </si>
  <si>
    <t>Резерв справед-ливой стоимости</t>
  </si>
  <si>
    <t>Нераспре-</t>
  </si>
  <si>
    <t>делённая прибыль</t>
  </si>
  <si>
    <t>Итого</t>
  </si>
  <si>
    <t>На 1 января 2021 года</t>
  </si>
  <si>
    <t>Прибыль за отчётный период (неаудировано)</t>
  </si>
  <si>
    <t>Прочий совокупный убыток за отчётный период (неаудировано)</t>
  </si>
  <si>
    <t>Итого совокупный (убыток)/ доход за отчётный период (неаудировано)</t>
  </si>
  <si>
    <t>На 31 марта 2021 года (неаудировано)</t>
  </si>
  <si>
    <t>На 1 января 2022 года</t>
  </si>
  <si>
    <t>Прочий совокупный убыток</t>
  </si>
  <si>
    <t>за отчётный период (неаудировано)</t>
  </si>
  <si>
    <t>На 31 марта 2022 года (неаудировано)</t>
  </si>
  <si>
    <t>Денежные потоки от операционной деятельности</t>
  </si>
  <si>
    <t>Проценты полученные</t>
  </si>
  <si>
    <t>Проценты уплаченные</t>
  </si>
  <si>
    <t>Комиссии полученные</t>
  </si>
  <si>
    <t>Комиссии уплаченные</t>
  </si>
  <si>
    <t xml:space="preserve">Чистые реализованные доходы, полученные по операциям с иностранной валютой </t>
  </si>
  <si>
    <t>Чистые реализованные доходы, полученные по операциям с</t>
  </si>
  <si>
    <t>производными финансовыми инструментами</t>
  </si>
  <si>
    <t>Прочие (расходы уплаченные) / доходы полученные</t>
  </si>
  <si>
    <t>Административные и операционные расходы уплаченные</t>
  </si>
  <si>
    <t>до изменений в операционных активах и обязательствах</t>
  </si>
  <si>
    <t>Чистое уменьшение/(увеличение) в операционных активах</t>
  </si>
  <si>
    <t>Чистое увеличение/(уменьшение) в операционных обязательствах</t>
  </si>
  <si>
    <t>Производные финансовые обязательства</t>
  </si>
  <si>
    <t>Чистое поступление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</si>
  <si>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</si>
  <si>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поступление денежных средств в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</si>
  <si>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</si>
  <si>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</si>
  <si>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</si>
  <si>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Приобретение инвестиционных ценных бумаг, оцениваемых по справедливой стоимости через прочий совокупный доход</t>
  </si>
  <si>
    <t>Поступления от погашения и продажи инвестиционных ценных бумаг, оцениваемых по справедливой стоимости через прочий совокупный доход</t>
  </si>
  <si>
    <t>Чистое расходование денежных средств в инвестиционной деятельности</t>
  </si>
  <si>
    <t>Денежные потоки от финансовой деятельности</t>
  </si>
  <si>
    <t>Погашение обязательств по аренде</t>
  </si>
  <si>
    <t>Чистое расходование денежных средств в финансовой деятельности</t>
  </si>
  <si>
    <t>Влияние изменений обменного курса на денежные средства и их эквиваленты</t>
  </si>
  <si>
    <t>Чистое изменение денежных средств и их эквивалентов</t>
  </si>
  <si>
    <t>Денежные средства и их эквиваленты на начало отчётного периода</t>
  </si>
  <si>
    <t>Денежные средства и их эквиваленты на конец отчётного периода</t>
  </si>
  <si>
    <t>ПРОМЕЖУТОЧНЫЙ СОКРАЩЁННЫЙ ОТЧЁТ О ПРИБЫЛИ ИЛИ УБЫТКЕ, ЗА ПЕРИОД ЗАКОНЧИВШИЙСЯ НА 31 МАРТА 2022 ГОДА</t>
  </si>
  <si>
    <t>ПРОМЕЖУТОЧНЫЙ СОКРАЩЁННЫЙ ОТЧЁТ О ДВИЖЕНИИ ДЕНЕЖНЫХ СРЕДСТВ,  ЗА ПЕРИОД ЗАКОНЧИВШИЙСЯ НА 31 МАРТА 2022 ГОДА</t>
  </si>
  <si>
    <t>ПРОМЕЖУТОЧНЫЙ СОКРАЩЁННЫЙ ОТЧЁТ ОБ ИЗМЕНЕНИЯХ В КАПИТАЛЕ,  ЗА ПЕРИОД ЗАКОНЧИВШИЙСЯ НА 31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</si>
</sst>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i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b/>
      <sz val="12"/>
      <color theme="1"/>
      <name val="Garamond"/>
      <family val="1"/>
      <charset val="204"/>
    </font>
    <font>
      <i/>
      <sz val="12"/>
      <color theme="1"/>
      <name val="Garamond"/>
      <family val="1"/>
      <charset val="204"/>
    </font>
    <font>
      <i/>
      <sz val="9"/>
      <color theme="1"/>
      <name val="Garamond"/>
      <family val="1"/>
      <charset val="204"/>
    </font>
    <font>
      <b/>
      <i/>
      <sz val="9"/>
      <color theme="1"/>
      <name val="Garamond"/>
      <family val="1"/>
      <charset val="204"/>
    </font>
    <font>
      <b/>
      <sz val="9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2" fillId="0" borderId="2" xfId="1" applyNumberFormat="1" applyFont="1" applyBorder="1" applyAlignment="1">
      <alignment horizontal="right" vertical="center" wrapText="1"/>
    </xf>
    <xf numFmtId="165" fontId="3" fillId="0" borderId="0" xfId="1" applyNumberFormat="1" applyFont="1" applyAlignment="1">
      <alignment horizontal="right" vertical="center" wrapText="1"/>
    </xf>
    <xf numFmtId="165" fontId="3" fillId="0" borderId="3" xfId="1" applyNumberFormat="1" applyFont="1" applyBorder="1" applyAlignment="1">
      <alignment horizontal="right" vertical="center" wrapText="1"/>
    </xf>
    <xf numFmtId="165" fontId="2" fillId="0" borderId="3" xfId="1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165" fontId="3" fillId="0" borderId="5" xfId="1" applyNumberFormat="1" applyFont="1" applyBorder="1" applyAlignment="1">
      <alignment vertical="center"/>
    </xf>
    <xf numFmtId="165" fontId="2" fillId="0" borderId="5" xfId="1" applyNumberFormat="1" applyFont="1" applyBorder="1" applyAlignment="1">
      <alignment vertical="center"/>
    </xf>
    <xf numFmtId="165" fontId="3" fillId="0" borderId="4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165" fontId="9" fillId="0" borderId="0" xfId="1" applyNumberFormat="1" applyFont="1" applyAlignment="1">
      <alignment horizontal="right" vertical="center"/>
    </xf>
    <xf numFmtId="165" fontId="10" fillId="0" borderId="0" xfId="1" applyNumberFormat="1" applyFont="1" applyAlignment="1">
      <alignment horizontal="right" vertical="center"/>
    </xf>
    <xf numFmtId="165" fontId="9" fillId="0" borderId="1" xfId="1" applyNumberFormat="1" applyFont="1" applyBorder="1" applyAlignment="1">
      <alignment horizontal="right" vertical="center"/>
    </xf>
    <xf numFmtId="165" fontId="10" fillId="0" borderId="1" xfId="1" applyNumberFormat="1" applyFont="1" applyBorder="1" applyAlignment="1">
      <alignment horizontal="right" vertical="center"/>
    </xf>
    <xf numFmtId="165" fontId="9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5" fontId="9" fillId="0" borderId="3" xfId="1" applyNumberFormat="1" applyFont="1" applyBorder="1" applyAlignment="1">
      <alignment horizontal="right" vertical="center"/>
    </xf>
    <xf numFmtId="165" fontId="10" fillId="0" borderId="3" xfId="1" applyNumberFormat="1" applyFont="1" applyBorder="1" applyAlignment="1">
      <alignment horizontal="right" vertical="center"/>
    </xf>
    <xf numFmtId="165" fontId="9" fillId="0" borderId="4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left" vertical="center"/>
    </xf>
    <xf numFmtId="165" fontId="2" fillId="0" borderId="1" xfId="0" applyNumberFormat="1" applyFont="1" applyBorder="1" applyAlignment="1">
      <alignment vertical="center"/>
    </xf>
    <xf numFmtId="165" fontId="2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5" fontId="9" fillId="0" borderId="0" xfId="1" applyNumberFormat="1" applyFont="1" applyAlignment="1">
      <alignment horizontal="right" vertical="center"/>
    </xf>
    <xf numFmtId="165" fontId="10" fillId="0" borderId="0" xfId="1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65" fontId="9" fillId="0" borderId="5" xfId="1" applyNumberFormat="1" applyFont="1" applyBorder="1" applyAlignment="1">
      <alignment horizontal="right" vertical="center"/>
    </xf>
    <xf numFmtId="165" fontId="10" fillId="0" borderId="5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7" workbookViewId="0">
      <selection activeCell="E38" sqref="E38"/>
    </sheetView>
  </sheetViews>
  <sheetFormatPr defaultRowHeight="15" x14ac:dyDescent="0.25"/>
  <cols>
    <col min="1" max="1" width="56" bestFit="1" customWidth="1"/>
    <col min="3" max="3" width="22.85546875" bestFit="1" customWidth="1"/>
    <col min="4" max="4" width="10.85546875" bestFit="1" customWidth="1"/>
  </cols>
  <sheetData>
    <row r="1" spans="1:4" x14ac:dyDescent="0.25">
      <c r="A1" s="15" t="s">
        <v>34</v>
      </c>
    </row>
    <row r="2" spans="1:4" x14ac:dyDescent="0.25">
      <c r="A2" s="15" t="s">
        <v>35</v>
      </c>
      <c r="B2" s="73" t="s">
        <v>36</v>
      </c>
      <c r="C2" s="74"/>
      <c r="D2" s="74"/>
    </row>
    <row r="3" spans="1:4" ht="31.5" x14ac:dyDescent="0.25">
      <c r="A3" s="16" t="s">
        <v>37</v>
      </c>
    </row>
    <row r="4" spans="1:4" ht="15.75" x14ac:dyDescent="0.25">
      <c r="A4" s="16" t="s">
        <v>38</v>
      </c>
    </row>
    <row r="5" spans="1:4" ht="15.75" x14ac:dyDescent="0.25">
      <c r="A5" s="17" t="s">
        <v>39</v>
      </c>
    </row>
    <row r="7" spans="1:4" x14ac:dyDescent="0.25">
      <c r="A7" s="70"/>
      <c r="B7" s="71" t="s">
        <v>0</v>
      </c>
      <c r="C7" s="3" t="s">
        <v>1</v>
      </c>
      <c r="D7" s="3" t="s">
        <v>3</v>
      </c>
    </row>
    <row r="8" spans="1:4" ht="15.75" thickBot="1" x14ac:dyDescent="0.3">
      <c r="A8" s="70"/>
      <c r="B8" s="72"/>
      <c r="C8" s="4" t="s">
        <v>2</v>
      </c>
      <c r="D8" s="4" t="s">
        <v>4</v>
      </c>
    </row>
    <row r="9" spans="1:4" x14ac:dyDescent="0.25">
      <c r="A9" s="5" t="s">
        <v>5</v>
      </c>
      <c r="B9" s="6"/>
      <c r="C9" s="12"/>
      <c r="D9" s="13"/>
    </row>
    <row r="10" spans="1:4" x14ac:dyDescent="0.25">
      <c r="A10" s="8" t="s">
        <v>6</v>
      </c>
      <c r="B10" s="6">
        <v>3</v>
      </c>
      <c r="C10" s="37">
        <v>269103</v>
      </c>
      <c r="D10" s="39">
        <v>1385112</v>
      </c>
    </row>
    <row r="11" spans="1:4" x14ac:dyDescent="0.25">
      <c r="A11" s="8" t="s">
        <v>7</v>
      </c>
      <c r="B11" s="6">
        <v>4</v>
      </c>
      <c r="C11" s="37">
        <v>1828</v>
      </c>
      <c r="D11" s="39">
        <v>57293</v>
      </c>
    </row>
    <row r="12" spans="1:4" x14ac:dyDescent="0.25">
      <c r="A12" s="8" t="s">
        <v>8</v>
      </c>
      <c r="B12" s="6">
        <v>5</v>
      </c>
      <c r="C12" s="37">
        <v>1338</v>
      </c>
      <c r="D12" s="39">
        <v>148459</v>
      </c>
    </row>
    <row r="13" spans="1:4" x14ac:dyDescent="0.25">
      <c r="A13" s="8" t="s">
        <v>9</v>
      </c>
      <c r="B13" s="6"/>
      <c r="C13" s="37">
        <v>169396</v>
      </c>
      <c r="D13" s="39">
        <v>1020</v>
      </c>
    </row>
    <row r="14" spans="1:4" x14ac:dyDescent="0.25">
      <c r="A14" s="8" t="s">
        <v>10</v>
      </c>
      <c r="B14" s="6">
        <v>6</v>
      </c>
      <c r="C14" s="37">
        <v>2121826</v>
      </c>
      <c r="D14" s="39">
        <v>2125895</v>
      </c>
    </row>
    <row r="15" spans="1:4" x14ac:dyDescent="0.25">
      <c r="A15" s="8" t="s">
        <v>11</v>
      </c>
      <c r="B15" s="6">
        <v>7</v>
      </c>
      <c r="C15" s="37">
        <v>163344</v>
      </c>
      <c r="D15" s="39">
        <v>391245</v>
      </c>
    </row>
    <row r="16" spans="1:4" x14ac:dyDescent="0.25">
      <c r="A16" s="8" t="s">
        <v>12</v>
      </c>
      <c r="B16" s="6"/>
      <c r="C16" s="37">
        <v>2449</v>
      </c>
      <c r="D16" s="39">
        <v>144</v>
      </c>
    </row>
    <row r="17" spans="1:4" x14ac:dyDescent="0.25">
      <c r="A17" s="8" t="s">
        <v>13</v>
      </c>
      <c r="B17" s="6"/>
      <c r="C17" s="37">
        <v>43620</v>
      </c>
      <c r="D17" s="39">
        <v>42772</v>
      </c>
    </row>
    <row r="18" spans="1:4" x14ac:dyDescent="0.25">
      <c r="A18" s="8" t="s">
        <v>14</v>
      </c>
      <c r="B18" s="6"/>
      <c r="C18" s="37">
        <v>21288</v>
      </c>
      <c r="D18" s="39">
        <v>22386</v>
      </c>
    </row>
    <row r="19" spans="1:4" ht="15.75" thickBot="1" x14ac:dyDescent="0.3">
      <c r="A19" s="8" t="s">
        <v>15</v>
      </c>
      <c r="B19" s="6"/>
      <c r="C19" s="37">
        <v>80129</v>
      </c>
      <c r="D19" s="39">
        <v>17030</v>
      </c>
    </row>
    <row r="20" spans="1:4" ht="15.75" thickBot="1" x14ac:dyDescent="0.3">
      <c r="A20" s="5" t="s">
        <v>16</v>
      </c>
      <c r="B20" s="6"/>
      <c r="C20" s="38">
        <f>SUM(C10:C19)</f>
        <v>2874321</v>
      </c>
      <c r="D20" s="40">
        <f>SUM(D10:D19)</f>
        <v>4191356</v>
      </c>
    </row>
    <row r="21" spans="1:4" ht="15.75" thickTop="1" x14ac:dyDescent="0.25">
      <c r="A21" s="8" t="s">
        <v>17</v>
      </c>
      <c r="B21" s="6"/>
      <c r="C21" s="9"/>
      <c r="D21" s="10"/>
    </row>
    <row r="22" spans="1:4" x14ac:dyDescent="0.25">
      <c r="A22" s="5" t="s">
        <v>18</v>
      </c>
      <c r="B22" s="6"/>
      <c r="C22" s="11"/>
      <c r="D22" s="14"/>
    </row>
    <row r="23" spans="1:4" x14ac:dyDescent="0.25">
      <c r="A23" s="8" t="s">
        <v>19</v>
      </c>
      <c r="B23" s="6">
        <v>8</v>
      </c>
      <c r="C23" s="41">
        <v>976900</v>
      </c>
      <c r="D23" s="39">
        <v>223501</v>
      </c>
    </row>
    <row r="24" spans="1:4" x14ac:dyDescent="0.25">
      <c r="A24" s="8" t="s">
        <v>20</v>
      </c>
      <c r="B24" s="6">
        <v>9</v>
      </c>
      <c r="C24" s="41">
        <v>513235</v>
      </c>
      <c r="D24" s="39">
        <v>1594829</v>
      </c>
    </row>
    <row r="25" spans="1:4" x14ac:dyDescent="0.25">
      <c r="A25" s="8" t="s">
        <v>21</v>
      </c>
      <c r="B25" s="6">
        <v>9</v>
      </c>
      <c r="C25" s="41">
        <v>438600</v>
      </c>
      <c r="D25" s="39">
        <v>1059828</v>
      </c>
    </row>
    <row r="26" spans="1:4" x14ac:dyDescent="0.25">
      <c r="A26" s="8" t="s">
        <v>22</v>
      </c>
      <c r="B26" s="6">
        <v>10</v>
      </c>
      <c r="C26" s="41">
        <v>82617</v>
      </c>
      <c r="D26" s="39">
        <v>510170</v>
      </c>
    </row>
    <row r="27" spans="1:4" x14ac:dyDescent="0.25">
      <c r="A27" s="8" t="s">
        <v>23</v>
      </c>
      <c r="B27" s="6"/>
      <c r="C27" s="41">
        <v>388005</v>
      </c>
      <c r="D27" s="39">
        <v>384652</v>
      </c>
    </row>
    <row r="28" spans="1:4" x14ac:dyDescent="0.25">
      <c r="A28" s="8" t="s">
        <v>24</v>
      </c>
      <c r="B28" s="6"/>
      <c r="C28" s="41">
        <v>2817</v>
      </c>
      <c r="D28" s="39">
        <v>2260</v>
      </c>
    </row>
    <row r="29" spans="1:4" ht="15.75" thickBot="1" x14ac:dyDescent="0.3">
      <c r="A29" s="8" t="s">
        <v>25</v>
      </c>
      <c r="B29" s="6"/>
      <c r="C29" s="41">
        <v>76385</v>
      </c>
      <c r="D29" s="39">
        <v>37595</v>
      </c>
    </row>
    <row r="30" spans="1:4" ht="15.75" thickBot="1" x14ac:dyDescent="0.3">
      <c r="A30" s="5" t="s">
        <v>26</v>
      </c>
      <c r="B30" s="6"/>
      <c r="C30" s="42">
        <f>SUM(C23:C29)</f>
        <v>2478559</v>
      </c>
      <c r="D30" s="43">
        <f>SUM(D23:D29)</f>
        <v>3812835</v>
      </c>
    </row>
    <row r="31" spans="1:4" x14ac:dyDescent="0.25">
      <c r="A31" s="8" t="s">
        <v>17</v>
      </c>
      <c r="B31" s="6"/>
      <c r="C31" s="9"/>
      <c r="D31" s="10"/>
    </row>
    <row r="32" spans="1:4" x14ac:dyDescent="0.25">
      <c r="A32" s="5" t="s">
        <v>27</v>
      </c>
      <c r="B32" s="6"/>
      <c r="C32" s="9"/>
      <c r="D32" s="10"/>
    </row>
    <row r="33" spans="1:4" x14ac:dyDescent="0.25">
      <c r="A33" s="8" t="s">
        <v>28</v>
      </c>
      <c r="B33" s="6">
        <v>11</v>
      </c>
      <c r="C33" s="41">
        <v>51500</v>
      </c>
      <c r="D33" s="39">
        <v>51500</v>
      </c>
    </row>
    <row r="34" spans="1:4" x14ac:dyDescent="0.25">
      <c r="A34" s="8" t="s">
        <v>29</v>
      </c>
      <c r="B34" s="6"/>
      <c r="C34" s="41">
        <v>328586</v>
      </c>
      <c r="D34" s="39">
        <v>302770</v>
      </c>
    </row>
    <row r="35" spans="1:4" x14ac:dyDescent="0.25">
      <c r="A35" s="8" t="s">
        <v>30</v>
      </c>
      <c r="B35" s="6"/>
      <c r="C35" s="41">
        <v>-8217</v>
      </c>
      <c r="D35" s="39">
        <v>358</v>
      </c>
    </row>
    <row r="36" spans="1:4" ht="15.75" thickBot="1" x14ac:dyDescent="0.3">
      <c r="A36" s="8" t="s">
        <v>31</v>
      </c>
      <c r="B36" s="6"/>
      <c r="C36" s="41">
        <v>23893</v>
      </c>
      <c r="D36" s="39">
        <v>23893</v>
      </c>
    </row>
    <row r="37" spans="1:4" ht="15.75" thickBot="1" x14ac:dyDescent="0.3">
      <c r="A37" s="5" t="s">
        <v>32</v>
      </c>
      <c r="B37" s="6"/>
      <c r="C37" s="42">
        <f>SUM(C33:C36)</f>
        <v>395762</v>
      </c>
      <c r="D37" s="43">
        <f>SUM(D33:D36)</f>
        <v>378521</v>
      </c>
    </row>
    <row r="38" spans="1:4" ht="15.75" thickBot="1" x14ac:dyDescent="0.3">
      <c r="A38" s="5" t="s">
        <v>33</v>
      </c>
      <c r="B38" s="6"/>
      <c r="C38" s="44">
        <f>C30+C37</f>
        <v>2874321</v>
      </c>
      <c r="D38" s="45">
        <f>D30+D37</f>
        <v>4191356</v>
      </c>
    </row>
    <row r="39" spans="1:4" ht="15.75" thickTop="1" x14ac:dyDescent="0.25"/>
    <row r="41" spans="1:4" x14ac:dyDescent="0.25">
      <c r="A41" s="15" t="s">
        <v>40</v>
      </c>
      <c r="B41" s="75" t="s">
        <v>41</v>
      </c>
      <c r="C41" s="75"/>
      <c r="D41" s="75"/>
    </row>
    <row r="42" spans="1:4" x14ac:dyDescent="0.25">
      <c r="A42" s="15"/>
    </row>
    <row r="43" spans="1:4" x14ac:dyDescent="0.25">
      <c r="A43" s="15"/>
    </row>
    <row r="44" spans="1:4" x14ac:dyDescent="0.25">
      <c r="A44" s="15"/>
    </row>
    <row r="45" spans="1:4" x14ac:dyDescent="0.25">
      <c r="A45" s="15"/>
    </row>
    <row r="46" spans="1:4" x14ac:dyDescent="0.25">
      <c r="A46" s="15"/>
    </row>
    <row r="47" spans="1:4" x14ac:dyDescent="0.25">
      <c r="A47" s="15" t="s">
        <v>42</v>
      </c>
      <c r="B47" s="75" t="s">
        <v>43</v>
      </c>
      <c r="C47" s="75"/>
      <c r="D47" s="75"/>
    </row>
    <row r="48" spans="1:4" x14ac:dyDescent="0.25">
      <c r="A48" s="15"/>
    </row>
    <row r="49" spans="1:1" x14ac:dyDescent="0.25">
      <c r="A49" s="15" t="s">
        <v>44</v>
      </c>
    </row>
    <row r="50" spans="1:1" x14ac:dyDescent="0.25">
      <c r="A50" s="15"/>
    </row>
  </sheetData>
  <mergeCells count="5">
    <mergeCell ref="A7:A8"/>
    <mergeCell ref="B7:B8"/>
    <mergeCell ref="B2:D2"/>
    <mergeCell ref="B41:D41"/>
    <mergeCell ref="B47:D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7" workbookViewId="0">
      <selection activeCell="B32" sqref="B32"/>
    </sheetView>
  </sheetViews>
  <sheetFormatPr defaultRowHeight="15" x14ac:dyDescent="0.25"/>
  <cols>
    <col min="1" max="1" width="62" customWidth="1"/>
    <col min="2" max="2" width="15.42578125" customWidth="1"/>
    <col min="3" max="4" width="14.85546875" bestFit="1" customWidth="1"/>
  </cols>
  <sheetData>
    <row r="1" spans="1:4" x14ac:dyDescent="0.25">
      <c r="A1" s="15" t="s">
        <v>34</v>
      </c>
    </row>
    <row r="2" spans="1:4" x14ac:dyDescent="0.25">
      <c r="A2" s="15" t="s">
        <v>35</v>
      </c>
      <c r="B2" s="75" t="s">
        <v>36</v>
      </c>
      <c r="C2" s="75"/>
      <c r="D2" s="75"/>
    </row>
    <row r="3" spans="1:4" ht="47.25" x14ac:dyDescent="0.25">
      <c r="A3" s="16" t="s">
        <v>117</v>
      </c>
    </row>
    <row r="4" spans="1:4" ht="15.75" x14ac:dyDescent="0.25">
      <c r="A4" s="16"/>
    </row>
    <row r="5" spans="1:4" ht="15.75" x14ac:dyDescent="0.25">
      <c r="A5" s="17" t="s">
        <v>39</v>
      </c>
    </row>
    <row r="8" spans="1:4" x14ac:dyDescent="0.25">
      <c r="A8" s="76"/>
      <c r="B8" s="71"/>
      <c r="C8" s="71" t="s">
        <v>45</v>
      </c>
      <c r="D8" s="71"/>
    </row>
    <row r="9" spans="1:4" ht="15.75" thickBot="1" x14ac:dyDescent="0.3">
      <c r="A9" s="76"/>
      <c r="B9" s="71"/>
      <c r="C9" s="72" t="s">
        <v>46</v>
      </c>
      <c r="D9" s="72"/>
    </row>
    <row r="10" spans="1:4" x14ac:dyDescent="0.25">
      <c r="A10" s="76"/>
      <c r="B10" s="71" t="s">
        <v>0</v>
      </c>
      <c r="C10" s="3" t="s">
        <v>47</v>
      </c>
      <c r="D10" s="19" t="s">
        <v>49</v>
      </c>
    </row>
    <row r="11" spans="1:4" ht="15.75" thickBot="1" x14ac:dyDescent="0.3">
      <c r="A11" s="76"/>
      <c r="B11" s="72"/>
      <c r="C11" s="4" t="s">
        <v>48</v>
      </c>
      <c r="D11" s="4" t="s">
        <v>48</v>
      </c>
    </row>
    <row r="12" spans="1:4" x14ac:dyDescent="0.25">
      <c r="A12" s="7" t="s">
        <v>50</v>
      </c>
      <c r="B12" s="6">
        <v>12</v>
      </c>
      <c r="C12" s="46">
        <v>82594</v>
      </c>
      <c r="D12" s="47">
        <v>75213</v>
      </c>
    </row>
    <row r="13" spans="1:4" x14ac:dyDescent="0.25">
      <c r="A13" s="7" t="s">
        <v>51</v>
      </c>
      <c r="B13" s="6">
        <v>12</v>
      </c>
      <c r="C13" s="46">
        <v>2016</v>
      </c>
      <c r="D13" s="47">
        <v>2560</v>
      </c>
    </row>
    <row r="14" spans="1:4" ht="15.75" thickBot="1" x14ac:dyDescent="0.3">
      <c r="A14" s="7" t="s">
        <v>52</v>
      </c>
      <c r="B14" s="6">
        <v>12</v>
      </c>
      <c r="C14" s="48">
        <v>-37280</v>
      </c>
      <c r="D14" s="49">
        <v>-41350</v>
      </c>
    </row>
    <row r="15" spans="1:4" x14ac:dyDescent="0.25">
      <c r="A15" s="20" t="s">
        <v>53</v>
      </c>
      <c r="B15" s="6"/>
      <c r="C15" s="46">
        <f>SUM(C12:C14)</f>
        <v>47330</v>
      </c>
      <c r="D15" s="47">
        <f>SUM(D12:D14)</f>
        <v>36423</v>
      </c>
    </row>
    <row r="16" spans="1:4" x14ac:dyDescent="0.25">
      <c r="A16" s="8" t="s">
        <v>17</v>
      </c>
      <c r="B16" s="6"/>
      <c r="C16" s="46"/>
      <c r="D16" s="47"/>
    </row>
    <row r="17" spans="1:4" ht="15.75" thickBot="1" x14ac:dyDescent="0.3">
      <c r="A17" s="7" t="s">
        <v>54</v>
      </c>
      <c r="B17" s="6"/>
      <c r="C17" s="46">
        <v>-24648</v>
      </c>
      <c r="D17" s="47">
        <v>-2738</v>
      </c>
    </row>
    <row r="18" spans="1:4" x14ac:dyDescent="0.25">
      <c r="A18" s="20" t="s">
        <v>55</v>
      </c>
      <c r="B18" s="6"/>
      <c r="C18" s="50">
        <f>C17+C15</f>
        <v>22682</v>
      </c>
      <c r="D18" s="51">
        <f>D17+D15</f>
        <v>33685</v>
      </c>
    </row>
    <row r="19" spans="1:4" x14ac:dyDescent="0.25">
      <c r="A19" s="20" t="s">
        <v>17</v>
      </c>
      <c r="B19" s="6"/>
      <c r="C19" s="46"/>
      <c r="D19" s="47"/>
    </row>
    <row r="20" spans="1:4" x14ac:dyDescent="0.25">
      <c r="A20" s="7" t="s">
        <v>56</v>
      </c>
      <c r="B20" s="6">
        <v>13</v>
      </c>
      <c r="C20" s="46">
        <v>16744</v>
      </c>
      <c r="D20" s="47">
        <v>12384</v>
      </c>
    </row>
    <row r="21" spans="1:4" x14ac:dyDescent="0.25">
      <c r="A21" s="7" t="s">
        <v>57</v>
      </c>
      <c r="B21" s="6">
        <v>13</v>
      </c>
      <c r="C21" s="46">
        <v>-7698</v>
      </c>
      <c r="D21" s="47">
        <v>-5652</v>
      </c>
    </row>
    <row r="22" spans="1:4" x14ac:dyDescent="0.25">
      <c r="A22" s="7" t="s">
        <v>58</v>
      </c>
      <c r="B22" s="18"/>
      <c r="C22" s="46">
        <v>3867</v>
      </c>
      <c r="D22" s="47">
        <v>89</v>
      </c>
    </row>
    <row r="23" spans="1:4" x14ac:dyDescent="0.25">
      <c r="A23" s="7" t="s">
        <v>59</v>
      </c>
      <c r="B23" s="6"/>
      <c r="C23" s="46"/>
      <c r="D23" s="47"/>
    </row>
    <row r="24" spans="1:4" x14ac:dyDescent="0.25">
      <c r="A24" s="7" t="s">
        <v>60</v>
      </c>
      <c r="B24" s="6"/>
      <c r="C24" s="46">
        <v>19122</v>
      </c>
      <c r="D24" s="47">
        <v>6642</v>
      </c>
    </row>
    <row r="25" spans="1:4" x14ac:dyDescent="0.25">
      <c r="A25" s="7" t="s">
        <v>61</v>
      </c>
      <c r="B25" s="6"/>
      <c r="C25" s="46">
        <v>-184962</v>
      </c>
      <c r="D25" s="47">
        <v>-2595</v>
      </c>
    </row>
    <row r="26" spans="1:4" x14ac:dyDescent="0.25">
      <c r="A26" s="7" t="s">
        <v>62</v>
      </c>
      <c r="B26" s="6"/>
      <c r="C26" s="46">
        <v>181293</v>
      </c>
      <c r="D26" s="47">
        <v>2732</v>
      </c>
    </row>
    <row r="27" spans="1:4" x14ac:dyDescent="0.25">
      <c r="A27" s="7" t="s">
        <v>63</v>
      </c>
      <c r="B27" s="6"/>
      <c r="C27" s="47">
        <v>0</v>
      </c>
      <c r="D27" s="47">
        <v>2141</v>
      </c>
    </row>
    <row r="28" spans="1:4" ht="15.75" thickBot="1" x14ac:dyDescent="0.3">
      <c r="A28" s="7" t="s">
        <v>64</v>
      </c>
      <c r="B28" s="6"/>
      <c r="C28" s="46">
        <v>783</v>
      </c>
      <c r="D28" s="47">
        <v>-24</v>
      </c>
    </row>
    <row r="29" spans="1:4" x14ac:dyDescent="0.25">
      <c r="A29" s="20" t="s">
        <v>65</v>
      </c>
      <c r="B29" s="6"/>
      <c r="C29" s="50">
        <f>SUM(C18:C28)</f>
        <v>51831</v>
      </c>
      <c r="D29" s="51">
        <f>SUM(D18:D28)</f>
        <v>49402</v>
      </c>
    </row>
    <row r="30" spans="1:4" x14ac:dyDescent="0.25">
      <c r="A30" s="7" t="s">
        <v>17</v>
      </c>
      <c r="B30" s="6"/>
      <c r="C30" s="46"/>
      <c r="D30" s="47"/>
    </row>
    <row r="31" spans="1:4" x14ac:dyDescent="0.25">
      <c r="A31" s="7" t="s">
        <v>66</v>
      </c>
      <c r="B31" s="6">
        <v>14</v>
      </c>
      <c r="C31" s="46">
        <v>-23113</v>
      </c>
      <c r="D31" s="47">
        <v>-13968</v>
      </c>
    </row>
    <row r="32" spans="1:4" ht="15.75" thickBot="1" x14ac:dyDescent="0.3">
      <c r="A32" s="7" t="s">
        <v>67</v>
      </c>
      <c r="B32" s="6"/>
      <c r="C32" s="46">
        <v>2047</v>
      </c>
      <c r="D32" s="47">
        <v>-134</v>
      </c>
    </row>
    <row r="33" spans="1:4" x14ac:dyDescent="0.25">
      <c r="A33" s="20" t="s">
        <v>68</v>
      </c>
      <c r="B33" s="6"/>
      <c r="C33" s="50">
        <f>SUM(C29:C32)</f>
        <v>30765</v>
      </c>
      <c r="D33" s="51">
        <f>SUM(D29:D32)</f>
        <v>35300</v>
      </c>
    </row>
    <row r="34" spans="1:4" x14ac:dyDescent="0.25">
      <c r="A34" s="7" t="s">
        <v>17</v>
      </c>
      <c r="B34" s="6"/>
      <c r="C34" s="46"/>
      <c r="D34" s="47"/>
    </row>
    <row r="35" spans="1:4" ht="15.75" thickBot="1" x14ac:dyDescent="0.3">
      <c r="A35" s="7" t="s">
        <v>69</v>
      </c>
      <c r="B35" s="6"/>
      <c r="C35" s="48">
        <v>-4949</v>
      </c>
      <c r="D35" s="49">
        <v>-4680</v>
      </c>
    </row>
    <row r="36" spans="1:4" ht="15.75" thickBot="1" x14ac:dyDescent="0.3">
      <c r="A36" s="20" t="s">
        <v>70</v>
      </c>
      <c r="B36" s="6"/>
      <c r="C36" s="52">
        <f>SUM(C33:C35)</f>
        <v>25816</v>
      </c>
      <c r="D36" s="53">
        <f>SUM(D33:D35)</f>
        <v>30620</v>
      </c>
    </row>
    <row r="37" spans="1:4" ht="15.75" thickTop="1" x14ac:dyDescent="0.25">
      <c r="A37" s="8" t="s">
        <v>17</v>
      </c>
      <c r="B37" s="6"/>
      <c r="C37" s="5"/>
      <c r="D37" s="7"/>
    </row>
    <row r="38" spans="1:4" x14ac:dyDescent="0.25">
      <c r="A38" s="20" t="s">
        <v>71</v>
      </c>
      <c r="B38" s="6">
        <v>15</v>
      </c>
      <c r="C38" s="12" t="s">
        <v>72</v>
      </c>
      <c r="D38" s="13" t="s">
        <v>73</v>
      </c>
    </row>
  </sheetData>
  <mergeCells count="7">
    <mergeCell ref="A10:A11"/>
    <mergeCell ref="B10:B11"/>
    <mergeCell ref="B2:D2"/>
    <mergeCell ref="A8:A9"/>
    <mergeCell ref="B8:B9"/>
    <mergeCell ref="C8:D8"/>
    <mergeCell ref="C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9" workbookViewId="0">
      <selection activeCell="I46" sqref="I46"/>
    </sheetView>
  </sheetViews>
  <sheetFormatPr defaultRowHeight="15" x14ac:dyDescent="0.25"/>
  <cols>
    <col min="1" max="1" width="59.28515625" customWidth="1"/>
    <col min="2" max="2" width="6.5703125" bestFit="1" customWidth="1"/>
    <col min="3" max="4" width="13.7109375" bestFit="1" customWidth="1"/>
  </cols>
  <sheetData>
    <row r="1" spans="1:4" x14ac:dyDescent="0.25">
      <c r="A1" s="15" t="s">
        <v>34</v>
      </c>
    </row>
    <row r="2" spans="1:4" x14ac:dyDescent="0.25">
      <c r="A2" s="15" t="s">
        <v>35</v>
      </c>
      <c r="B2" s="75" t="s">
        <v>36</v>
      </c>
      <c r="C2" s="75"/>
      <c r="D2" s="75"/>
    </row>
    <row r="3" spans="1:4" ht="15.75" x14ac:dyDescent="0.25">
      <c r="A3" s="22" t="s">
        <v>118</v>
      </c>
    </row>
    <row r="4" spans="1:4" ht="15.75" x14ac:dyDescent="0.25">
      <c r="A4" s="16"/>
    </row>
    <row r="5" spans="1:4" ht="15.75" x14ac:dyDescent="0.25">
      <c r="A5" s="17" t="s">
        <v>39</v>
      </c>
    </row>
    <row r="8" spans="1:4" x14ac:dyDescent="0.25">
      <c r="A8" s="83"/>
      <c r="B8" s="84"/>
      <c r="C8" s="84" t="s">
        <v>45</v>
      </c>
      <c r="D8" s="84"/>
    </row>
    <row r="9" spans="1:4" ht="15.75" thickBot="1" x14ac:dyDescent="0.3">
      <c r="A9" s="83"/>
      <c r="B9" s="84"/>
      <c r="C9" s="85" t="s">
        <v>46</v>
      </c>
      <c r="D9" s="85"/>
    </row>
    <row r="10" spans="1:4" x14ac:dyDescent="0.25">
      <c r="A10" s="83"/>
      <c r="B10" s="84" t="s">
        <v>0</v>
      </c>
      <c r="C10" s="24" t="s">
        <v>47</v>
      </c>
      <c r="D10" s="25" t="s">
        <v>49</v>
      </c>
    </row>
    <row r="11" spans="1:4" ht="15.75" thickBot="1" x14ac:dyDescent="0.3">
      <c r="A11" s="83"/>
      <c r="B11" s="85"/>
      <c r="C11" s="24" t="s">
        <v>48</v>
      </c>
      <c r="D11" s="24" t="s">
        <v>48</v>
      </c>
    </row>
    <row r="12" spans="1:4" x14ac:dyDescent="0.25">
      <c r="A12" s="26" t="s">
        <v>87</v>
      </c>
      <c r="B12" s="27"/>
      <c r="C12" s="31"/>
      <c r="D12" s="32"/>
    </row>
    <row r="13" spans="1:4" x14ac:dyDescent="0.25">
      <c r="A13" s="28" t="s">
        <v>88</v>
      </c>
      <c r="B13" s="29"/>
      <c r="C13" s="54">
        <v>76166</v>
      </c>
      <c r="D13" s="55">
        <v>52802</v>
      </c>
    </row>
    <row r="14" spans="1:4" x14ac:dyDescent="0.25">
      <c r="A14" s="28" t="s">
        <v>89</v>
      </c>
      <c r="B14" s="29"/>
      <c r="C14" s="54">
        <v>-39001</v>
      </c>
      <c r="D14" s="55">
        <v>-26581</v>
      </c>
    </row>
    <row r="15" spans="1:4" x14ac:dyDescent="0.25">
      <c r="A15" s="28" t="s">
        <v>90</v>
      </c>
      <c r="B15" s="29"/>
      <c r="C15" s="54">
        <v>16750</v>
      </c>
      <c r="D15" s="55">
        <v>12331</v>
      </c>
    </row>
    <row r="16" spans="1:4" x14ac:dyDescent="0.25">
      <c r="A16" s="28" t="s">
        <v>91</v>
      </c>
      <c r="B16" s="29"/>
      <c r="C16" s="54">
        <v>-5226</v>
      </c>
      <c r="D16" s="55">
        <v>-5559</v>
      </c>
    </row>
    <row r="17" spans="1:4" x14ac:dyDescent="0.25">
      <c r="A17" s="28" t="s">
        <v>92</v>
      </c>
      <c r="B17" s="29"/>
      <c r="C17" s="54">
        <v>200415</v>
      </c>
      <c r="D17" s="55">
        <v>6642</v>
      </c>
    </row>
    <row r="18" spans="1:4" x14ac:dyDescent="0.25">
      <c r="A18" s="28" t="s">
        <v>93</v>
      </c>
      <c r="B18" s="77"/>
      <c r="C18" s="78"/>
      <c r="D18" s="79">
        <v>2819</v>
      </c>
    </row>
    <row r="19" spans="1:4" x14ac:dyDescent="0.25">
      <c r="A19" s="28" t="s">
        <v>94</v>
      </c>
      <c r="B19" s="77"/>
      <c r="C19" s="78"/>
      <c r="D19" s="79"/>
    </row>
    <row r="20" spans="1:4" x14ac:dyDescent="0.25">
      <c r="A20" s="28" t="s">
        <v>95</v>
      </c>
      <c r="B20" s="29"/>
      <c r="C20" s="54">
        <v>783</v>
      </c>
      <c r="D20" s="55">
        <v>-23</v>
      </c>
    </row>
    <row r="21" spans="1:4" ht="15.75" thickBot="1" x14ac:dyDescent="0.3">
      <c r="A21" s="28" t="s">
        <v>96</v>
      </c>
      <c r="B21" s="29"/>
      <c r="C21" s="56">
        <v>-1043</v>
      </c>
      <c r="D21" s="57">
        <v>-11748</v>
      </c>
    </row>
    <row r="22" spans="1:4" x14ac:dyDescent="0.25">
      <c r="A22" s="26" t="s">
        <v>87</v>
      </c>
      <c r="B22" s="80"/>
      <c r="C22" s="81">
        <f>SUM(C13:C21)</f>
        <v>248844</v>
      </c>
      <c r="D22" s="82">
        <f>SUM(D13:D21)</f>
        <v>30683</v>
      </c>
    </row>
    <row r="23" spans="1:4" x14ac:dyDescent="0.25">
      <c r="A23" s="26" t="s">
        <v>97</v>
      </c>
      <c r="B23" s="80"/>
      <c r="C23" s="78"/>
      <c r="D23" s="79"/>
    </row>
    <row r="24" spans="1:4" x14ac:dyDescent="0.25">
      <c r="A24" s="28" t="s">
        <v>17</v>
      </c>
      <c r="B24" s="29"/>
      <c r="C24" s="33"/>
      <c r="D24" s="34"/>
    </row>
    <row r="25" spans="1:4" x14ac:dyDescent="0.25">
      <c r="A25" s="23" t="s">
        <v>98</v>
      </c>
      <c r="B25" s="30"/>
      <c r="C25" s="33"/>
      <c r="D25" s="34"/>
    </row>
    <row r="26" spans="1:4" x14ac:dyDescent="0.25">
      <c r="A26" s="28" t="s">
        <v>7</v>
      </c>
      <c r="B26" s="29"/>
      <c r="C26" s="54">
        <v>88475</v>
      </c>
      <c r="D26" s="34">
        <v>17100</v>
      </c>
    </row>
    <row r="27" spans="1:4" x14ac:dyDescent="0.25">
      <c r="A27" s="28" t="s">
        <v>8</v>
      </c>
      <c r="B27" s="29"/>
      <c r="C27" s="54">
        <v>147145</v>
      </c>
      <c r="D27" s="34">
        <v>-23176</v>
      </c>
    </row>
    <row r="28" spans="1:4" x14ac:dyDescent="0.25">
      <c r="A28" s="28" t="s">
        <v>10</v>
      </c>
      <c r="B28" s="29"/>
      <c r="C28" s="54">
        <v>11039</v>
      </c>
      <c r="D28" s="34">
        <v>-99294</v>
      </c>
    </row>
    <row r="29" spans="1:4" x14ac:dyDescent="0.25">
      <c r="A29" s="28" t="s">
        <v>15</v>
      </c>
      <c r="B29" s="29"/>
      <c r="C29" s="54">
        <v>-59202</v>
      </c>
      <c r="D29" s="34">
        <v>-129</v>
      </c>
    </row>
    <row r="30" spans="1:4" x14ac:dyDescent="0.25">
      <c r="A30" s="28" t="s">
        <v>17</v>
      </c>
      <c r="B30" s="29"/>
      <c r="C30" s="54"/>
      <c r="D30" s="34"/>
    </row>
    <row r="31" spans="1:4" x14ac:dyDescent="0.25">
      <c r="A31" s="23" t="s">
        <v>99</v>
      </c>
      <c r="B31" s="29"/>
      <c r="C31" s="54"/>
      <c r="D31" s="34"/>
    </row>
    <row r="32" spans="1:4" x14ac:dyDescent="0.25">
      <c r="A32" s="28" t="s">
        <v>19</v>
      </c>
      <c r="B32" s="29"/>
      <c r="C32" s="54">
        <v>595012</v>
      </c>
      <c r="D32" s="34">
        <v>8878</v>
      </c>
    </row>
    <row r="33" spans="1:4" x14ac:dyDescent="0.25">
      <c r="A33" s="28" t="s">
        <v>23</v>
      </c>
      <c r="B33" s="29"/>
      <c r="C33" s="54">
        <v>3353</v>
      </c>
      <c r="D33" s="34">
        <v>36197</v>
      </c>
    </row>
    <row r="34" spans="1:4" x14ac:dyDescent="0.25">
      <c r="A34" s="28" t="s">
        <v>20</v>
      </c>
      <c r="B34" s="29"/>
      <c r="C34" s="54">
        <v>-1144880</v>
      </c>
      <c r="D34" s="34">
        <v>103287</v>
      </c>
    </row>
    <row r="35" spans="1:4" x14ac:dyDescent="0.25">
      <c r="A35" s="28" t="s">
        <v>21</v>
      </c>
      <c r="B35" s="29"/>
      <c r="C35" s="54">
        <v>-689491</v>
      </c>
      <c r="D35" s="34">
        <v>8568</v>
      </c>
    </row>
    <row r="36" spans="1:4" x14ac:dyDescent="0.25">
      <c r="A36" s="28" t="s">
        <v>100</v>
      </c>
      <c r="B36" s="29"/>
      <c r="C36" s="54">
        <v>-168376</v>
      </c>
      <c r="D36" s="34">
        <v>-2085</v>
      </c>
    </row>
    <row r="37" spans="1:4" x14ac:dyDescent="0.25">
      <c r="A37" s="28" t="s">
        <v>22</v>
      </c>
      <c r="B37" s="29"/>
      <c r="C37" s="54">
        <v>-427327</v>
      </c>
      <c r="D37" s="34">
        <v>17911</v>
      </c>
    </row>
    <row r="38" spans="1:4" ht="15.75" thickBot="1" x14ac:dyDescent="0.3">
      <c r="A38" s="28" t="s">
        <v>25</v>
      </c>
      <c r="B38" s="29"/>
      <c r="C38" s="54">
        <v>17891</v>
      </c>
      <c r="D38" s="34">
        <v>-314</v>
      </c>
    </row>
    <row r="39" spans="1:4" x14ac:dyDescent="0.25">
      <c r="A39" s="26" t="s">
        <v>101</v>
      </c>
      <c r="B39" s="30"/>
      <c r="C39" s="58">
        <f>SUM(C26:C38)+C22</f>
        <v>-1377517</v>
      </c>
      <c r="D39" s="59">
        <f>SUM(D26:D38)+D22</f>
        <v>97626</v>
      </c>
    </row>
    <row r="40" spans="1:4" x14ac:dyDescent="0.25">
      <c r="A40" s="28" t="s">
        <v>17</v>
      </c>
      <c r="B40" s="29"/>
      <c r="C40" s="33"/>
      <c r="D40" s="34"/>
    </row>
    <row r="41" spans="1:4" ht="15.75" thickBot="1" x14ac:dyDescent="0.3">
      <c r="A41" s="28" t="s">
        <v>102</v>
      </c>
      <c r="B41" s="30"/>
      <c r="C41" s="56">
        <v>-6697</v>
      </c>
      <c r="D41" s="57">
        <v>-3132</v>
      </c>
    </row>
    <row r="42" spans="1:4" ht="15.75" thickBot="1" x14ac:dyDescent="0.3">
      <c r="A42" s="26" t="s">
        <v>103</v>
      </c>
      <c r="B42" s="30"/>
      <c r="C42" s="56">
        <f>SUM(C39:C41)</f>
        <v>-1384214</v>
      </c>
      <c r="D42" s="57">
        <f>SUM(D39:D41)</f>
        <v>94494</v>
      </c>
    </row>
    <row r="43" spans="1:4" x14ac:dyDescent="0.25">
      <c r="A43" s="28" t="s">
        <v>17</v>
      </c>
      <c r="B43" s="29"/>
      <c r="C43" s="33"/>
      <c r="D43" s="34"/>
    </row>
    <row r="44" spans="1:4" x14ac:dyDescent="0.25">
      <c r="A44" s="26" t="s">
        <v>104</v>
      </c>
      <c r="B44" s="30"/>
      <c r="C44" s="33"/>
      <c r="D44" s="34"/>
    </row>
    <row r="45" spans="1:4" x14ac:dyDescent="0.25">
      <c r="A45" s="28" t="s">
        <v>105</v>
      </c>
      <c r="B45" s="29"/>
      <c r="C45" s="54">
        <v>-2690</v>
      </c>
      <c r="D45" s="55">
        <v>-283</v>
      </c>
    </row>
    <row r="46" spans="1:4" x14ac:dyDescent="0.25">
      <c r="A46" s="28" t="s">
        <v>106</v>
      </c>
      <c r="B46" s="29"/>
      <c r="C46" s="54">
        <v>-414</v>
      </c>
      <c r="D46" s="55">
        <v>-165</v>
      </c>
    </row>
    <row r="47" spans="1:4" x14ac:dyDescent="0.25">
      <c r="A47" s="28" t="s">
        <v>107</v>
      </c>
      <c r="B47" s="29"/>
      <c r="C47" s="54">
        <v>227571</v>
      </c>
      <c r="D47" s="55">
        <v>-497939</v>
      </c>
    </row>
    <row r="48" spans="1:4" ht="15.75" thickBot="1" x14ac:dyDescent="0.3">
      <c r="A48" s="28" t="s">
        <v>108</v>
      </c>
      <c r="B48" s="29"/>
      <c r="C48" s="54">
        <v>1169</v>
      </c>
      <c r="D48" s="55">
        <v>449720</v>
      </c>
    </row>
    <row r="49" spans="1:4" ht="15.75" thickBot="1" x14ac:dyDescent="0.3">
      <c r="A49" s="26" t="s">
        <v>109</v>
      </c>
      <c r="B49" s="30"/>
      <c r="C49" s="60">
        <f>SUM(C45:C48)</f>
        <v>225636</v>
      </c>
      <c r="D49" s="61">
        <f>SUM(D45:D48)</f>
        <v>-48667</v>
      </c>
    </row>
    <row r="50" spans="1:4" x14ac:dyDescent="0.25">
      <c r="A50" s="28" t="s">
        <v>17</v>
      </c>
      <c r="B50" s="29"/>
      <c r="C50" s="33"/>
      <c r="D50" s="34"/>
    </row>
    <row r="51" spans="1:4" x14ac:dyDescent="0.25">
      <c r="A51" s="26" t="s">
        <v>110</v>
      </c>
      <c r="B51" s="29"/>
      <c r="C51" s="33"/>
      <c r="D51" s="34"/>
    </row>
    <row r="52" spans="1:4" ht="15.75" thickBot="1" x14ac:dyDescent="0.3">
      <c r="A52" s="28" t="s">
        <v>111</v>
      </c>
      <c r="B52" s="29"/>
      <c r="C52" s="35">
        <v>-265</v>
      </c>
      <c r="D52" s="36">
        <v>-457</v>
      </c>
    </row>
    <row r="53" spans="1:4" ht="15.75" thickBot="1" x14ac:dyDescent="0.3">
      <c r="A53" s="26" t="s">
        <v>112</v>
      </c>
      <c r="B53" s="29"/>
      <c r="C53" s="35">
        <f>SUM(C52)</f>
        <v>-265</v>
      </c>
      <c r="D53" s="61">
        <f>SUM(D52)</f>
        <v>-457</v>
      </c>
    </row>
    <row r="54" spans="1:4" x14ac:dyDescent="0.25">
      <c r="A54" s="28" t="s">
        <v>17</v>
      </c>
      <c r="B54" s="29"/>
      <c r="C54" s="33"/>
      <c r="D54" s="34"/>
    </row>
    <row r="55" spans="1:4" ht="15.75" thickBot="1" x14ac:dyDescent="0.3">
      <c r="A55" s="28" t="s">
        <v>113</v>
      </c>
      <c r="B55" s="29"/>
      <c r="C55" s="54">
        <v>42834</v>
      </c>
      <c r="D55" s="55">
        <v>-131</v>
      </c>
    </row>
    <row r="56" spans="1:4" ht="15.75" thickBot="1" x14ac:dyDescent="0.3">
      <c r="A56" s="26" t="s">
        <v>114</v>
      </c>
      <c r="B56" s="29"/>
      <c r="C56" s="60">
        <f>C55+C53+C49+C42</f>
        <v>-1116009</v>
      </c>
      <c r="D56" s="61">
        <f>D55+D53+D49+D42</f>
        <v>45239</v>
      </c>
    </row>
    <row r="57" spans="1:4" x14ac:dyDescent="0.25">
      <c r="A57" s="26" t="s">
        <v>17</v>
      </c>
      <c r="B57" s="29"/>
      <c r="C57" s="33"/>
      <c r="D57" s="34"/>
    </row>
    <row r="58" spans="1:4" ht="15.75" thickBot="1" x14ac:dyDescent="0.3">
      <c r="A58" s="28" t="s">
        <v>115</v>
      </c>
      <c r="B58" s="29"/>
      <c r="C58" s="56">
        <v>1385112</v>
      </c>
      <c r="D58" s="57">
        <v>856394</v>
      </c>
    </row>
    <row r="59" spans="1:4" ht="15.75" thickBot="1" x14ac:dyDescent="0.3">
      <c r="A59" s="26" t="s">
        <v>116</v>
      </c>
      <c r="B59" s="29">
        <v>3</v>
      </c>
      <c r="C59" s="62">
        <f>C58+C56</f>
        <v>269103</v>
      </c>
      <c r="D59" s="63">
        <f>D58+D56</f>
        <v>901633</v>
      </c>
    </row>
    <row r="60" spans="1:4" ht="15.75" thickTop="1" x14ac:dyDescent="0.25"/>
  </sheetData>
  <mergeCells count="13">
    <mergeCell ref="A10:A11"/>
    <mergeCell ref="B10:B11"/>
    <mergeCell ref="B2:D2"/>
    <mergeCell ref="A8:A9"/>
    <mergeCell ref="B8:B9"/>
    <mergeCell ref="C8:D8"/>
    <mergeCell ref="C9:D9"/>
    <mergeCell ref="B18:B19"/>
    <mergeCell ref="C18:C19"/>
    <mergeCell ref="D18:D19"/>
    <mergeCell ref="B22:B23"/>
    <mergeCell ref="C22:C23"/>
    <mergeCell ref="D22:D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G24" sqref="G24"/>
    </sheetView>
  </sheetViews>
  <sheetFormatPr defaultRowHeight="15" x14ac:dyDescent="0.25"/>
  <cols>
    <col min="1" max="1" width="64" bestFit="1" customWidth="1"/>
    <col min="2" max="2" width="6.85546875" bestFit="1" customWidth="1"/>
    <col min="3" max="3" width="17.7109375" bestFit="1" customWidth="1"/>
    <col min="4" max="4" width="16.140625" bestFit="1" customWidth="1"/>
    <col min="5" max="5" width="30.140625" bestFit="1" customWidth="1"/>
    <col min="6" max="6" width="17.28515625" bestFit="1" customWidth="1"/>
    <col min="7" max="7" width="9.85546875" bestFit="1" customWidth="1"/>
  </cols>
  <sheetData>
    <row r="1" spans="1:7" x14ac:dyDescent="0.25">
      <c r="A1" s="15" t="s">
        <v>34</v>
      </c>
    </row>
    <row r="2" spans="1:7" x14ac:dyDescent="0.25">
      <c r="A2" s="15" t="s">
        <v>35</v>
      </c>
      <c r="B2" s="75" t="s">
        <v>36</v>
      </c>
      <c r="C2" s="75"/>
      <c r="D2" s="75"/>
    </row>
    <row r="3" spans="1:7" ht="47.25" x14ac:dyDescent="0.25">
      <c r="A3" s="16" t="s">
        <v>119</v>
      </c>
    </row>
    <row r="4" spans="1:7" ht="15.75" x14ac:dyDescent="0.25">
      <c r="A4" s="16"/>
    </row>
    <row r="5" spans="1:7" ht="15.75" x14ac:dyDescent="0.25">
      <c r="A5" s="17" t="s">
        <v>39</v>
      </c>
    </row>
    <row r="8" spans="1:7" x14ac:dyDescent="0.25">
      <c r="A8" s="70"/>
      <c r="B8" s="71" t="s">
        <v>0</v>
      </c>
      <c r="C8" s="90" t="s">
        <v>28</v>
      </c>
      <c r="D8" s="90" t="s">
        <v>31</v>
      </c>
      <c r="E8" s="90" t="s">
        <v>74</v>
      </c>
      <c r="F8" s="3" t="s">
        <v>75</v>
      </c>
      <c r="G8" s="90" t="s">
        <v>77</v>
      </c>
    </row>
    <row r="9" spans="1:7" ht="15.75" thickBot="1" x14ac:dyDescent="0.3">
      <c r="A9" s="70"/>
      <c r="B9" s="72"/>
      <c r="C9" s="91"/>
      <c r="D9" s="91"/>
      <c r="E9" s="91"/>
      <c r="F9" s="4" t="s">
        <v>76</v>
      </c>
      <c r="G9" s="91"/>
    </row>
    <row r="10" spans="1:7" x14ac:dyDescent="0.25">
      <c r="A10" s="1" t="s">
        <v>17</v>
      </c>
      <c r="B10" s="2"/>
      <c r="C10" s="8"/>
      <c r="D10" s="8"/>
      <c r="E10" s="8"/>
      <c r="F10" s="8"/>
      <c r="G10" s="8"/>
    </row>
    <row r="11" spans="1:7" ht="15.75" thickBot="1" x14ac:dyDescent="0.3">
      <c r="A11" s="20" t="s">
        <v>78</v>
      </c>
      <c r="B11" s="6"/>
      <c r="C11" s="64">
        <v>51500</v>
      </c>
      <c r="D11" s="64">
        <v>23893</v>
      </c>
      <c r="E11" s="64">
        <v>3268</v>
      </c>
      <c r="F11" s="64">
        <v>221104</v>
      </c>
      <c r="G11" s="64">
        <f>SUM(C11:F11)</f>
        <v>299765</v>
      </c>
    </row>
    <row r="12" spans="1:7" x14ac:dyDescent="0.25">
      <c r="A12" s="20" t="s">
        <v>17</v>
      </c>
      <c r="B12" s="6"/>
      <c r="C12" s="66"/>
      <c r="D12" s="8"/>
      <c r="E12" s="66"/>
      <c r="F12" s="8"/>
      <c r="G12" s="8"/>
    </row>
    <row r="13" spans="1:7" x14ac:dyDescent="0.25">
      <c r="A13" s="8" t="s">
        <v>79</v>
      </c>
      <c r="B13" s="6"/>
      <c r="C13" s="47">
        <v>0</v>
      </c>
      <c r="D13" s="47">
        <v>0</v>
      </c>
      <c r="E13" s="47">
        <v>0</v>
      </c>
      <c r="F13" s="47">
        <v>30620</v>
      </c>
      <c r="G13" s="47">
        <f>SUM(C13:F13)</f>
        <v>30620</v>
      </c>
    </row>
    <row r="14" spans="1:7" ht="15.75" thickBot="1" x14ac:dyDescent="0.3">
      <c r="A14" s="8" t="s">
        <v>80</v>
      </c>
      <c r="B14" s="6"/>
      <c r="C14" s="49">
        <v>0</v>
      </c>
      <c r="D14" s="49">
        <v>0</v>
      </c>
      <c r="E14" s="49">
        <v>-82</v>
      </c>
      <c r="F14" s="49">
        <v>0</v>
      </c>
      <c r="G14" s="65">
        <f>SUM(C14:F14)</f>
        <v>-82</v>
      </c>
    </row>
    <row r="15" spans="1:7" ht="15.75" thickBot="1" x14ac:dyDescent="0.3">
      <c r="A15" s="20" t="s">
        <v>81</v>
      </c>
      <c r="B15" s="18"/>
      <c r="C15" s="49">
        <f>SUM(C13:C14)</f>
        <v>0</v>
      </c>
      <c r="D15" s="49">
        <f t="shared" ref="D15:F15" si="0">SUM(D13:D14)</f>
        <v>0</v>
      </c>
      <c r="E15" s="49">
        <f t="shared" si="0"/>
        <v>-82</v>
      </c>
      <c r="F15" s="49">
        <f t="shared" si="0"/>
        <v>30620</v>
      </c>
      <c r="G15" s="49">
        <f>SUM(G13:G14)</f>
        <v>30538</v>
      </c>
    </row>
    <row r="16" spans="1:7" ht="15.75" thickBot="1" x14ac:dyDescent="0.3">
      <c r="A16" s="20" t="s">
        <v>82</v>
      </c>
      <c r="B16" s="6"/>
      <c r="C16" s="53">
        <f>SUM(C11:C14)</f>
        <v>51500</v>
      </c>
      <c r="D16" s="53">
        <f>SUM(D11:D14)</f>
        <v>23893</v>
      </c>
      <c r="E16" s="53">
        <f>SUM(E11:E14)</f>
        <v>3186</v>
      </c>
      <c r="F16" s="53">
        <f>SUM(F11:F14)</f>
        <v>251724</v>
      </c>
      <c r="G16" s="53">
        <f>SUM(G11:G14)</f>
        <v>330303</v>
      </c>
    </row>
    <row r="17" spans="1:7" ht="15.75" thickTop="1" x14ac:dyDescent="0.25">
      <c r="A17" s="8" t="s">
        <v>17</v>
      </c>
      <c r="B17" s="6"/>
      <c r="C17" s="47"/>
      <c r="D17" s="7"/>
      <c r="E17" s="47"/>
      <c r="F17" s="7"/>
      <c r="G17" s="7"/>
    </row>
    <row r="18" spans="1:7" ht="15.75" thickBot="1" x14ac:dyDescent="0.3">
      <c r="A18" s="20" t="s">
        <v>83</v>
      </c>
      <c r="B18" s="6"/>
      <c r="C18" s="47">
        <v>51500</v>
      </c>
      <c r="D18" s="69">
        <f>D16</f>
        <v>23893</v>
      </c>
      <c r="E18" s="47">
        <v>358</v>
      </c>
      <c r="F18" s="7">
        <v>302770</v>
      </c>
      <c r="G18" s="69">
        <f>SUM(C18:F18)</f>
        <v>378521</v>
      </c>
    </row>
    <row r="19" spans="1:7" x14ac:dyDescent="0.25">
      <c r="A19" s="8" t="s">
        <v>17</v>
      </c>
      <c r="B19" s="6"/>
      <c r="C19" s="50"/>
      <c r="D19" s="21"/>
      <c r="E19" s="50"/>
      <c r="F19" s="21"/>
      <c r="G19" s="21"/>
    </row>
    <row r="20" spans="1:7" x14ac:dyDescent="0.25">
      <c r="A20" s="8" t="s">
        <v>79</v>
      </c>
      <c r="B20" s="6"/>
      <c r="C20" s="67">
        <v>0</v>
      </c>
      <c r="D20" s="67">
        <v>0</v>
      </c>
      <c r="E20" s="67">
        <v>0</v>
      </c>
      <c r="F20" s="67">
        <v>25816</v>
      </c>
      <c r="G20" s="46">
        <f>SUM(C20:F20)</f>
        <v>25816</v>
      </c>
    </row>
    <row r="21" spans="1:7" x14ac:dyDescent="0.25">
      <c r="A21" s="8" t="s">
        <v>84</v>
      </c>
      <c r="B21" s="75"/>
      <c r="C21" s="86">
        <v>0</v>
      </c>
      <c r="D21" s="86">
        <v>0</v>
      </c>
      <c r="E21" s="86">
        <v>-8575</v>
      </c>
      <c r="F21" s="86">
        <v>0</v>
      </c>
      <c r="G21" s="88">
        <f>SUM(C21:F22)</f>
        <v>-8575</v>
      </c>
    </row>
    <row r="22" spans="1:7" ht="15.75" thickBot="1" x14ac:dyDescent="0.3">
      <c r="A22" s="8" t="s">
        <v>85</v>
      </c>
      <c r="B22" s="75"/>
      <c r="C22" s="87"/>
      <c r="D22" s="87"/>
      <c r="E22" s="87"/>
      <c r="F22" s="87"/>
      <c r="G22" s="89"/>
    </row>
    <row r="23" spans="1:7" ht="15.75" thickBot="1" x14ac:dyDescent="0.3">
      <c r="A23" s="20" t="s">
        <v>81</v>
      </c>
      <c r="B23" s="6"/>
      <c r="C23" s="48">
        <f>SUM(C20:C22)</f>
        <v>0</v>
      </c>
      <c r="D23" s="68">
        <f t="shared" ref="D23:F23" si="1">SUM(D20:D22)</f>
        <v>0</v>
      </c>
      <c r="E23" s="68">
        <f t="shared" si="1"/>
        <v>-8575</v>
      </c>
      <c r="F23" s="68">
        <f t="shared" si="1"/>
        <v>25816</v>
      </c>
      <c r="G23" s="68">
        <f>SUM(G20:G22)</f>
        <v>17241</v>
      </c>
    </row>
    <row r="24" spans="1:7" ht="15.75" thickBot="1" x14ac:dyDescent="0.3">
      <c r="A24" s="20" t="s">
        <v>86</v>
      </c>
      <c r="B24" s="18"/>
      <c r="C24" s="52">
        <f>SUM(C18:C22)</f>
        <v>51500</v>
      </c>
      <c r="D24" s="52">
        <f t="shared" ref="D24:E24" si="2">SUM(D18:D22)</f>
        <v>23893</v>
      </c>
      <c r="E24" s="52">
        <f t="shared" si="2"/>
        <v>-8217</v>
      </c>
      <c r="F24" s="52">
        <f>SUM(F18:F22)</f>
        <v>328586</v>
      </c>
      <c r="G24" s="52">
        <f>SUM(G18:G22)</f>
        <v>395762</v>
      </c>
    </row>
    <row r="25" spans="1:7" ht="15.75" thickTop="1" x14ac:dyDescent="0.25">
      <c r="A25" s="20"/>
      <c r="B25" s="6"/>
      <c r="C25" s="5"/>
      <c r="D25" s="5"/>
      <c r="E25" s="5"/>
      <c r="F25" s="5"/>
      <c r="G25" s="5"/>
    </row>
  </sheetData>
  <mergeCells count="13">
    <mergeCell ref="F21:F22"/>
    <mergeCell ref="G21:G22"/>
    <mergeCell ref="A8:A9"/>
    <mergeCell ref="B8:B9"/>
    <mergeCell ref="C8:C9"/>
    <mergeCell ref="D8:D9"/>
    <mergeCell ref="E8:E9"/>
    <mergeCell ref="G8:G9"/>
    <mergeCell ref="B2:D2"/>
    <mergeCell ref="B21:B22"/>
    <mergeCell ref="C21:C22"/>
    <mergeCell ref="D21:D22"/>
    <mergeCell ref="E21:E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'1'!OLE_LINK4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2022-06-14T08:58:52Z</dcterms:modified>
</cp:coreProperties>
</file>