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1" sheetId="1" r:id="rId1"/>
    <sheet name="2" sheetId="2" r:id="rId2"/>
    <sheet name="3" sheetId="4" r:id="rId3"/>
    <sheet name="4" sheetId="3" r:id="rId4"/>
  </sheets>
  <definedNames>
    <definedName name="OLE_LINK4" localSheetId="0">'1'!$A$6</definedName>
  </definedNames>
  <calcPr calcId="162913"/>
</workbook>
</file>

<file path=xl/calcChain.xml><?xml version="1.0" encoding="utf-8"?>
<calcChain xmlns="http://schemas.openxmlformats.org/spreadsheetml/2006/main">
  <c r="D24" i="3" l="1"/>
  <c r="E24" i="3"/>
  <c r="F24" i="3"/>
  <c r="C24" i="3"/>
  <c r="G24" i="3"/>
  <c r="D56" i="4" l="1"/>
  <c r="C56" i="4"/>
  <c r="D49" i="4"/>
  <c r="C49" i="4"/>
  <c r="D44" i="4"/>
  <c r="C44" i="4"/>
  <c r="D18" i="4"/>
  <c r="D34" i="4" s="1"/>
  <c r="D37" i="4" s="1"/>
  <c r="C18" i="4"/>
  <c r="C34" i="4" s="1"/>
  <c r="C37" i="4" s="1"/>
  <c r="D13" i="2" l="1"/>
  <c r="D16" i="2" s="1"/>
  <c r="D27" i="2" s="1"/>
  <c r="D31" i="2" s="1"/>
  <c r="D34" i="2" s="1"/>
  <c r="C13" i="2"/>
  <c r="C16" i="2" s="1"/>
  <c r="C27" i="2" s="1"/>
  <c r="C31" i="2" s="1"/>
  <c r="C34" i="2" s="1"/>
</calcChain>
</file>

<file path=xl/sharedStrings.xml><?xml version="1.0" encoding="utf-8"?>
<sst xmlns="http://schemas.openxmlformats.org/spreadsheetml/2006/main" count="185" uniqueCount="121">
  <si>
    <t>Прим.</t>
  </si>
  <si>
    <t>30 сентября</t>
  </si>
  <si>
    <t>2022 года (неаудировано)</t>
  </si>
  <si>
    <t>31 декабря</t>
  </si>
  <si>
    <t>2021 года</t>
  </si>
  <si>
    <t>Активы</t>
  </si>
  <si>
    <t>Денежные средства и их эквиваленты</t>
  </si>
  <si>
    <t>Средства в кредитных организациях</t>
  </si>
  <si>
    <t>Торговые ценные бумаги</t>
  </si>
  <si>
    <t>Производные финансовые активы</t>
  </si>
  <si>
    <t>Кредиты и авансы клиентам</t>
  </si>
  <si>
    <t>Инвестиционные ценные бумаги</t>
  </si>
  <si>
    <t>Активы по текущему корпоративному подоходному налогу</t>
  </si>
  <si>
    <t>Основные средства</t>
  </si>
  <si>
    <t>Нематериальные активы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</si>
  <si>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</si>
  <si>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</si>
  <si>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</si>
  <si>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</si>
  <si>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</si>
  <si>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Средства корпоративных клиентов</t>
  </si>
  <si>
    <t>Средства физических лиц</t>
  </si>
  <si>
    <t>Договоры «репо»</t>
  </si>
  <si>
    <t>Обязательства перед ипотечной организацией</t>
  </si>
  <si>
    <t xml:space="preserve">Обязательства по текущему корпоративному </t>
  </si>
  <si>
    <t>подоходному налогу</t>
  </si>
  <si>
    <t>–</t>
  </si>
  <si>
    <t xml:space="preserve">Обязательства по отложенному корпоративному </t>
  </si>
  <si>
    <t xml:space="preserve"> 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</si>
  <si>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</si>
  <si>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</si>
  <si>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</si>
  <si>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</si>
  <si>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Нераспределённая прибыль/(убыток)</t>
  </si>
  <si>
    <t>Резерв справедливой стоимости</t>
  </si>
  <si>
    <t>Резервный фонд</t>
  </si>
  <si>
    <t>Итого капитал</t>
  </si>
  <si>
    <t>Итого капитал и обязательства</t>
  </si>
  <si>
    <t>За девять месяцев,</t>
  </si>
  <si>
    <t>завершившихся 30 сентября</t>
  </si>
  <si>
    <t>2022 года</t>
  </si>
  <si>
    <t>(неаудировано)</t>
  </si>
  <si>
    <t>2021 года</t>
  </si>
  <si>
    <t>Процентные доходы</t>
  </si>
  <si>
    <t>Процентные расходы</t>
  </si>
  <si>
    <t>Чистый процентный доход</t>
  </si>
  <si>
    <t>Расходы по кредитным убыткам</t>
  </si>
  <si>
    <t xml:space="preserve">Чистый процентный доход после расходов по кредитным убыткам </t>
  </si>
  <si>
    <t>Комиссионные доходы</t>
  </si>
  <si>
    <t>Комиссионные расходы</t>
  </si>
  <si>
    <t>Чистые доходы/(расходы) по торговым ценным бумагам, оцениваемым по справедливой стоимости через прибыль или убыток</t>
  </si>
  <si>
    <t>Чистые доходы/(расходы) по операциям в иностранной валюте:</t>
  </si>
  <si>
    <t>- торговые операции</t>
  </si>
  <si>
    <t>- переоценка валютных статей</t>
  </si>
  <si>
    <t>Чистые доходы по операциям с производными финансовыми инструментами</t>
  </si>
  <si>
    <t>Доход от государственных субсидий</t>
  </si>
  <si>
    <t>Прочие доходы/(расходы)</t>
  </si>
  <si>
    <t>Операционные доходы/(расходы)</t>
  </si>
  <si>
    <t>Административные и операционные расходы</t>
  </si>
  <si>
    <t>Прочие расходы от обесценения</t>
  </si>
  <si>
    <t>Прибыль/(убыток) до расходов по корпоративному подоходному налогу</t>
  </si>
  <si>
    <t>Расходы по корпоративному подоходному налогу</t>
  </si>
  <si>
    <t>Прибыль/(убыток) за отчётный период</t>
  </si>
  <si>
    <t>Базовая и разводненная прибыль на акцию (в тенге)</t>
  </si>
  <si>
    <t>Резерв справед-ливой стоимости</t>
  </si>
  <si>
    <t>Нераспре-</t>
  </si>
  <si>
    <t>делённая прибыль</t>
  </si>
  <si>
    <t>Итого</t>
  </si>
  <si>
    <t>На 1 января 2021 года</t>
  </si>
  <si>
    <t>Прибыль за отчётный период (неаудировано)</t>
  </si>
  <si>
    <t>Прочий совокупный убыток за отчётный период (неаудировано)</t>
  </si>
  <si>
    <t>Итого совокупный (убыток)/ доход за отчётный период (неаудировано)</t>
  </si>
  <si>
    <t>Дивиденды объявленные</t>
  </si>
  <si>
    <t xml:space="preserve"> (неаудировано)</t>
  </si>
  <si>
    <t>На 30 сентября 2021 года (неаудировано)</t>
  </si>
  <si>
    <t>На 1 января 2022 года</t>
  </si>
  <si>
    <t>Прочий совокупный убыток</t>
  </si>
  <si>
    <t>за отчётный период (неаудировано)</t>
  </si>
  <si>
    <t>На 30 сентября 2022 года (неаудировано)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</si>
  <si>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</si>
  <si>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</si>
  <si>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</si>
  <si>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</si>
  <si>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</si>
  <si>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 xml:space="preserve">Чистые реализованные доходы, полученные по операциям с иностранной валютой </t>
  </si>
  <si>
    <t>Чистые реализованные доходы, полученные по операциям с</t>
  </si>
  <si>
    <t>производными финансовыми инструментами</t>
  </si>
  <si>
    <t>Прочие (расходы уплаченные) / доходы полученные</t>
  </si>
  <si>
    <t>Административные и операционные расходы уплаченные</t>
  </si>
  <si>
    <t>до изменений в операционных активах и обязательствах</t>
  </si>
  <si>
    <t>Чистое уменьшение/(увеличение) в операционных активах</t>
  </si>
  <si>
    <t>Производные финансовые инструменты</t>
  </si>
  <si>
    <t>Чистое увеличение/(уменьшение) в операционных обязательствах</t>
  </si>
  <si>
    <t>Чистое поступление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</si>
  <si>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</si>
  <si>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</si>
  <si>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</si>
  <si>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</si>
  <si>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</si>
  <si>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</si>
  <si>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погашения и продажи инвестиционных ценных бумаг, оцениваемых по справедливой стоимости через прочий совокупный доход</t>
  </si>
  <si>
    <t>Чистое расходование денежных средств в инвестиционной деятельности</t>
  </si>
  <si>
    <t>Денежные потоки от финансовой деятельности</t>
  </si>
  <si>
    <t>Дивиденды, выплаченные акционерам Банка</t>
  </si>
  <si>
    <t>Погашение обязательств по аренде</t>
  </si>
  <si>
    <t>Чистое расходование денежных средств в финансовой деятельности</t>
  </si>
  <si>
    <t>Влияние изменений обменного курса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</si>
  <si>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</si>
  <si>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отчётного периода</t>
  </si>
  <si>
    <t>Денежные средства и их эквиваленты на конец отчётного периода</t>
  </si>
  <si>
    <t>ПРОМЕЖУТОЧНЫЙ СОКРАЩЁННЫЙ ОТЧЁТ О ФИНАНСОВОМ ПОЛОЖЕНИИ</t>
  </si>
  <si>
    <t>(в миллионах тенге)</t>
  </si>
  <si>
    <t>на 30 сентября 2022 года</t>
  </si>
  <si>
    <t>Промежуточная сокращённая финансовая отчётность</t>
  </si>
  <si>
    <t>Председатель Правления</t>
  </si>
  <si>
    <t>Попова Н.В.</t>
  </si>
  <si>
    <t>Главный бухгалтер</t>
  </si>
  <si>
    <t>ПРОМЕЖУТОЧНЫЙ СОКРАЩЁННЫЙ ОТЧЁТ О ПРИБЫЛИ ИЛИ УБЫТКЕ, ЗА ПЕРИОД ЗАКОНЧИВШИЙСЯ НА 30 СЕНТЯБРЯ 2022 ГОДА</t>
  </si>
  <si>
    <t>ПРОМЕЖУТОЧНЫЙ СОКРАЩЁННЫЙ ОТЧЁТ О ДВИЖЕНИИ ДЕНЕЖНЫХ СРЕДСТВ,  ЗА ПЕРИОД ЗАКОНЧИВШИЙСЯ НА 30 СЕНТЯБРЯ 2022 ГОДА</t>
  </si>
  <si>
    <t>Акционерное Общество «Bereke Bank»</t>
  </si>
  <si>
    <t>Таскаранов Н.Г-М.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</si>
</sst>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0" xfId="1" applyNumberFormat="1" applyFont="1"/>
    <xf numFmtId="165" fontId="5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5" fontId="4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5" fontId="2" fillId="0" borderId="3" xfId="1" applyNumberFormat="1" applyFont="1" applyBorder="1" applyAlignment="1">
      <alignment vertical="center" wrapText="1"/>
    </xf>
    <xf numFmtId="165" fontId="4" fillId="0" borderId="4" xfId="1" applyNumberFormat="1" applyFont="1" applyBorder="1" applyAlignment="1">
      <alignment vertical="center" wrapText="1"/>
    </xf>
    <xf numFmtId="165" fontId="2" fillId="0" borderId="4" xfId="1" applyNumberFormat="1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165" fontId="5" fillId="0" borderId="5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2" fillId="0" borderId="5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165" fontId="9" fillId="0" borderId="1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8" fillId="0" borderId="4" xfId="1" applyNumberFormat="1" applyFont="1" applyBorder="1" applyAlignment="1">
      <alignment vertical="center"/>
    </xf>
    <xf numFmtId="167" fontId="7" fillId="0" borderId="0" xfId="2" applyNumberFormat="1" applyFont="1" applyFill="1" applyAlignment="1">
      <alignment horizontal="center"/>
    </xf>
    <xf numFmtId="167" fontId="7" fillId="0" borderId="1" xfId="2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horizontal="center"/>
    </xf>
    <xf numFmtId="167" fontId="8" fillId="0" borderId="1" xfId="2" applyNumberFormat="1" applyFont="1" applyFill="1" applyBorder="1" applyAlignment="1">
      <alignment horizontal="center"/>
    </xf>
    <xf numFmtId="167" fontId="7" fillId="0" borderId="3" xfId="2" applyNumberFormat="1" applyFont="1" applyFill="1" applyBorder="1" applyAlignment="1">
      <alignment horizontal="center"/>
    </xf>
    <xf numFmtId="167" fontId="8" fillId="0" borderId="3" xfId="2" applyNumberFormat="1" applyFont="1" applyFill="1" applyBorder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65" fontId="2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 applyBorder="1"/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/>
    <xf numFmtId="0" fontId="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0" borderId="0" xfId="0"/>
    <xf numFmtId="168" fontId="4" fillId="0" borderId="4" xfId="1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2" fillId="0" borderId="5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</cellXfs>
  <cellStyles count="4">
    <cellStyle name="Обычный" xfId="0" builtinId="0"/>
    <cellStyle name="Финансовый" xfId="1" builtinId="3"/>
    <cellStyle name="Финансовый 149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7" workbookViewId="0">
      <selection activeCell="D40" sqref="D40"/>
    </sheetView>
  </sheetViews>
  <sheetFormatPr defaultRowHeight="15" x14ac:dyDescent="0.25"/>
  <cols>
    <col min="1" max="1" width="38" customWidth="1"/>
    <col min="2" max="2" width="7.42578125" style="56" customWidth="1"/>
    <col min="3" max="3" width="16.42578125" style="8" customWidth="1"/>
    <col min="4" max="4" width="18.7109375" style="8" customWidth="1"/>
  </cols>
  <sheetData>
    <row r="1" spans="1:5" x14ac:dyDescent="0.25">
      <c r="A1" s="51" t="s">
        <v>119</v>
      </c>
      <c r="B1" s="61"/>
      <c r="C1" s="95" t="s">
        <v>113</v>
      </c>
      <c r="D1" s="96"/>
      <c r="E1" s="96"/>
    </row>
    <row r="2" spans="1:5" ht="63" x14ac:dyDescent="0.25">
      <c r="A2" s="52" t="s">
        <v>110</v>
      </c>
      <c r="B2" s="62"/>
    </row>
    <row r="3" spans="1:5" ht="15.75" x14ac:dyDescent="0.25">
      <c r="A3" s="53" t="s">
        <v>112</v>
      </c>
      <c r="B3" s="62"/>
    </row>
    <row r="4" spans="1:5" ht="15.75" x14ac:dyDescent="0.25">
      <c r="A4" s="63" t="s">
        <v>111</v>
      </c>
      <c r="B4" s="63"/>
    </row>
    <row r="5" spans="1:5" x14ac:dyDescent="0.25">
      <c r="A5" s="21"/>
      <c r="B5" s="21"/>
    </row>
    <row r="6" spans="1:5" x14ac:dyDescent="0.25">
      <c r="A6" s="92"/>
      <c r="B6" s="57"/>
      <c r="C6" s="9" t="s">
        <v>1</v>
      </c>
      <c r="D6" s="9" t="s">
        <v>3</v>
      </c>
    </row>
    <row r="7" spans="1:5" ht="15.75" thickBot="1" x14ac:dyDescent="0.3">
      <c r="A7" s="92"/>
      <c r="B7" s="57"/>
      <c r="C7" s="10" t="s">
        <v>2</v>
      </c>
      <c r="D7" s="10" t="s">
        <v>4</v>
      </c>
    </row>
    <row r="8" spans="1:5" x14ac:dyDescent="0.25">
      <c r="A8" s="3" t="s">
        <v>5</v>
      </c>
      <c r="B8" s="58"/>
      <c r="C8" s="11"/>
      <c r="D8" s="12"/>
    </row>
    <row r="9" spans="1:5" x14ac:dyDescent="0.25">
      <c r="A9" s="6" t="s">
        <v>6</v>
      </c>
      <c r="B9" s="65">
        <v>3</v>
      </c>
      <c r="C9" s="13">
        <v>311451</v>
      </c>
      <c r="D9" s="14">
        <v>1385112</v>
      </c>
    </row>
    <row r="10" spans="1:5" x14ac:dyDescent="0.25">
      <c r="A10" s="6" t="s">
        <v>7</v>
      </c>
      <c r="B10" s="65">
        <v>4</v>
      </c>
      <c r="C10" s="13"/>
      <c r="D10" s="14">
        <v>57293</v>
      </c>
    </row>
    <row r="11" spans="1:5" x14ac:dyDescent="0.25">
      <c r="A11" s="6" t="s">
        <v>8</v>
      </c>
      <c r="B11" s="65">
        <v>5</v>
      </c>
      <c r="C11" s="13"/>
      <c r="D11" s="14">
        <v>148459</v>
      </c>
    </row>
    <row r="12" spans="1:5" x14ac:dyDescent="0.25">
      <c r="A12" s="6" t="s">
        <v>9</v>
      </c>
      <c r="B12" s="60"/>
      <c r="C12" s="13"/>
      <c r="D12" s="14">
        <v>1020</v>
      </c>
    </row>
    <row r="13" spans="1:5" x14ac:dyDescent="0.25">
      <c r="A13" s="6" t="s">
        <v>10</v>
      </c>
      <c r="B13" s="66">
        <v>6</v>
      </c>
      <c r="C13" s="13">
        <v>1092380</v>
      </c>
      <c r="D13" s="14">
        <v>2125895</v>
      </c>
    </row>
    <row r="14" spans="1:5" x14ac:dyDescent="0.25">
      <c r="A14" s="6" t="s">
        <v>11</v>
      </c>
      <c r="B14" s="66">
        <v>7</v>
      </c>
      <c r="C14" s="13">
        <v>43888</v>
      </c>
      <c r="D14" s="14">
        <v>391245</v>
      </c>
    </row>
    <row r="15" spans="1:5" x14ac:dyDescent="0.25">
      <c r="A15" s="6" t="s">
        <v>12</v>
      </c>
      <c r="B15" s="60"/>
      <c r="C15" s="13"/>
      <c r="D15" s="14">
        <v>144</v>
      </c>
    </row>
    <row r="16" spans="1:5" x14ac:dyDescent="0.25">
      <c r="A16" s="6" t="s">
        <v>13</v>
      </c>
      <c r="B16" s="60"/>
      <c r="C16" s="13">
        <v>47632</v>
      </c>
      <c r="D16" s="14">
        <v>42772</v>
      </c>
    </row>
    <row r="17" spans="1:4" x14ac:dyDescent="0.25">
      <c r="A17" s="6" t="s">
        <v>14</v>
      </c>
      <c r="B17" s="60"/>
      <c r="C17" s="13">
        <v>19859</v>
      </c>
      <c r="D17" s="14">
        <v>22386</v>
      </c>
    </row>
    <row r="18" spans="1:4" ht="15.75" thickBot="1" x14ac:dyDescent="0.3">
      <c r="A18" s="6" t="s">
        <v>15</v>
      </c>
      <c r="B18" s="60"/>
      <c r="C18" s="13">
        <v>43303</v>
      </c>
      <c r="D18" s="14">
        <v>17030</v>
      </c>
    </row>
    <row r="19" spans="1:4" ht="15.75" thickBot="1" x14ac:dyDescent="0.3">
      <c r="A19" s="3" t="s">
        <v>16</v>
      </c>
      <c r="B19" s="58"/>
      <c r="C19" s="15">
        <v>1558513</v>
      </c>
      <c r="D19" s="16">
        <v>4191356</v>
      </c>
    </row>
    <row r="20" spans="1:4" ht="15.75" thickTop="1" x14ac:dyDescent="0.25">
      <c r="A20" s="6" t="s">
        <v>17</v>
      </c>
      <c r="B20" s="60"/>
      <c r="C20" s="13"/>
      <c r="D20" s="14"/>
    </row>
    <row r="21" spans="1:4" x14ac:dyDescent="0.25">
      <c r="A21" s="3" t="s">
        <v>18</v>
      </c>
      <c r="B21" s="58"/>
      <c r="C21" s="13"/>
      <c r="D21" s="14"/>
    </row>
    <row r="22" spans="1:4" x14ac:dyDescent="0.25">
      <c r="A22" s="6" t="s">
        <v>19</v>
      </c>
      <c r="B22" s="67">
        <v>8</v>
      </c>
      <c r="C22" s="13">
        <v>101622</v>
      </c>
      <c r="D22" s="14">
        <v>223501</v>
      </c>
    </row>
    <row r="23" spans="1:4" x14ac:dyDescent="0.25">
      <c r="A23" s="6" t="s">
        <v>20</v>
      </c>
      <c r="B23" s="67">
        <v>9</v>
      </c>
      <c r="C23" s="13">
        <v>745622</v>
      </c>
      <c r="D23" s="14">
        <v>1594829</v>
      </c>
    </row>
    <row r="24" spans="1:4" x14ac:dyDescent="0.25">
      <c r="A24" s="6" t="s">
        <v>21</v>
      </c>
      <c r="B24" s="67">
        <v>9</v>
      </c>
      <c r="C24" s="13">
        <v>154226</v>
      </c>
      <c r="D24" s="14">
        <v>1059828</v>
      </c>
    </row>
    <row r="25" spans="1:4" x14ac:dyDescent="0.25">
      <c r="A25" s="6" t="s">
        <v>22</v>
      </c>
      <c r="B25" s="67">
        <v>10</v>
      </c>
      <c r="C25" s="13"/>
      <c r="D25" s="14">
        <v>510170</v>
      </c>
    </row>
    <row r="26" spans="1:4" x14ac:dyDescent="0.25">
      <c r="A26" s="6" t="s">
        <v>23</v>
      </c>
      <c r="B26" s="60"/>
      <c r="C26" s="13">
        <v>367293</v>
      </c>
      <c r="D26" s="14">
        <v>384652</v>
      </c>
    </row>
    <row r="27" spans="1:4" x14ac:dyDescent="0.25">
      <c r="A27" s="6" t="s">
        <v>24</v>
      </c>
      <c r="B27" s="60"/>
      <c r="C27" s="13"/>
      <c r="D27" s="93" t="s">
        <v>26</v>
      </c>
    </row>
    <row r="28" spans="1:4" x14ac:dyDescent="0.25">
      <c r="A28" s="6" t="s">
        <v>25</v>
      </c>
      <c r="B28" s="60"/>
      <c r="C28" s="13">
        <v>1249</v>
      </c>
      <c r="D28" s="93"/>
    </row>
    <row r="29" spans="1:4" x14ac:dyDescent="0.25">
      <c r="A29" s="6" t="s">
        <v>27</v>
      </c>
      <c r="B29" s="60"/>
      <c r="C29" s="94">
        <v>589</v>
      </c>
      <c r="D29" s="93">
        <v>2260</v>
      </c>
    </row>
    <row r="30" spans="1:4" x14ac:dyDescent="0.25">
      <c r="A30" s="6" t="s">
        <v>28</v>
      </c>
      <c r="B30" s="60"/>
      <c r="C30" s="94"/>
      <c r="D30" s="93"/>
    </row>
    <row r="31" spans="1:4" ht="15.75" thickBot="1" x14ac:dyDescent="0.3">
      <c r="A31" s="5" t="s">
        <v>29</v>
      </c>
      <c r="B31" s="59"/>
      <c r="C31" s="13">
        <v>97064</v>
      </c>
      <c r="D31" s="14">
        <v>37595</v>
      </c>
    </row>
    <row r="32" spans="1:4" ht="15.75" thickBot="1" x14ac:dyDescent="0.3">
      <c r="A32" s="7" t="s">
        <v>30</v>
      </c>
      <c r="B32" s="64"/>
      <c r="C32" s="17">
        <v>1467665</v>
      </c>
      <c r="D32" s="18">
        <v>3812835</v>
      </c>
    </row>
    <row r="33" spans="1:4" x14ac:dyDescent="0.25">
      <c r="A33" s="5" t="s">
        <v>17</v>
      </c>
      <c r="B33" s="59"/>
      <c r="C33" s="13"/>
      <c r="D33" s="14"/>
    </row>
    <row r="34" spans="1:4" x14ac:dyDescent="0.25">
      <c r="A34" s="7" t="s">
        <v>31</v>
      </c>
      <c r="B34" s="69">
        <v>11</v>
      </c>
      <c r="C34" s="13"/>
      <c r="D34" s="14"/>
    </row>
    <row r="35" spans="1:4" x14ac:dyDescent="0.25">
      <c r="A35" s="6" t="s">
        <v>32</v>
      </c>
      <c r="B35" s="60"/>
      <c r="C35" s="13">
        <v>51500</v>
      </c>
      <c r="D35" s="14">
        <v>51500</v>
      </c>
    </row>
    <row r="36" spans="1:4" x14ac:dyDescent="0.25">
      <c r="A36" s="6" t="s">
        <v>33</v>
      </c>
      <c r="B36" s="60"/>
      <c r="C36" s="13">
        <v>15452</v>
      </c>
      <c r="D36" s="14">
        <v>302770</v>
      </c>
    </row>
    <row r="37" spans="1:4" x14ac:dyDescent="0.25">
      <c r="A37" s="6" t="s">
        <v>34</v>
      </c>
      <c r="B37" s="60"/>
      <c r="C37" s="13">
        <v>3</v>
      </c>
      <c r="D37" s="14">
        <v>358</v>
      </c>
    </row>
    <row r="38" spans="1:4" ht="15.75" thickBot="1" x14ac:dyDescent="0.3">
      <c r="A38" s="5" t="s">
        <v>35</v>
      </c>
      <c r="B38" s="59"/>
      <c r="C38" s="13">
        <v>23893</v>
      </c>
      <c r="D38" s="14">
        <v>23893</v>
      </c>
    </row>
    <row r="39" spans="1:4" ht="15.75" thickBot="1" x14ac:dyDescent="0.3">
      <c r="A39" s="3" t="s">
        <v>36</v>
      </c>
      <c r="B39" s="58"/>
      <c r="C39" s="17">
        <v>90848</v>
      </c>
      <c r="D39" s="18">
        <v>378521</v>
      </c>
    </row>
    <row r="40" spans="1:4" ht="15.75" thickBot="1" x14ac:dyDescent="0.3">
      <c r="A40" s="3" t="s">
        <v>37</v>
      </c>
      <c r="B40" s="58"/>
      <c r="C40" s="19">
        <v>1558513</v>
      </c>
      <c r="D40" s="20">
        <v>4191356</v>
      </c>
    </row>
    <row r="41" spans="1:4" ht="15.75" thickTop="1" x14ac:dyDescent="0.25">
      <c r="A41" s="3"/>
      <c r="B41" s="58"/>
      <c r="C41" s="55"/>
      <c r="D41" s="54"/>
    </row>
    <row r="42" spans="1:4" x14ac:dyDescent="0.25">
      <c r="C42" s="70"/>
      <c r="D42" s="70"/>
    </row>
    <row r="43" spans="1:4" x14ac:dyDescent="0.25">
      <c r="A43" s="72" t="s">
        <v>120</v>
      </c>
      <c r="B43" s="91" t="s">
        <v>114</v>
      </c>
      <c r="C43" s="91"/>
      <c r="D43" s="91"/>
    </row>
    <row r="44" spans="1:4" x14ac:dyDescent="0.25">
      <c r="A44" s="72"/>
      <c r="B44" s="71"/>
      <c r="C44" s="71"/>
      <c r="D44" s="71"/>
    </row>
    <row r="45" spans="1:4" x14ac:dyDescent="0.25">
      <c r="A45" s="72"/>
      <c r="B45" s="71"/>
      <c r="C45" s="71"/>
      <c r="D45" s="71"/>
    </row>
    <row r="46" spans="1:4" x14ac:dyDescent="0.25">
      <c r="A46" s="72"/>
      <c r="B46" s="71"/>
      <c r="C46" s="71"/>
      <c r="D46" s="71"/>
    </row>
    <row r="47" spans="1:4" x14ac:dyDescent="0.25">
      <c r="A47" s="72"/>
      <c r="B47" s="71"/>
      <c r="C47" s="71"/>
      <c r="D47" s="71"/>
    </row>
    <row r="48" spans="1:4" x14ac:dyDescent="0.25">
      <c r="A48" s="72"/>
      <c r="B48" s="71"/>
      <c r="C48" s="71"/>
      <c r="D48" s="71"/>
    </row>
    <row r="49" spans="1:4" x14ac:dyDescent="0.25">
      <c r="A49" s="72" t="s">
        <v>115</v>
      </c>
      <c r="B49" s="91" t="s">
        <v>116</v>
      </c>
      <c r="C49" s="91"/>
      <c r="D49" s="91"/>
    </row>
    <row r="50" spans="1:4" x14ac:dyDescent="0.25">
      <c r="A50" s="72"/>
      <c r="B50" s="71"/>
      <c r="C50" s="71"/>
      <c r="D50" s="71"/>
    </row>
    <row r="51" spans="1:4" x14ac:dyDescent="0.25">
      <c r="A51" s="72"/>
      <c r="B51" s="68"/>
    </row>
  </sheetData>
  <mergeCells count="7">
    <mergeCell ref="C1:E1"/>
    <mergeCell ref="B43:D43"/>
    <mergeCell ref="B49:D49"/>
    <mergeCell ref="A6:A7"/>
    <mergeCell ref="D27:D28"/>
    <mergeCell ref="C29:C30"/>
    <mergeCell ref="D29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B30" sqref="B30"/>
    </sheetView>
  </sheetViews>
  <sheetFormatPr defaultRowHeight="15" x14ac:dyDescent="0.25"/>
  <cols>
    <col min="1" max="1" width="57" customWidth="1"/>
    <col min="2" max="2" width="11.140625" customWidth="1"/>
    <col min="3" max="3" width="13.7109375" style="8" customWidth="1"/>
    <col min="4" max="4" width="20.7109375" style="8" customWidth="1"/>
  </cols>
  <sheetData>
    <row r="1" spans="1:4" s="71" customFormat="1" x14ac:dyDescent="0.25">
      <c r="A1" s="74" t="s">
        <v>119</v>
      </c>
      <c r="B1" s="97" t="s">
        <v>113</v>
      </c>
      <c r="C1" s="97"/>
      <c r="D1" s="97"/>
    </row>
    <row r="2" spans="1:4" s="71" customFormat="1" ht="63" x14ac:dyDescent="0.25">
      <c r="A2" s="75" t="s">
        <v>117</v>
      </c>
      <c r="B2" s="73"/>
      <c r="C2" s="73"/>
      <c r="D2" s="73"/>
    </row>
    <row r="3" spans="1:4" ht="15.75" x14ac:dyDescent="0.25">
      <c r="A3" s="76" t="s">
        <v>111</v>
      </c>
    </row>
    <row r="5" spans="1:4" s="77" customFormat="1" x14ac:dyDescent="0.25">
      <c r="C5" s="8"/>
      <c r="D5" s="8"/>
    </row>
    <row r="6" spans="1:4" x14ac:dyDescent="0.25">
      <c r="A6" s="98"/>
      <c r="B6" s="99"/>
      <c r="C6" s="100" t="s">
        <v>38</v>
      </c>
      <c r="D6" s="100"/>
    </row>
    <row r="7" spans="1:4" ht="15.75" thickBot="1" x14ac:dyDescent="0.3">
      <c r="A7" s="98"/>
      <c r="B7" s="99"/>
      <c r="C7" s="101" t="s">
        <v>39</v>
      </c>
      <c r="D7" s="101"/>
    </row>
    <row r="8" spans="1:4" x14ac:dyDescent="0.25">
      <c r="A8" s="98"/>
      <c r="B8" s="99" t="s">
        <v>0</v>
      </c>
      <c r="C8" s="9" t="s">
        <v>40</v>
      </c>
      <c r="D8" s="23" t="s">
        <v>42</v>
      </c>
    </row>
    <row r="9" spans="1:4" ht="15.75" thickBot="1" x14ac:dyDescent="0.3">
      <c r="A9" s="98"/>
      <c r="B9" s="102"/>
      <c r="C9" s="10" t="s">
        <v>41</v>
      </c>
      <c r="D9" s="10" t="s">
        <v>41</v>
      </c>
    </row>
    <row r="10" spans="1:4" x14ac:dyDescent="0.25">
      <c r="A10" s="5"/>
      <c r="B10" s="4"/>
      <c r="C10" s="11"/>
      <c r="D10" s="12"/>
    </row>
    <row r="11" spans="1:4" x14ac:dyDescent="0.25">
      <c r="A11" s="5" t="s">
        <v>43</v>
      </c>
      <c r="B11" s="4">
        <v>12</v>
      </c>
      <c r="C11" s="11">
        <v>170770</v>
      </c>
      <c r="D11" s="12">
        <v>257775</v>
      </c>
    </row>
    <row r="12" spans="1:4" ht="15.75" thickBot="1" x14ac:dyDescent="0.3">
      <c r="A12" s="5" t="s">
        <v>44</v>
      </c>
      <c r="B12" s="4">
        <v>12</v>
      </c>
      <c r="C12" s="24">
        <v>-58113</v>
      </c>
      <c r="D12" s="25">
        <v>-134377</v>
      </c>
    </row>
    <row r="13" spans="1:4" x14ac:dyDescent="0.25">
      <c r="A13" s="7" t="s">
        <v>45</v>
      </c>
      <c r="B13" s="4"/>
      <c r="C13" s="11">
        <f>SUM(C11:C12)</f>
        <v>112657</v>
      </c>
      <c r="D13" s="11">
        <f>SUM(D11:D12)</f>
        <v>123398</v>
      </c>
    </row>
    <row r="14" spans="1:4" x14ac:dyDescent="0.25">
      <c r="A14" s="6" t="s">
        <v>17</v>
      </c>
      <c r="B14" s="4"/>
      <c r="C14" s="11"/>
      <c r="D14" s="12"/>
    </row>
    <row r="15" spans="1:4" ht="15.75" thickBot="1" x14ac:dyDescent="0.3">
      <c r="A15" s="5" t="s">
        <v>46</v>
      </c>
      <c r="B15" s="4"/>
      <c r="C15" s="11">
        <v>-11524</v>
      </c>
      <c r="D15" s="12">
        <v>-5493</v>
      </c>
    </row>
    <row r="16" spans="1:4" x14ac:dyDescent="0.25">
      <c r="A16" s="7" t="s">
        <v>47</v>
      </c>
      <c r="B16" s="4"/>
      <c r="C16" s="26">
        <f>C13+C15</f>
        <v>101133</v>
      </c>
      <c r="D16" s="26">
        <f>D13+D15</f>
        <v>117905</v>
      </c>
    </row>
    <row r="17" spans="1:4" x14ac:dyDescent="0.25">
      <c r="A17" s="7" t="s">
        <v>17</v>
      </c>
      <c r="B17" s="4"/>
      <c r="C17" s="11"/>
      <c r="D17" s="12"/>
    </row>
    <row r="18" spans="1:4" x14ac:dyDescent="0.25">
      <c r="A18" s="5" t="s">
        <v>48</v>
      </c>
      <c r="B18" s="4">
        <v>13</v>
      </c>
      <c r="C18" s="11">
        <v>54048</v>
      </c>
      <c r="D18" s="12">
        <v>47387</v>
      </c>
    </row>
    <row r="19" spans="1:4" x14ac:dyDescent="0.25">
      <c r="A19" s="5" t="s">
        <v>49</v>
      </c>
      <c r="B19" s="4">
        <v>13</v>
      </c>
      <c r="C19" s="11">
        <v>-9156</v>
      </c>
      <c r="D19" s="12">
        <v>-19367</v>
      </c>
    </row>
    <row r="20" spans="1:4" x14ac:dyDescent="0.25">
      <c r="A20" s="5" t="s">
        <v>50</v>
      </c>
      <c r="B20" s="22"/>
      <c r="C20" s="11">
        <v>-7650</v>
      </c>
      <c r="D20" s="12">
        <v>-2</v>
      </c>
    </row>
    <row r="21" spans="1:4" x14ac:dyDescent="0.25">
      <c r="A21" s="5" t="s">
        <v>51</v>
      </c>
      <c r="B21" s="4"/>
      <c r="C21" s="11"/>
      <c r="D21" s="12"/>
    </row>
    <row r="22" spans="1:4" x14ac:dyDescent="0.25">
      <c r="A22" s="5" t="s">
        <v>52</v>
      </c>
      <c r="B22" s="4"/>
      <c r="C22" s="11">
        <v>-47777</v>
      </c>
      <c r="D22" s="12">
        <v>23227</v>
      </c>
    </row>
    <row r="23" spans="1:4" x14ac:dyDescent="0.25">
      <c r="A23" s="5" t="s">
        <v>53</v>
      </c>
      <c r="B23" s="4"/>
      <c r="C23" s="11">
        <v>-486669</v>
      </c>
      <c r="D23" s="12">
        <v>-2855</v>
      </c>
    </row>
    <row r="24" spans="1:4" x14ac:dyDescent="0.25">
      <c r="A24" s="5" t="s">
        <v>54</v>
      </c>
      <c r="B24" s="4"/>
      <c r="C24" s="11">
        <v>175164</v>
      </c>
      <c r="D24" s="12">
        <v>2827</v>
      </c>
    </row>
    <row r="25" spans="1:4" x14ac:dyDescent="0.25">
      <c r="A25" s="5" t="s">
        <v>55</v>
      </c>
      <c r="B25" s="4"/>
      <c r="C25" s="12"/>
      <c r="D25" s="12">
        <v>3229</v>
      </c>
    </row>
    <row r="26" spans="1:4" ht="15.75" thickBot="1" x14ac:dyDescent="0.3">
      <c r="A26" s="5" t="s">
        <v>56</v>
      </c>
      <c r="B26" s="4"/>
      <c r="C26" s="11">
        <v>1190</v>
      </c>
      <c r="D26" s="12">
        <v>-364</v>
      </c>
    </row>
    <row r="27" spans="1:4" x14ac:dyDescent="0.25">
      <c r="A27" s="7" t="s">
        <v>57</v>
      </c>
      <c r="B27" s="4"/>
      <c r="C27" s="26">
        <f>SUM(C18:C26)+C16</f>
        <v>-219717</v>
      </c>
      <c r="D27" s="27">
        <f>SUM(D18:D26)+D16</f>
        <v>171987</v>
      </c>
    </row>
    <row r="28" spans="1:4" x14ac:dyDescent="0.25">
      <c r="A28" s="5" t="s">
        <v>17</v>
      </c>
      <c r="B28" s="4"/>
      <c r="C28" s="11"/>
      <c r="D28" s="12"/>
    </row>
    <row r="29" spans="1:4" x14ac:dyDescent="0.25">
      <c r="A29" s="5" t="s">
        <v>58</v>
      </c>
      <c r="B29" s="4">
        <v>14</v>
      </c>
      <c r="C29" s="11">
        <v>-58893</v>
      </c>
      <c r="D29" s="12">
        <v>-47856</v>
      </c>
    </row>
    <row r="30" spans="1:4" ht="15.75" thickBot="1" x14ac:dyDescent="0.3">
      <c r="A30" s="5" t="s">
        <v>59</v>
      </c>
      <c r="B30" s="4"/>
      <c r="C30" s="11">
        <v>-3189</v>
      </c>
      <c r="D30" s="12">
        <v>-1662</v>
      </c>
    </row>
    <row r="31" spans="1:4" x14ac:dyDescent="0.25">
      <c r="A31" s="7" t="s">
        <v>60</v>
      </c>
      <c r="B31" s="4"/>
      <c r="C31" s="26">
        <f>C27+C29+C30</f>
        <v>-281799</v>
      </c>
      <c r="D31" s="27">
        <f>D27+D29+D30</f>
        <v>122469</v>
      </c>
    </row>
    <row r="32" spans="1:4" x14ac:dyDescent="0.25">
      <c r="A32" s="5" t="s">
        <v>17</v>
      </c>
      <c r="B32" s="4"/>
      <c r="C32" s="11"/>
      <c r="D32" s="12"/>
    </row>
    <row r="33" spans="1:4" ht="15.75" thickBot="1" x14ac:dyDescent="0.3">
      <c r="A33" s="5" t="s">
        <v>61</v>
      </c>
      <c r="B33" s="4"/>
      <c r="C33" s="24">
        <v>-5519</v>
      </c>
      <c r="D33" s="25">
        <v>-17659</v>
      </c>
    </row>
    <row r="34" spans="1:4" ht="15.75" thickBot="1" x14ac:dyDescent="0.3">
      <c r="A34" s="7" t="s">
        <v>62</v>
      </c>
      <c r="B34" s="4"/>
      <c r="C34" s="28">
        <f>C31+C33</f>
        <v>-287318</v>
      </c>
      <c r="D34" s="29">
        <f>D31+D33</f>
        <v>104810</v>
      </c>
    </row>
    <row r="35" spans="1:4" ht="15.75" thickTop="1" x14ac:dyDescent="0.25">
      <c r="A35" s="6" t="s">
        <v>17</v>
      </c>
      <c r="B35" s="4"/>
      <c r="C35" s="11"/>
      <c r="D35" s="12"/>
    </row>
    <row r="36" spans="1:4" x14ac:dyDescent="0.25">
      <c r="A36" s="7" t="s">
        <v>63</v>
      </c>
      <c r="B36" s="4">
        <v>15</v>
      </c>
      <c r="C36" s="30"/>
      <c r="D36" s="31">
        <v>8163.34</v>
      </c>
    </row>
  </sheetData>
  <mergeCells count="7">
    <mergeCell ref="A8:A9"/>
    <mergeCell ref="B8:B9"/>
    <mergeCell ref="B1:D1"/>
    <mergeCell ref="A6:A7"/>
    <mergeCell ref="B6:B7"/>
    <mergeCell ref="C6:D6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19" workbookViewId="0">
      <selection activeCell="G52" sqref="G52"/>
    </sheetView>
  </sheetViews>
  <sheetFormatPr defaultRowHeight="15" x14ac:dyDescent="0.25"/>
  <cols>
    <col min="1" max="1" width="52.140625" customWidth="1"/>
    <col min="2" max="2" width="9" style="84" customWidth="1"/>
    <col min="3" max="3" width="16.140625" customWidth="1"/>
    <col min="4" max="4" width="15.85546875" customWidth="1"/>
  </cols>
  <sheetData>
    <row r="1" spans="1:4" s="79" customFormat="1" x14ac:dyDescent="0.25">
      <c r="A1" s="85" t="s">
        <v>119</v>
      </c>
      <c r="B1" s="85"/>
    </row>
    <row r="2" spans="1:4" s="79" customFormat="1" ht="15.75" x14ac:dyDescent="0.25">
      <c r="A2" s="88" t="s">
        <v>118</v>
      </c>
      <c r="B2" s="88"/>
    </row>
    <row r="3" spans="1:4" ht="15.75" x14ac:dyDescent="0.25">
      <c r="A3" s="86"/>
      <c r="B3" s="86"/>
    </row>
    <row r="4" spans="1:4" ht="15.75" x14ac:dyDescent="0.25">
      <c r="A4" s="87" t="s">
        <v>111</v>
      </c>
      <c r="B4" s="87"/>
    </row>
    <row r="5" spans="1:4" x14ac:dyDescent="0.25">
      <c r="A5" s="83"/>
      <c r="B5" s="89"/>
      <c r="C5" s="103" t="s">
        <v>38</v>
      </c>
      <c r="D5" s="103"/>
    </row>
    <row r="6" spans="1:4" ht="15.75" thickBot="1" x14ac:dyDescent="0.3">
      <c r="A6" s="34"/>
      <c r="B6" s="89"/>
      <c r="C6" s="104" t="s">
        <v>39</v>
      </c>
      <c r="D6" s="104"/>
    </row>
    <row r="7" spans="1:4" x14ac:dyDescent="0.25">
      <c r="A7" s="35" t="s">
        <v>79</v>
      </c>
      <c r="B7" s="35"/>
      <c r="C7" s="37" t="s">
        <v>40</v>
      </c>
      <c r="D7" s="37" t="s">
        <v>42</v>
      </c>
    </row>
    <row r="8" spans="1:4" ht="15.75" thickBot="1" x14ac:dyDescent="0.3">
      <c r="A8" s="36" t="s">
        <v>80</v>
      </c>
      <c r="B8" s="36"/>
      <c r="C8" s="38" t="s">
        <v>41</v>
      </c>
      <c r="D8" s="38" t="s">
        <v>41</v>
      </c>
    </row>
    <row r="9" spans="1:4" x14ac:dyDescent="0.25">
      <c r="A9" s="36" t="s">
        <v>81</v>
      </c>
      <c r="B9" s="36"/>
      <c r="C9" s="39"/>
      <c r="D9" s="40"/>
    </row>
    <row r="10" spans="1:4" x14ac:dyDescent="0.25">
      <c r="A10" s="36" t="s">
        <v>82</v>
      </c>
      <c r="B10" s="36"/>
      <c r="C10" s="44">
        <v>175495</v>
      </c>
      <c r="D10" s="46">
        <v>185588</v>
      </c>
    </row>
    <row r="11" spans="1:4" x14ac:dyDescent="0.25">
      <c r="A11" s="36" t="s">
        <v>83</v>
      </c>
      <c r="B11" s="36"/>
      <c r="C11" s="44">
        <v>-63382</v>
      </c>
      <c r="D11" s="46">
        <v>-89786</v>
      </c>
    </row>
    <row r="12" spans="1:4" x14ac:dyDescent="0.25">
      <c r="A12" s="36" t="s">
        <v>84</v>
      </c>
      <c r="B12" s="36"/>
      <c r="C12" s="44">
        <v>54048</v>
      </c>
      <c r="D12" s="46">
        <v>47387</v>
      </c>
    </row>
    <row r="13" spans="1:4" x14ac:dyDescent="0.25">
      <c r="A13" s="36" t="s">
        <v>85</v>
      </c>
      <c r="B13" s="36"/>
      <c r="C13" s="44">
        <v>-7566</v>
      </c>
      <c r="D13" s="46">
        <v>-19367</v>
      </c>
    </row>
    <row r="14" spans="1:4" x14ac:dyDescent="0.25">
      <c r="A14" s="36" t="s">
        <v>86</v>
      </c>
      <c r="B14" s="36"/>
      <c r="C14" s="44">
        <v>-47805</v>
      </c>
      <c r="D14" s="46">
        <v>23227</v>
      </c>
    </row>
    <row r="15" spans="1:4" x14ac:dyDescent="0.25">
      <c r="A15" s="36" t="s">
        <v>87</v>
      </c>
      <c r="B15" s="36"/>
      <c r="C15" s="44">
        <v>175164</v>
      </c>
      <c r="D15" s="46">
        <v>2789</v>
      </c>
    </row>
    <row r="16" spans="1:4" x14ac:dyDescent="0.25">
      <c r="A16" s="36" t="s">
        <v>88</v>
      </c>
      <c r="B16" s="36"/>
      <c r="C16" s="44">
        <v>-6260</v>
      </c>
      <c r="D16" s="46">
        <v>-364</v>
      </c>
    </row>
    <row r="17" spans="1:4" ht="15.75" thickBot="1" x14ac:dyDescent="0.3">
      <c r="A17" s="35" t="s">
        <v>79</v>
      </c>
      <c r="B17" s="35"/>
      <c r="C17" s="45">
        <v>-74607</v>
      </c>
      <c r="D17" s="47">
        <v>-33024</v>
      </c>
    </row>
    <row r="18" spans="1:4" x14ac:dyDescent="0.25">
      <c r="A18" s="35" t="s">
        <v>89</v>
      </c>
      <c r="B18" s="35"/>
      <c r="C18" s="41">
        <f>SUM(C10:C17)</f>
        <v>205087</v>
      </c>
      <c r="D18" s="42">
        <f>SUM(D10:D17)</f>
        <v>116450</v>
      </c>
    </row>
    <row r="19" spans="1:4" x14ac:dyDescent="0.25">
      <c r="A19" s="36" t="s">
        <v>17</v>
      </c>
      <c r="B19" s="36"/>
      <c r="C19" s="41"/>
      <c r="D19" s="42"/>
    </row>
    <row r="20" spans="1:4" x14ac:dyDescent="0.25">
      <c r="A20" s="34" t="s">
        <v>90</v>
      </c>
      <c r="B20" s="89"/>
      <c r="C20" s="41"/>
      <c r="D20" s="42"/>
    </row>
    <row r="21" spans="1:4" x14ac:dyDescent="0.25">
      <c r="A21" s="36" t="s">
        <v>7</v>
      </c>
      <c r="B21" s="36"/>
      <c r="C21" s="44">
        <v>589221</v>
      </c>
      <c r="D21" s="46">
        <v>19592</v>
      </c>
    </row>
    <row r="22" spans="1:4" x14ac:dyDescent="0.25">
      <c r="A22" s="36" t="s">
        <v>8</v>
      </c>
      <c r="B22" s="36"/>
      <c r="C22" s="44">
        <v>150444</v>
      </c>
      <c r="D22" s="46">
        <v>28676</v>
      </c>
    </row>
    <row r="23" spans="1:4" x14ac:dyDescent="0.25">
      <c r="A23" s="36" t="s">
        <v>10</v>
      </c>
      <c r="B23" s="36"/>
      <c r="C23" s="44">
        <v>1101070</v>
      </c>
      <c r="D23" s="46">
        <v>-395075</v>
      </c>
    </row>
    <row r="24" spans="1:4" x14ac:dyDescent="0.25">
      <c r="A24" s="36" t="s">
        <v>91</v>
      </c>
      <c r="B24" s="36"/>
      <c r="C24" s="44">
        <v>48729</v>
      </c>
      <c r="D24" s="46">
        <v>-2087</v>
      </c>
    </row>
    <row r="25" spans="1:4" x14ac:dyDescent="0.25">
      <c r="A25" s="36" t="s">
        <v>15</v>
      </c>
      <c r="B25" s="36"/>
      <c r="C25" s="44">
        <v>44940</v>
      </c>
      <c r="D25" s="46">
        <v>376</v>
      </c>
    </row>
    <row r="26" spans="1:4" x14ac:dyDescent="0.25">
      <c r="A26" s="36" t="s">
        <v>17</v>
      </c>
      <c r="B26" s="36"/>
      <c r="C26" s="44"/>
      <c r="D26" s="46"/>
    </row>
    <row r="27" spans="1:4" x14ac:dyDescent="0.25">
      <c r="A27" s="34" t="s">
        <v>92</v>
      </c>
      <c r="B27" s="89"/>
      <c r="C27" s="44"/>
      <c r="D27" s="46"/>
    </row>
    <row r="28" spans="1:4" x14ac:dyDescent="0.25">
      <c r="A28" s="36" t="s">
        <v>19</v>
      </c>
      <c r="B28" s="36"/>
      <c r="C28" s="44">
        <v>-295317</v>
      </c>
      <c r="D28" s="46">
        <v>49067</v>
      </c>
    </row>
    <row r="29" spans="1:4" x14ac:dyDescent="0.25">
      <c r="A29" s="36" t="s">
        <v>23</v>
      </c>
      <c r="B29" s="36"/>
      <c r="C29" s="44">
        <v>-13090</v>
      </c>
      <c r="D29" s="46">
        <v>136131</v>
      </c>
    </row>
    <row r="30" spans="1:4" x14ac:dyDescent="0.25">
      <c r="A30" s="36" t="s">
        <v>20</v>
      </c>
      <c r="B30" s="36"/>
      <c r="C30" s="44">
        <v>-1241607</v>
      </c>
      <c r="D30" s="46">
        <v>302823</v>
      </c>
    </row>
    <row r="31" spans="1:4" x14ac:dyDescent="0.25">
      <c r="A31" s="36" t="s">
        <v>21</v>
      </c>
      <c r="B31" s="36"/>
      <c r="C31" s="44">
        <v>-976836</v>
      </c>
      <c r="D31" s="46">
        <v>56660</v>
      </c>
    </row>
    <row r="32" spans="1:4" x14ac:dyDescent="0.25">
      <c r="A32" s="36" t="s">
        <v>22</v>
      </c>
      <c r="B32" s="36"/>
      <c r="C32" s="44">
        <v>-510169</v>
      </c>
      <c r="D32" s="46">
        <v>229218</v>
      </c>
    </row>
    <row r="33" spans="1:4" ht="15.75" thickBot="1" x14ac:dyDescent="0.3">
      <c r="A33" s="36" t="s">
        <v>29</v>
      </c>
      <c r="B33" s="36"/>
      <c r="C33" s="45">
        <v>-3210</v>
      </c>
      <c r="D33" s="47">
        <v>-1026</v>
      </c>
    </row>
    <row r="34" spans="1:4" x14ac:dyDescent="0.25">
      <c r="A34" s="35" t="s">
        <v>93</v>
      </c>
      <c r="B34" s="35"/>
      <c r="C34" s="44">
        <f>SUM(C18:C33)</f>
        <v>-900738</v>
      </c>
      <c r="D34" s="46">
        <f>SUM(D18:D33)</f>
        <v>540805</v>
      </c>
    </row>
    <row r="35" spans="1:4" x14ac:dyDescent="0.25">
      <c r="A35" s="36" t="s">
        <v>17</v>
      </c>
      <c r="B35" s="36"/>
      <c r="C35" s="41"/>
      <c r="D35" s="42"/>
    </row>
    <row r="36" spans="1:4" ht="15.75" thickBot="1" x14ac:dyDescent="0.3">
      <c r="A36" s="36" t="s">
        <v>94</v>
      </c>
      <c r="B36" s="36"/>
      <c r="C36" s="45">
        <v>-2239</v>
      </c>
      <c r="D36" s="47">
        <v>-9559</v>
      </c>
    </row>
    <row r="37" spans="1:4" ht="15.75" thickBot="1" x14ac:dyDescent="0.3">
      <c r="A37" s="35" t="s">
        <v>95</v>
      </c>
      <c r="B37" s="35"/>
      <c r="C37" s="48">
        <f>C34+C36</f>
        <v>-902977</v>
      </c>
      <c r="D37" s="49">
        <f>D34+D36</f>
        <v>531246</v>
      </c>
    </row>
    <row r="38" spans="1:4" x14ac:dyDescent="0.25">
      <c r="A38" s="36" t="s">
        <v>17</v>
      </c>
      <c r="B38" s="36"/>
      <c r="C38" s="41"/>
      <c r="D38" s="42"/>
    </row>
    <row r="39" spans="1:4" x14ac:dyDescent="0.25">
      <c r="A39" s="35" t="s">
        <v>96</v>
      </c>
      <c r="B39" s="35"/>
      <c r="C39" s="41"/>
      <c r="D39" s="42"/>
    </row>
    <row r="40" spans="1:4" x14ac:dyDescent="0.25">
      <c r="A40" s="36" t="s">
        <v>97</v>
      </c>
      <c r="B40" s="36"/>
      <c r="C40" s="44">
        <v>-10437</v>
      </c>
      <c r="D40" s="46">
        <v>-5038</v>
      </c>
    </row>
    <row r="41" spans="1:4" x14ac:dyDescent="0.25">
      <c r="A41" s="36" t="s">
        <v>98</v>
      </c>
      <c r="B41" s="36"/>
      <c r="C41" s="44">
        <v>-1903</v>
      </c>
      <c r="D41" s="46">
        <v>-2296</v>
      </c>
    </row>
    <row r="42" spans="1:4" x14ac:dyDescent="0.25">
      <c r="A42" s="36" t="s">
        <v>99</v>
      </c>
      <c r="B42" s="36"/>
      <c r="C42" s="44">
        <v>-129992</v>
      </c>
      <c r="D42" s="46">
        <v>-1256476</v>
      </c>
    </row>
    <row r="43" spans="1:4" ht="15.75" thickBot="1" x14ac:dyDescent="0.3">
      <c r="A43" s="36" t="s">
        <v>100</v>
      </c>
      <c r="B43" s="36"/>
      <c r="C43" s="45">
        <v>477273</v>
      </c>
      <c r="D43" s="47">
        <v>1415071</v>
      </c>
    </row>
    <row r="44" spans="1:4" ht="15.75" thickBot="1" x14ac:dyDescent="0.3">
      <c r="A44" s="35" t="s">
        <v>101</v>
      </c>
      <c r="B44" s="35"/>
      <c r="C44" s="48">
        <f>SUM(C40:C43)</f>
        <v>334941</v>
      </c>
      <c r="D44" s="47">
        <f>SUM(D40:D43)</f>
        <v>151261</v>
      </c>
    </row>
    <row r="45" spans="1:4" x14ac:dyDescent="0.25">
      <c r="A45" s="36" t="s">
        <v>17</v>
      </c>
      <c r="B45" s="36"/>
      <c r="C45" s="41"/>
      <c r="D45" s="42"/>
    </row>
    <row r="46" spans="1:4" x14ac:dyDescent="0.25">
      <c r="A46" s="35" t="s">
        <v>102</v>
      </c>
      <c r="B46" s="35"/>
      <c r="C46" s="41"/>
      <c r="D46" s="42"/>
    </row>
    <row r="47" spans="1:4" x14ac:dyDescent="0.25">
      <c r="A47" s="36" t="s">
        <v>103</v>
      </c>
      <c r="B47" s="36"/>
      <c r="C47" s="41"/>
      <c r="D47" s="46">
        <v>-48465</v>
      </c>
    </row>
    <row r="48" spans="1:4" ht="15.75" thickBot="1" x14ac:dyDescent="0.3">
      <c r="A48" s="36" t="s">
        <v>104</v>
      </c>
      <c r="B48" s="36"/>
      <c r="C48" s="45">
        <v>-1717</v>
      </c>
      <c r="D48" s="47">
        <v>-1046</v>
      </c>
    </row>
    <row r="49" spans="1:4" ht="15.75" thickBot="1" x14ac:dyDescent="0.3">
      <c r="A49" s="35" t="s">
        <v>105</v>
      </c>
      <c r="B49" s="35"/>
      <c r="C49" s="48">
        <f>SUM(C48)</f>
        <v>-1717</v>
      </c>
      <c r="D49" s="49">
        <f>SUM(D47:D48)</f>
        <v>-49511</v>
      </c>
    </row>
    <row r="50" spans="1:4" x14ac:dyDescent="0.25">
      <c r="A50" s="36" t="s">
        <v>17</v>
      </c>
      <c r="B50" s="36"/>
      <c r="C50" s="41"/>
      <c r="D50" s="42"/>
    </row>
    <row r="51" spans="1:4" ht="15.75" thickBot="1" x14ac:dyDescent="0.3">
      <c r="A51" s="36" t="s">
        <v>106</v>
      </c>
      <c r="B51" s="36"/>
      <c r="C51" s="45">
        <v>116363</v>
      </c>
      <c r="D51" s="47">
        <v>1290</v>
      </c>
    </row>
    <row r="52" spans="1:4" ht="15.75" thickBot="1" x14ac:dyDescent="0.3">
      <c r="A52" s="35" t="s">
        <v>107</v>
      </c>
      <c r="B52" s="35"/>
      <c r="C52" s="48">
        <v>-453390</v>
      </c>
      <c r="D52" s="49">
        <v>634286</v>
      </c>
    </row>
    <row r="53" spans="1:4" x14ac:dyDescent="0.25">
      <c r="A53" s="35" t="s">
        <v>17</v>
      </c>
      <c r="B53" s="35"/>
      <c r="C53" s="41"/>
      <c r="D53" s="42"/>
    </row>
    <row r="54" spans="1:4" ht="15.75" thickBot="1" x14ac:dyDescent="0.3">
      <c r="A54" s="36" t="s">
        <v>108</v>
      </c>
      <c r="B54" s="36"/>
      <c r="C54" s="45">
        <v>764841</v>
      </c>
      <c r="D54" s="47">
        <v>856394</v>
      </c>
    </row>
    <row r="55" spans="1:4" ht="15.75" thickBot="1" x14ac:dyDescent="0.3">
      <c r="A55" s="35" t="s">
        <v>109</v>
      </c>
      <c r="B55" s="90">
        <v>3</v>
      </c>
      <c r="C55" s="45">
        <v>311451</v>
      </c>
      <c r="D55" s="43">
        <v>1490680</v>
      </c>
    </row>
    <row r="56" spans="1:4" x14ac:dyDescent="0.25">
      <c r="C56" s="50">
        <f>C54-C55+C52</f>
        <v>0</v>
      </c>
      <c r="D56" s="50">
        <f>D54-D55+D52</f>
        <v>0</v>
      </c>
    </row>
  </sheetData>
  <mergeCells count="2">
    <mergeCell ref="C5:D5"/>
    <mergeCell ref="C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16" sqref="I16"/>
    </sheetView>
  </sheetViews>
  <sheetFormatPr defaultRowHeight="15" x14ac:dyDescent="0.25"/>
  <cols>
    <col min="1" max="1" width="49.42578125" customWidth="1"/>
    <col min="3" max="3" width="18.5703125" style="8" customWidth="1"/>
    <col min="4" max="4" width="18" style="8" customWidth="1"/>
    <col min="5" max="5" width="10.5703125" style="8" customWidth="1"/>
    <col min="6" max="6" width="17.85546875" style="8" customWidth="1"/>
    <col min="7" max="7" width="10.5703125" style="8" customWidth="1"/>
  </cols>
  <sheetData>
    <row r="1" spans="1:7" s="77" customFormat="1" x14ac:dyDescent="0.25">
      <c r="A1" s="80" t="s">
        <v>119</v>
      </c>
      <c r="B1" s="97" t="s">
        <v>113</v>
      </c>
      <c r="C1" s="97"/>
      <c r="D1" s="97"/>
      <c r="E1" s="8"/>
      <c r="F1" s="8"/>
      <c r="G1" s="8"/>
    </row>
    <row r="2" spans="1:7" s="77" customFormat="1" ht="63" x14ac:dyDescent="0.25">
      <c r="A2" s="81" t="s">
        <v>117</v>
      </c>
      <c r="B2" s="79"/>
      <c r="C2" s="79"/>
      <c r="D2" s="79"/>
      <c r="E2" s="8"/>
      <c r="F2" s="8"/>
      <c r="G2" s="8"/>
    </row>
    <row r="3" spans="1:7" s="77" customFormat="1" ht="15.75" x14ac:dyDescent="0.25">
      <c r="A3" s="82" t="s">
        <v>111</v>
      </c>
      <c r="B3" s="79"/>
      <c r="C3" s="79"/>
      <c r="D3" s="79"/>
      <c r="E3" s="8"/>
      <c r="F3" s="8"/>
      <c r="G3" s="8"/>
    </row>
    <row r="4" spans="1:7" ht="15.75" x14ac:dyDescent="0.25">
      <c r="A4" s="82"/>
      <c r="B4" s="79"/>
      <c r="C4" s="79"/>
      <c r="D4" s="79"/>
    </row>
    <row r="6" spans="1:7" x14ac:dyDescent="0.25">
      <c r="A6" s="92"/>
      <c r="B6" s="99" t="s">
        <v>0</v>
      </c>
      <c r="C6" s="105" t="s">
        <v>32</v>
      </c>
      <c r="D6" s="105" t="s">
        <v>35</v>
      </c>
      <c r="E6" s="105" t="s">
        <v>64</v>
      </c>
      <c r="F6" s="9" t="s">
        <v>65</v>
      </c>
      <c r="G6" s="105" t="s">
        <v>67</v>
      </c>
    </row>
    <row r="7" spans="1:7" ht="15.75" thickBot="1" x14ac:dyDescent="0.3">
      <c r="A7" s="92"/>
      <c r="B7" s="102"/>
      <c r="C7" s="106"/>
      <c r="D7" s="106"/>
      <c r="E7" s="106"/>
      <c r="F7" s="10" t="s">
        <v>66</v>
      </c>
      <c r="G7" s="106"/>
    </row>
    <row r="8" spans="1:7" x14ac:dyDescent="0.25">
      <c r="A8" s="1" t="s">
        <v>17</v>
      </c>
      <c r="B8" s="2"/>
      <c r="C8" s="32"/>
      <c r="D8" s="32"/>
      <c r="E8" s="32"/>
      <c r="F8" s="32"/>
      <c r="G8" s="32"/>
    </row>
    <row r="9" spans="1:7" ht="15.75" thickBot="1" x14ac:dyDescent="0.3">
      <c r="A9" s="7" t="s">
        <v>68</v>
      </c>
      <c r="B9" s="4"/>
      <c r="C9" s="33">
        <v>51500</v>
      </c>
      <c r="D9" s="33">
        <v>23893</v>
      </c>
      <c r="E9" s="33">
        <v>3268</v>
      </c>
      <c r="F9" s="33">
        <v>221104</v>
      </c>
      <c r="G9" s="33">
        <v>299765</v>
      </c>
    </row>
    <row r="10" spans="1:7" x14ac:dyDescent="0.25">
      <c r="A10" s="7" t="s">
        <v>17</v>
      </c>
      <c r="B10" s="4"/>
      <c r="C10" s="32"/>
      <c r="D10" s="32"/>
      <c r="E10" s="32"/>
      <c r="F10" s="32"/>
      <c r="G10" s="32"/>
    </row>
    <row r="11" spans="1:7" x14ac:dyDescent="0.25">
      <c r="A11" s="6" t="s">
        <v>69</v>
      </c>
      <c r="B11" s="4"/>
      <c r="C11" s="12" t="s">
        <v>26</v>
      </c>
      <c r="D11" s="12" t="s">
        <v>26</v>
      </c>
      <c r="E11" s="12" t="s">
        <v>26</v>
      </c>
      <c r="F11" s="12">
        <v>104810</v>
      </c>
      <c r="G11" s="12">
        <v>104810</v>
      </c>
    </row>
    <row r="12" spans="1:7" ht="15.75" thickBot="1" x14ac:dyDescent="0.3">
      <c r="A12" s="6" t="s">
        <v>70</v>
      </c>
      <c r="B12" s="4"/>
      <c r="C12" s="25" t="s">
        <v>26</v>
      </c>
      <c r="D12" s="25" t="s">
        <v>26</v>
      </c>
      <c r="E12" s="25">
        <v>-2167</v>
      </c>
      <c r="F12" s="25"/>
      <c r="G12" s="25">
        <v>-2167</v>
      </c>
    </row>
    <row r="13" spans="1:7" ht="15.75" thickBot="1" x14ac:dyDescent="0.3">
      <c r="A13" s="7" t="s">
        <v>71</v>
      </c>
      <c r="B13" s="22"/>
      <c r="C13" s="25" t="s">
        <v>26</v>
      </c>
      <c r="D13" s="25" t="s">
        <v>26</v>
      </c>
      <c r="E13" s="25">
        <v>-2167</v>
      </c>
      <c r="F13" s="25">
        <v>104810</v>
      </c>
      <c r="G13" s="25">
        <v>102643</v>
      </c>
    </row>
    <row r="14" spans="1:7" x14ac:dyDescent="0.25">
      <c r="A14" s="6" t="s">
        <v>72</v>
      </c>
      <c r="B14" s="109"/>
      <c r="C14" s="110"/>
      <c r="D14" s="110"/>
      <c r="E14" s="110"/>
      <c r="F14" s="110">
        <v>-48465</v>
      </c>
      <c r="G14" s="110">
        <v>-48465</v>
      </c>
    </row>
    <row r="15" spans="1:7" ht="15.75" thickBot="1" x14ac:dyDescent="0.3">
      <c r="A15" s="6" t="s">
        <v>73</v>
      </c>
      <c r="B15" s="109"/>
      <c r="C15" s="111"/>
      <c r="D15" s="111"/>
      <c r="E15" s="111"/>
      <c r="F15" s="111"/>
      <c r="G15" s="111"/>
    </row>
    <row r="16" spans="1:7" ht="15.75" thickBot="1" x14ac:dyDescent="0.3">
      <c r="A16" s="7" t="s">
        <v>74</v>
      </c>
      <c r="B16" s="4"/>
      <c r="C16" s="29">
        <v>51500</v>
      </c>
      <c r="D16" s="29">
        <v>23893</v>
      </c>
      <c r="E16" s="29">
        <v>1101</v>
      </c>
      <c r="F16" s="29">
        <v>277449</v>
      </c>
      <c r="G16" s="29">
        <v>353943</v>
      </c>
    </row>
    <row r="17" spans="1:7" ht="15.75" thickTop="1" x14ac:dyDescent="0.25">
      <c r="A17" s="6" t="s">
        <v>17</v>
      </c>
      <c r="B17" s="4"/>
      <c r="C17" s="12"/>
      <c r="D17" s="12"/>
      <c r="E17" s="12"/>
      <c r="F17" s="12"/>
      <c r="G17" s="12"/>
    </row>
    <row r="18" spans="1:7" ht="15.75" thickBot="1" x14ac:dyDescent="0.3">
      <c r="A18" s="7" t="s">
        <v>75</v>
      </c>
      <c r="B18" s="4"/>
      <c r="C18" s="12">
        <v>51500</v>
      </c>
      <c r="D18" s="12">
        <v>23893</v>
      </c>
      <c r="E18" s="12">
        <v>358</v>
      </c>
      <c r="F18" s="12">
        <v>302770</v>
      </c>
      <c r="G18" s="12">
        <v>378521</v>
      </c>
    </row>
    <row r="19" spans="1:7" x14ac:dyDescent="0.25">
      <c r="A19" s="6" t="s">
        <v>17</v>
      </c>
      <c r="B19" s="4"/>
      <c r="C19" s="26"/>
      <c r="D19" s="26"/>
      <c r="E19" s="26"/>
      <c r="F19" s="26"/>
      <c r="G19" s="26"/>
    </row>
    <row r="20" spans="1:7" x14ac:dyDescent="0.25">
      <c r="A20" s="6" t="s">
        <v>69</v>
      </c>
      <c r="B20" s="4"/>
      <c r="C20" s="11" t="s">
        <v>26</v>
      </c>
      <c r="D20" s="11" t="s">
        <v>26</v>
      </c>
      <c r="E20" s="11" t="s">
        <v>26</v>
      </c>
      <c r="F20" s="11">
        <v>-287318</v>
      </c>
      <c r="G20" s="11">
        <v>-287318</v>
      </c>
    </row>
    <row r="21" spans="1:7" x14ac:dyDescent="0.25">
      <c r="A21" s="6" t="s">
        <v>76</v>
      </c>
      <c r="B21" s="91"/>
      <c r="C21" s="107" t="s">
        <v>26</v>
      </c>
      <c r="D21" s="107" t="s">
        <v>26</v>
      </c>
      <c r="E21" s="107">
        <v>-355</v>
      </c>
      <c r="F21" s="107" t="s">
        <v>26</v>
      </c>
      <c r="G21" s="107">
        <v>-355</v>
      </c>
    </row>
    <row r="22" spans="1:7" ht="15.75" thickBot="1" x14ac:dyDescent="0.3">
      <c r="A22" s="6" t="s">
        <v>77</v>
      </c>
      <c r="B22" s="91"/>
      <c r="C22" s="108"/>
      <c r="D22" s="108"/>
      <c r="E22" s="108"/>
      <c r="F22" s="108"/>
      <c r="G22" s="108"/>
    </row>
    <row r="23" spans="1:7" ht="15.75" thickBot="1" x14ac:dyDescent="0.3">
      <c r="A23" s="7" t="s">
        <v>71</v>
      </c>
      <c r="B23" s="4"/>
      <c r="C23" s="24" t="s">
        <v>26</v>
      </c>
      <c r="D23" s="24" t="s">
        <v>26</v>
      </c>
      <c r="E23" s="24">
        <v>-355</v>
      </c>
      <c r="F23" s="24">
        <v>-287318</v>
      </c>
      <c r="G23" s="24">
        <v>-287673</v>
      </c>
    </row>
    <row r="24" spans="1:7" ht="15.75" thickBot="1" x14ac:dyDescent="0.3">
      <c r="A24" s="7" t="s">
        <v>78</v>
      </c>
      <c r="B24" s="22"/>
      <c r="C24" s="78">
        <f>SUM(C18:C22)</f>
        <v>51500</v>
      </c>
      <c r="D24" s="78">
        <f t="shared" ref="D24:F24" si="0">SUM(D18:D22)</f>
        <v>23893</v>
      </c>
      <c r="E24" s="78">
        <f t="shared" si="0"/>
        <v>3</v>
      </c>
      <c r="F24" s="78">
        <f t="shared" si="0"/>
        <v>15452</v>
      </c>
      <c r="G24" s="78">
        <f>SUM(G18:G22)</f>
        <v>90848</v>
      </c>
    </row>
    <row r="25" spans="1:7" ht="15.75" thickTop="1" x14ac:dyDescent="0.25">
      <c r="A25" s="7"/>
      <c r="B25" s="4"/>
      <c r="C25" s="11"/>
      <c r="D25" s="11"/>
      <c r="E25" s="11"/>
      <c r="F25" s="11"/>
      <c r="G25" s="11"/>
    </row>
  </sheetData>
  <mergeCells count="19">
    <mergeCell ref="G21:G22"/>
    <mergeCell ref="B14:B15"/>
    <mergeCell ref="C14:C15"/>
    <mergeCell ref="D14:D15"/>
    <mergeCell ref="E14:E15"/>
    <mergeCell ref="F14:F15"/>
    <mergeCell ref="G14:G15"/>
    <mergeCell ref="B21:B22"/>
    <mergeCell ref="C21:C22"/>
    <mergeCell ref="D21:D22"/>
    <mergeCell ref="E21:E22"/>
    <mergeCell ref="F21:F22"/>
    <mergeCell ref="B1:D1"/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2022-11-18T08:55:28Z</dcterms:modified>
</cp:coreProperties>
</file>