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35" windowWidth="18855" windowHeight="10710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'[1]Приложение 3'!#REF!</definedName>
    <definedName name="__mdDATABody3__">'[1]Приложение 3'!#REF!</definedName>
    <definedName name="__mdDATABody4__">'[1]Приложение 3'!#REF!</definedName>
    <definedName name="__mdDATAempty_t1__">'[2]ПРИЛ2ф1-2-3-4-5'!#REF!</definedName>
    <definedName name="__mdDATAempty_t3__">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ф2!$9:$9</definedName>
    <definedName name="_xlnm.Print_Area" localSheetId="0">ф1!$A$1:$D$85</definedName>
    <definedName name="_xlnm.Print_Area" localSheetId="1">ф2!$A$1:$F$98</definedName>
    <definedName name="ф77">#REF!</definedName>
  </definedNames>
  <calcPr calcId="124519"/>
</workbook>
</file>

<file path=xl/calcChain.xml><?xml version="1.0" encoding="utf-8"?>
<calcChain xmlns="http://schemas.openxmlformats.org/spreadsheetml/2006/main">
  <c r="A93" i="2"/>
  <c r="A91"/>
  <c r="F55"/>
  <c r="E55"/>
  <c r="D55"/>
  <c r="C55"/>
  <c r="F43"/>
  <c r="F70" s="1"/>
  <c r="E43"/>
  <c r="E70" s="1"/>
  <c r="D43"/>
  <c r="D70" s="1"/>
  <c r="C43"/>
  <c r="C70" s="1"/>
  <c r="F41"/>
  <c r="F32"/>
  <c r="E32"/>
  <c r="D32"/>
  <c r="C32"/>
  <c r="F24"/>
  <c r="E24"/>
  <c r="D24"/>
  <c r="C24"/>
  <c r="F11"/>
  <c r="E11"/>
  <c r="E41" s="1"/>
  <c r="D11"/>
  <c r="C11"/>
  <c r="A6"/>
  <c r="D67" i="1"/>
  <c r="D64" s="1"/>
  <c r="D69" s="1"/>
  <c r="C66"/>
  <c r="C64" s="1"/>
  <c r="C69" s="1"/>
  <c r="C71" s="1"/>
  <c r="D53"/>
  <c r="C53"/>
  <c r="D36"/>
  <c r="D38" s="1"/>
  <c r="C38"/>
  <c r="D14"/>
  <c r="C14"/>
  <c r="D71" l="1"/>
  <c r="E72" i="2"/>
  <c r="E77" s="1"/>
  <c r="E81" s="1"/>
  <c r="E86" s="1"/>
  <c r="F72"/>
  <c r="F77" s="1"/>
  <c r="F81" s="1"/>
  <c r="F86" s="1"/>
  <c r="D41"/>
  <c r="D72" s="1"/>
  <c r="D77" s="1"/>
  <c r="D81" s="1"/>
  <c r="D86" s="1"/>
  <c r="C41"/>
  <c r="C72" s="1"/>
  <c r="C77" s="1"/>
  <c r="C81" s="1"/>
  <c r="C86" s="1"/>
</calcChain>
</file>

<file path=xl/sharedStrings.xml><?xml version="1.0" encoding="utf-8"?>
<sst xmlns="http://schemas.openxmlformats.org/spreadsheetml/2006/main" count="205" uniqueCount="182">
  <si>
    <t>Приложение 10                                                                         к  Постановлению  Правления Национального Банка Республики Казахстан от 27 мая 2013 года №130</t>
  </si>
  <si>
    <t>Форма № 1</t>
  </si>
  <si>
    <t>Бухгалтерский баланс</t>
  </si>
  <si>
    <t>АО "БТА Секьюритис"</t>
  </si>
  <si>
    <t>(полное наименование организации)</t>
  </si>
  <si>
    <t xml:space="preserve"> по состоянию на "01" июля 2014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</si>
  <si>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</si>
  <si>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</si>
  <si>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</si>
  <si>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</si>
  <si>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</si>
  <si>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</si>
  <si>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</si>
  <si>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</si>
  <si>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</si>
  <si>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</si>
  <si>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</si>
  <si>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Ценные бумаги, оцениваемые по справедливой стоимости, изменения которых отражаются в составе прибыли или убытка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</si>
  <si>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</si>
  <si>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</si>
  <si>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</si>
  <si>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</si>
  <si>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Комиссионные вознаграждения</t>
  </si>
  <si>
    <t>от пенсионных активов</t>
  </si>
  <si>
    <t>7.1</t>
  </si>
  <si>
    <t>от инвестиционного дохода (убытка) по пенсионным активам</t>
  </si>
  <si>
    <t>7.2</t>
  </si>
  <si>
    <t>Ценные бумаги, удерживаемые до погашения (за вычетом резервов на обесценение)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</si>
  <si>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</si>
  <si>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</si>
  <si>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</si>
  <si>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</si>
  <si>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</si>
  <si>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</si>
  <si>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</si>
  <si>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</si>
  <si>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</si>
  <si>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</si>
  <si>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</si>
  <si>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</si>
  <si>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</si>
  <si>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</si>
  <si>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>Итого активы</t>
  </si>
  <si>
    <t>Обязательства</t>
  </si>
  <si>
    <t>Вклады привлеченные</t>
  </si>
  <si>
    <t>Выпущенные долговые ценные бумаги</t>
  </si>
  <si>
    <t>Операция «РЕПО»</t>
  </si>
  <si>
    <t>Полученные займы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</si>
  <si>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</si>
  <si>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</si>
  <si>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</si>
  <si>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</si>
  <si>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</si>
  <si>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32</t>
  </si>
  <si>
    <t>Отложенное налоговое обязательство</t>
  </si>
  <si>
    <t>33</t>
  </si>
  <si>
    <t>Прочие обязательства</t>
  </si>
  <si>
    <t>34</t>
  </si>
  <si>
    <t>Итого обязательства</t>
  </si>
  <si>
    <t>Собственный капитал</t>
  </si>
  <si>
    <t>Уставный капитал</t>
  </si>
  <si>
    <t>простые акции</t>
  </si>
  <si>
    <t>36.1</t>
  </si>
  <si>
    <t>привилегированные акции</t>
  </si>
  <si>
    <t>36.2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</si>
  <si>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</si>
  <si>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</si>
  <si>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</si>
  <si>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</si>
  <si>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>Нераспределенная прибыль (непокрытый убыток)</t>
  </si>
  <si>
    <t>в том числе:</t>
  </si>
  <si>
    <t>предыдущих лет</t>
  </si>
  <si>
    <t>41.1</t>
  </si>
  <si>
    <t>отчетного периода</t>
  </si>
  <si>
    <t>41.2</t>
  </si>
  <si>
    <t>Доля меньшинства</t>
  </si>
  <si>
    <t>Итого капитал</t>
  </si>
  <si>
    <t>Итого капитал и обязательства (стр. 35 + стр. 43)</t>
  </si>
  <si>
    <t>Статья «Доля меньшинства» заполняется при составлении консолидированной финансовой отчетности.</t>
  </si>
  <si>
    <t>И.О. Председателя Правления ____________________Соколов В.А.</t>
  </si>
  <si>
    <t>Главный бухгалтер  ______________________Сатпаева Ш.К.</t>
  </si>
  <si>
    <t>Телефон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</si>
  <si>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</si>
  <si>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27 мая 2013 года №130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</si>
  <si>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</si>
  <si>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</si>
  <si>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</si>
  <si>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</si>
  <si>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</si>
  <si>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</si>
  <si>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</si>
  <si>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</si>
  <si>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</si>
  <si>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1.1</t>
  </si>
  <si>
    <t>по размещенным вкладам</t>
  </si>
  <si>
    <t>1.2</t>
  </si>
  <si>
    <t>по предоставленным займам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</si>
  <si>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</si>
  <si>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</si>
  <si>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</si>
  <si>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</si>
  <si>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</si>
  <si>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</si>
  <si>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</si>
  <si>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</si>
  <si>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</si>
  <si>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2.1</t>
  </si>
  <si>
    <t>2.2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</si>
  <si>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</si>
  <si>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</si>
  <si>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</si>
  <si>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</si>
  <si>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</si>
  <si>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</si>
  <si>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</si>
  <si>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</si>
  <si>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</si>
  <si>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</si>
  <si>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</si>
  <si>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</si>
  <si>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</si>
  <si>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</si>
  <si>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купли-продажи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</si>
  <si>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</si>
  <si>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</si>
  <si>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</si>
  <si>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</si>
  <si>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</si>
  <si>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</si>
  <si>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</si>
  <si>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</si>
  <si>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9)</t>
  </si>
  <si>
    <t>Расходы, связанные с выплатой вознаграждения</t>
  </si>
  <si>
    <t>по привлеченным вкладам</t>
  </si>
  <si>
    <t>11.1</t>
  </si>
  <si>
    <t>по полученным займам</t>
  </si>
  <si>
    <t>11.2</t>
  </si>
  <si>
    <t>по полученной финансовой аренде</t>
  </si>
  <si>
    <t>11.3</t>
  </si>
  <si>
    <t>по выпущенным ценным бумагам</t>
  </si>
  <si>
    <t>11.4</t>
  </si>
  <si>
    <t>по операциям «РЕПО»</t>
  </si>
  <si>
    <t>11.5</t>
  </si>
  <si>
    <t>прочие расходы, связанные с выплатой вознаграждения</t>
  </si>
  <si>
    <t>11.6</t>
  </si>
  <si>
    <t>Комиссионные расходы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</si>
  <si>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</si>
  <si>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</si>
  <si>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</si>
  <si>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</si>
  <si>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 по банковской и иной деятельности, не связанные с выплатой вознаграждения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</si>
  <si>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</si>
  <si>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</si>
  <si>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</si>
  <si>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</si>
  <si>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</si>
  <si>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13.3</t>
  </si>
  <si>
    <t>расходы от осуществления сейфовых операций</t>
  </si>
  <si>
    <t>13.4</t>
  </si>
  <si>
    <t>расходы от осуществления инкассации</t>
  </si>
  <si>
    <t>13.5</t>
  </si>
  <si>
    <t>Операционные расходы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</si>
  <si>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</si>
  <si>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</si>
  <si>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</si>
  <si>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</si>
  <si>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</si>
  <si>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</si>
  <si>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t>расходы по выплате налогов и других обязательных платежей в бюджет, за исключением корпоративного подоходного налога</t>
  </si>
  <si>
    <t>14.4</t>
  </si>
  <si>
    <t>Расходы от реализации или безвозмездной передачи активов</t>
  </si>
  <si>
    <t>Прочие расходы</t>
  </si>
  <si>
    <t>Итого расходов (сумма строк с 11 по 16)</t>
  </si>
  <si>
    <t>Прибыль (убыток) до отчисления в резервы (провизии) (стр. 10 - стр. 17)</t>
  </si>
  <si>
    <t>Резервы (восстановление резервов) на возможные потери по операциям</t>
  </si>
  <si>
    <t>на возмещение разницы между показателем номинальной доходности и минимальным значением доходности</t>
  </si>
  <si>
    <t>19.1</t>
  </si>
  <si>
    <t>Чистая прибыль (убыток) до корпоративного подоходного налога (стр. 18 - стр. 19)</t>
  </si>
  <si>
    <t>Корпоративный подоходный налог</t>
  </si>
  <si>
    <t>Чистая прибыль (убыток) после уплаты корпоративного подоходного налога (стр. 20 - стр. 21)</t>
  </si>
  <si>
    <t>Прибыль (убыток) от прекращенной деятельности</t>
  </si>
  <si>
    <t>Итого чистая прибыль (убыток) за период (стр. 22 +/- стр. 23 - стр. 24)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</si>
</sst>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[$€]* #,##0.00_);_([$€]* \(#,##0.00\);_([$€]* &quot;-&quot;??_);_(@_)"/>
    <numFmt numFmtId="165" formatCode="_(* #,##0.00_);_(* \(#,##0.00\);_(* &quot;-&quot;??_);_(@_)"/>
    <numFmt numFmtId="166" formatCode="_(* #,##0.000_);_(* \(#,##0.000\);_(* &quot;-&quot;??_);_(@_)"/>
    <numFmt numFmtId="167" formatCode="_-* #,##0.00_K_Z_T_-;\-* #,##0.00_K_Z_T_-;_-* &quot;-&quot;??_K_Z_T_-;_-@_-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color indexed="17"/>
      <name val="Times New Roman"/>
      <family val="1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11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1" applyFont="1" applyFill="1" applyProtection="1">
      <protection locked="0"/>
    </xf>
    <xf numFmtId="0" fontId="3" fillId="2" borderId="0" xfId="1" applyFont="1" applyFill="1" applyAlignment="1" applyProtection="1">
      <alignment horizontal="right" wrapText="1"/>
      <protection locked="0"/>
    </xf>
    <xf numFmtId="0" fontId="3" fillId="2" borderId="0" xfId="1" applyFont="1" applyFill="1" applyAlignment="1">
      <alignment horizontal="right" wrapText="1"/>
    </xf>
    <xf numFmtId="0" fontId="3" fillId="3" borderId="0" xfId="1" applyFont="1" applyFill="1" applyAlignment="1">
      <alignment horizontal="justify" shrinkToFit="1"/>
    </xf>
    <xf numFmtId="0" fontId="3" fillId="2" borderId="0" xfId="1" applyFont="1" applyFill="1" applyAlignment="1" applyProtection="1">
      <alignment horizontal="right" wrapText="1"/>
    </xf>
    <xf numFmtId="0" fontId="4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Protection="1"/>
    <xf numFmtId="0" fontId="7" fillId="3" borderId="0" xfId="1" applyFont="1" applyFill="1" applyProtection="1"/>
    <xf numFmtId="0" fontId="7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left"/>
    </xf>
    <xf numFmtId="0" fontId="4" fillId="2" borderId="1" xfId="1" applyFont="1" applyFill="1" applyBorder="1" applyAlignment="1" applyProtection="1">
      <alignment horizontal="center"/>
      <protection locked="0"/>
    </xf>
    <xf numFmtId="3" fontId="2" fillId="3" borderId="1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0" fontId="7" fillId="2" borderId="1" xfId="1" applyFont="1" applyFill="1" applyBorder="1" applyAlignment="1" applyProtection="1">
      <alignment horizontal="left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3" fontId="7" fillId="3" borderId="1" xfId="1" applyNumberFormat="1" applyFont="1" applyFill="1" applyBorder="1" applyAlignment="1" applyProtection="1">
      <alignment vertical="top" wrapText="1"/>
      <protection locked="0"/>
    </xf>
    <xf numFmtId="3" fontId="8" fillId="2" borderId="1" xfId="1" applyNumberFormat="1" applyFont="1" applyFill="1" applyBorder="1" applyAlignment="1" applyProtection="1">
      <alignment vertical="top" wrapText="1"/>
    </xf>
    <xf numFmtId="0" fontId="7" fillId="2" borderId="1" xfId="1" quotePrefix="1" applyFont="1" applyFill="1" applyBorder="1" applyAlignment="1" applyProtection="1">
      <alignment horizontal="left" wrapText="1"/>
    </xf>
    <xf numFmtId="0" fontId="7" fillId="2" borderId="1" xfId="1" applyFont="1" applyFill="1" applyBorder="1" applyAlignment="1" applyProtection="1">
      <alignment wrapText="1"/>
    </xf>
    <xf numFmtId="3" fontId="8" fillId="2" borderId="1" xfId="1" applyNumberFormat="1" applyFont="1" applyFill="1" applyBorder="1" applyAlignment="1" applyProtection="1">
      <alignment vertical="top" wrapText="1"/>
      <protection locked="0"/>
    </xf>
    <xf numFmtId="3" fontId="9" fillId="3" borderId="1" xfId="1" applyNumberFormat="1" applyFont="1" applyFill="1" applyBorder="1" applyAlignment="1" applyProtection="1">
      <alignment vertical="top" wrapText="1"/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protection locked="0"/>
    </xf>
    <xf numFmtId="0" fontId="5" fillId="2" borderId="1" xfId="1" applyFont="1" applyFill="1" applyBorder="1" applyAlignment="1" applyProtection="1">
      <alignment wrapText="1"/>
    </xf>
    <xf numFmtId="3" fontId="4" fillId="3" borderId="1" xfId="1" applyNumberFormat="1" applyFont="1" applyFill="1" applyBorder="1" applyAlignment="1" applyProtection="1">
      <alignment horizontal="right"/>
    </xf>
    <xf numFmtId="3" fontId="4" fillId="2" borderId="1" xfId="1" applyNumberFormat="1" applyFont="1" applyFill="1" applyBorder="1" applyAlignment="1" applyProtection="1">
      <alignment horizontal="right"/>
    </xf>
    <xf numFmtId="0" fontId="8" fillId="2" borderId="1" xfId="1" applyFont="1" applyFill="1" applyBorder="1" applyAlignment="1" applyProtection="1">
      <alignment wrapText="1"/>
    </xf>
    <xf numFmtId="0" fontId="5" fillId="2" borderId="1" xfId="1" applyFont="1" applyFill="1" applyBorder="1" applyAlignment="1" applyProtection="1">
      <alignment horizontal="left" wrapText="1"/>
    </xf>
    <xf numFmtId="3" fontId="2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1" xfId="1" applyNumberFormat="1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 applyProtection="1">
      <alignment horizontal="justify" wrapText="1"/>
    </xf>
    <xf numFmtId="3" fontId="7" fillId="2" borderId="1" xfId="1" applyNumberFormat="1" applyFont="1" applyFill="1" applyBorder="1" applyAlignment="1" applyProtection="1">
      <alignment vertical="top" wrapText="1"/>
      <protection locked="0"/>
    </xf>
    <xf numFmtId="3" fontId="5" fillId="2" borderId="1" xfId="1" applyNumberFormat="1" applyFont="1" applyFill="1" applyBorder="1" applyAlignment="1" applyProtection="1">
      <alignment vertical="top" wrapText="1"/>
    </xf>
    <xf numFmtId="2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1" applyNumberFormat="1" applyFont="1" applyFill="1" applyBorder="1" applyAlignment="1" applyProtection="1">
      <alignment vertical="top" wrapText="1"/>
      <protection locked="0"/>
    </xf>
    <xf numFmtId="3" fontId="5" fillId="2" borderId="1" xfId="1" applyNumberFormat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wrapText="1"/>
    </xf>
    <xf numFmtId="3" fontId="4" fillId="3" borderId="1" xfId="1" applyNumberFormat="1" applyFont="1" applyFill="1" applyBorder="1" applyAlignment="1" applyProtection="1">
      <alignment vertical="top" wrapText="1"/>
    </xf>
    <xf numFmtId="3" fontId="4" fillId="2" borderId="1" xfId="1" applyNumberFormat="1" applyFont="1" applyFill="1" applyBorder="1" applyAlignment="1" applyProtection="1">
      <alignment vertical="top" wrapText="1"/>
    </xf>
    <xf numFmtId="3" fontId="7" fillId="2" borderId="1" xfId="1" applyNumberFormat="1" applyFont="1" applyFill="1" applyBorder="1" applyAlignment="1" applyProtection="1">
      <alignment vertical="top" wrapText="1"/>
    </xf>
    <xf numFmtId="3" fontId="7" fillId="3" borderId="1" xfId="1" applyNumberFormat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Protection="1">
      <protection locked="0"/>
    </xf>
    <xf numFmtId="0" fontId="2" fillId="3" borderId="0" xfId="1" applyFont="1" applyFill="1" applyProtection="1">
      <protection locked="0"/>
    </xf>
    <xf numFmtId="3" fontId="10" fillId="2" borderId="0" xfId="1" applyNumberFormat="1" applyFont="1" applyFill="1" applyProtection="1">
      <protection locked="0"/>
    </xf>
    <xf numFmtId="0" fontId="8" fillId="2" borderId="0" xfId="1" applyFont="1" applyFill="1" applyAlignment="1">
      <alignment horizontal="left"/>
    </xf>
    <xf numFmtId="49" fontId="8" fillId="2" borderId="0" xfId="2" applyNumberFormat="1" applyFont="1" applyFill="1" applyProtection="1">
      <protection locked="0"/>
    </xf>
    <xf numFmtId="0" fontId="4" fillId="0" borderId="0" xfId="3" applyFont="1" applyFill="1" applyAlignment="1"/>
    <xf numFmtId="0" fontId="4" fillId="2" borderId="0" xfId="3" applyFont="1" applyFill="1" applyProtection="1">
      <protection locked="0"/>
    </xf>
    <xf numFmtId="0" fontId="7" fillId="3" borderId="0" xfId="3" applyFont="1" applyFill="1" applyProtection="1">
      <protection locked="0"/>
    </xf>
    <xf numFmtId="14" fontId="7" fillId="2" borderId="0" xfId="3" applyNumberFormat="1" applyFont="1" applyFill="1" applyProtection="1">
      <protection locked="0"/>
    </xf>
    <xf numFmtId="0" fontId="5" fillId="2" borderId="0" xfId="3" applyFont="1" applyFill="1" applyAlignment="1" applyProtection="1">
      <alignment wrapText="1"/>
      <protection locked="0"/>
    </xf>
    <xf numFmtId="0" fontId="7" fillId="2" borderId="0" xfId="3" applyFont="1" applyFill="1" applyProtection="1">
      <protection locked="0"/>
    </xf>
    <xf numFmtId="16" fontId="7" fillId="2" borderId="0" xfId="3" applyNumberFormat="1" applyFont="1" applyFill="1" applyProtection="1">
      <protection locked="0"/>
    </xf>
    <xf numFmtId="0" fontId="5" fillId="2" borderId="0" xfId="3" applyFont="1" applyFill="1" applyAlignment="1" applyProtection="1">
      <protection locked="0"/>
    </xf>
    <xf numFmtId="0" fontId="7" fillId="2" borderId="0" xfId="3" applyFont="1" applyFill="1" applyAlignment="1" applyProtection="1">
      <alignment wrapText="1"/>
      <protection locked="0"/>
    </xf>
    <xf numFmtId="0" fontId="7" fillId="2" borderId="0" xfId="3" applyFont="1" applyFill="1" applyAlignment="1" applyProtection="1">
      <alignment horizontal="left" wrapText="1"/>
      <protection locked="0"/>
    </xf>
    <xf numFmtId="0" fontId="3" fillId="2" borderId="0" xfId="1" applyFont="1" applyFill="1" applyAlignment="1">
      <alignment horizontal="justify" shrinkToFit="1"/>
    </xf>
    <xf numFmtId="0" fontId="8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</xf>
    <xf numFmtId="0" fontId="7" fillId="3" borderId="0" xfId="1" applyFont="1" applyFill="1" applyAlignment="1" applyProtection="1">
      <alignment horizontal="center"/>
    </xf>
    <xf numFmtId="0" fontId="2" fillId="3" borderId="0" xfId="1" applyFont="1" applyFill="1" applyProtection="1"/>
    <xf numFmtId="0" fontId="11" fillId="2" borderId="1" xfId="1" applyFont="1" applyFill="1" applyBorder="1" applyAlignment="1" applyProtection="1">
      <alignment vertical="top" wrapText="1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3" fontId="11" fillId="3" borderId="1" xfId="1" applyNumberFormat="1" applyFont="1" applyFill="1" applyBorder="1" applyAlignment="1" applyProtection="1">
      <alignment vertical="top"/>
    </xf>
    <xf numFmtId="3" fontId="11" fillId="2" borderId="1" xfId="1" applyNumberFormat="1" applyFont="1" applyFill="1" applyBorder="1" applyAlignment="1" applyProtection="1">
      <alignment vertical="top"/>
    </xf>
    <xf numFmtId="0" fontId="11" fillId="2" borderId="3" xfId="1" applyFont="1" applyFill="1" applyBorder="1" applyAlignment="1" applyProtection="1">
      <alignment vertical="top" wrapText="1"/>
    </xf>
    <xf numFmtId="0" fontId="11" fillId="2" borderId="4" xfId="1" applyFont="1" applyFill="1" applyBorder="1" applyAlignment="1" applyProtection="1">
      <alignment horizontal="center" vertical="top" wrapText="1"/>
      <protection locked="0"/>
    </xf>
    <xf numFmtId="3" fontId="11" fillId="3" borderId="1" xfId="1" applyNumberFormat="1" applyFont="1" applyFill="1" applyBorder="1" applyProtection="1">
      <protection locked="0"/>
    </xf>
    <xf numFmtId="3" fontId="11" fillId="2" borderId="1" xfId="1" applyNumberFormat="1" applyFont="1" applyFill="1" applyBorder="1" applyProtection="1">
      <protection locked="0"/>
    </xf>
    <xf numFmtId="3" fontId="11" fillId="3" borderId="1" xfId="1" applyNumberFormat="1" applyFont="1" applyFill="1" applyBorder="1" applyAlignment="1" applyProtection="1">
      <alignment vertical="top"/>
      <protection locked="0"/>
    </xf>
    <xf numFmtId="3" fontId="11" fillId="2" borderId="1" xfId="1" applyNumberFormat="1" applyFont="1" applyFill="1" applyBorder="1" applyAlignment="1" applyProtection="1">
      <alignment vertical="top"/>
      <protection locked="0"/>
    </xf>
    <xf numFmtId="0" fontId="11" fillId="2" borderId="3" xfId="1" applyFont="1" applyFill="1" applyBorder="1" applyAlignment="1" applyProtection="1">
      <alignment horizontal="justify" vertical="top" wrapText="1"/>
    </xf>
    <xf numFmtId="0" fontId="11" fillId="3" borderId="0" xfId="1" applyFont="1" applyFill="1" applyProtection="1">
      <protection locked="0"/>
    </xf>
    <xf numFmtId="0" fontId="11" fillId="2" borderId="0" xfId="1" applyFont="1" applyFill="1" applyProtection="1">
      <protection locked="0"/>
    </xf>
    <xf numFmtId="0" fontId="13" fillId="2" borderId="3" xfId="1" applyFont="1" applyFill="1" applyBorder="1" applyAlignment="1" applyProtection="1">
      <alignment vertical="top" wrapText="1"/>
    </xf>
    <xf numFmtId="3" fontId="13" fillId="3" borderId="1" xfId="1" applyNumberFormat="1" applyFont="1" applyFill="1" applyBorder="1" applyProtection="1">
      <protection locked="0"/>
    </xf>
    <xf numFmtId="3" fontId="13" fillId="2" borderId="1" xfId="1" applyNumberFormat="1" applyFont="1" applyFill="1" applyBorder="1" applyProtection="1">
      <protection locked="0"/>
    </xf>
    <xf numFmtId="49" fontId="11" fillId="2" borderId="4" xfId="1" applyNumberFormat="1" applyFont="1" applyFill="1" applyBorder="1" applyAlignment="1" applyProtection="1">
      <alignment horizontal="center" vertical="top" wrapText="1"/>
      <protection locked="0"/>
    </xf>
    <xf numFmtId="3" fontId="11" fillId="3" borderId="1" xfId="1" applyNumberFormat="1" applyFont="1" applyFill="1" applyBorder="1" applyProtection="1"/>
    <xf numFmtId="3" fontId="11" fillId="2" borderId="1" xfId="1" applyNumberFormat="1" applyFont="1" applyFill="1" applyBorder="1" applyProtection="1"/>
    <xf numFmtId="0" fontId="11" fillId="2" borderId="1" xfId="1" applyFont="1" applyFill="1" applyBorder="1" applyAlignment="1" applyProtection="1">
      <alignment horizontal="center" vertical="top" wrapText="1"/>
      <protection locked="0"/>
    </xf>
    <xf numFmtId="0" fontId="11" fillId="2" borderId="1" xfId="1" applyFont="1" applyFill="1" applyBorder="1" applyAlignment="1" applyProtection="1">
      <alignment horizontal="center"/>
      <protection locked="0"/>
    </xf>
    <xf numFmtId="0" fontId="11" fillId="2" borderId="1" xfId="1" applyFont="1" applyFill="1" applyBorder="1" applyProtection="1">
      <protection locked="0"/>
    </xf>
    <xf numFmtId="0" fontId="11" fillId="2" borderId="0" xfId="1" applyFont="1" applyFill="1" applyAlignment="1" applyProtection="1">
      <alignment horizontal="center"/>
      <protection locked="0"/>
    </xf>
    <xf numFmtId="0" fontId="13" fillId="2" borderId="1" xfId="1" applyFont="1" applyFill="1" applyBorder="1" applyAlignment="1" applyProtection="1">
      <alignment vertical="top" wrapText="1"/>
    </xf>
    <xf numFmtId="0" fontId="11" fillId="3" borderId="1" xfId="1" applyFont="1" applyFill="1" applyBorder="1" applyProtection="1">
      <protection locked="0"/>
    </xf>
    <xf numFmtId="0" fontId="8" fillId="2" borderId="0" xfId="1" applyFont="1" applyFill="1" applyAlignment="1" applyProtection="1">
      <alignment horizontal="left" wrapText="1"/>
      <protection locked="0"/>
    </xf>
    <xf numFmtId="0" fontId="13" fillId="2" borderId="0" xfId="4" applyFont="1" applyFill="1" applyAlignment="1" applyProtection="1">
      <protection locked="0"/>
    </xf>
    <xf numFmtId="0" fontId="14" fillId="2" borderId="0" xfId="4" applyFont="1" applyFill="1" applyProtection="1">
      <protection locked="0"/>
    </xf>
    <xf numFmtId="0" fontId="15" fillId="3" borderId="0" xfId="4" applyFont="1" applyFill="1" applyProtection="1">
      <protection locked="0"/>
    </xf>
    <xf numFmtId="14" fontId="15" fillId="3" borderId="0" xfId="4" applyNumberFormat="1" applyFont="1" applyFill="1" applyProtection="1">
      <protection locked="0"/>
    </xf>
    <xf numFmtId="0" fontId="16" fillId="2" borderId="0" xfId="1" applyFont="1" applyFill="1" applyProtection="1">
      <protection locked="0"/>
    </xf>
    <xf numFmtId="0" fontId="5" fillId="2" borderId="0" xfId="4" applyFont="1" applyFill="1" applyAlignment="1" applyProtection="1">
      <alignment wrapText="1"/>
      <protection locked="0"/>
    </xf>
    <xf numFmtId="0" fontId="4" fillId="2" borderId="0" xfId="4" applyFont="1" applyFill="1" applyProtection="1">
      <protection locked="0"/>
    </xf>
    <xf numFmtId="0" fontId="7" fillId="3" borderId="0" xfId="4" applyFont="1" applyFill="1" applyProtection="1">
      <protection locked="0"/>
    </xf>
    <xf numFmtId="0" fontId="7" fillId="2" borderId="0" xfId="4" applyFont="1" applyFill="1" applyProtection="1">
      <protection locked="0"/>
    </xf>
    <xf numFmtId="0" fontId="7" fillId="2" borderId="0" xfId="4" applyFont="1" applyFill="1" applyAlignment="1" applyProtection="1">
      <alignment wrapText="1"/>
      <protection locked="0"/>
    </xf>
    <xf numFmtId="0" fontId="7" fillId="2" borderId="0" xfId="4" applyFont="1" applyFill="1" applyAlignment="1" applyProtection="1">
      <alignment horizontal="left" wrapText="1"/>
      <protection locked="0"/>
    </xf>
  </cellXfs>
  <cellStyles count="28">
    <cellStyle name="Euro" xfId="5"/>
    <cellStyle name="Гиперссылка 2" xfId="6"/>
    <cellStyle name="Обычный" xfId="0" builtinId="0"/>
    <cellStyle name="Обычный 2" xfId="4"/>
    <cellStyle name="Обычный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_I0000609Айнаш" xfId="1"/>
    <cellStyle name="Обычный_Приложения к Правилам по ИК_рус" xfId="2"/>
    <cellStyle name="Процентный 2" xfId="12"/>
    <cellStyle name="Процентный 3" xfId="13"/>
    <cellStyle name="Стиль 1" xfId="14"/>
    <cellStyle name="Финансовый 2" xfId="15"/>
    <cellStyle name="Финансовый 2 2" xfId="16"/>
    <cellStyle name="Финансовый 2 3" xfId="17"/>
    <cellStyle name="Финансовый 3" xfId="18"/>
    <cellStyle name="Финансовый 3 2" xfId="19"/>
    <cellStyle name="Финансовый 3 2 2" xfId="20"/>
    <cellStyle name="Финансовый 3 2 3" xfId="21"/>
    <cellStyle name="Финансовый 4" xfId="22"/>
    <cellStyle name="Финансовый 5" xfId="23"/>
    <cellStyle name="Финансовый 6" xfId="24"/>
    <cellStyle name="Финансовый 7" xfId="25"/>
    <cellStyle name="Финансовый 8" xfId="26"/>
    <cellStyle name="Финансовый 9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s/folder/Accounting%20department/Satpaeva_sh/&#1054;&#1090;&#1095;&#1077;&#1090;&#1099;%20&#1087;&#1086;%20&#1092;&#1086;&#1088;&#1084;&#1077;%20&#1040;&#1060;&#1053;/2014/06%202014/&#1041;&#1058;&#1040;&#1057;_K1_01.07.2014_&#1050;&#1060;&#1053;%20&#1089;&#1074;&#1086;&#1076;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иложение 2"/>
      <sheetName val="Приложение 3"/>
      <sheetName val="Приложение 4"/>
      <sheetName val="Приложение 5"/>
      <sheetName val="8 пр УИП БД"/>
      <sheetName val="Пруд УИП Б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ф1-2-3-4-5"/>
      <sheetName val="ПРИЛ3"/>
      <sheetName val="ПРИЛ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D86"/>
  <sheetViews>
    <sheetView tabSelected="1" view="pageBreakPreview" zoomScale="85" zoomScaleSheetLayoutView="85" workbookViewId="0">
      <selection activeCell="A62" sqref="A62"/>
    </sheetView>
  </sheetViews>
  <sheetFormatPr defaultRowHeight="12.75"/>
  <cols>
    <col min="1" max="1" width="77" style="1" customWidth="1"/>
    <col min="2" max="2" width="12.140625" style="1" customWidth="1"/>
    <col min="3" max="3" width="15.85546875" style="52" customWidth="1"/>
    <col min="4" max="4" width="17.7109375" style="1" customWidth="1"/>
    <col min="5" max="16384" width="9.140625" style="1"/>
  </cols>
  <sheetData>
    <row r="1" spans="1:4" ht="68.25" customHeight="1">
      <c r="C1" s="2" t="s">
        <v>0</v>
      </c>
      <c r="D1" s="3"/>
    </row>
    <row r="2" spans="1:4" ht="21" customHeight="1">
      <c r="C2" s="4"/>
      <c r="D2" s="5" t="s">
        <v>1</v>
      </c>
    </row>
    <row r="3" spans="1:4">
      <c r="A3" s="6" t="s">
        <v>2</v>
      </c>
      <c r="B3" s="6"/>
      <c r="C3" s="6"/>
      <c r="D3" s="6"/>
    </row>
    <row r="4" spans="1:4">
      <c r="A4" s="7" t="s">
        <v>3</v>
      </c>
      <c r="B4" s="7"/>
      <c r="C4" s="7"/>
      <c r="D4" s="7"/>
    </row>
    <row r="5" spans="1:4">
      <c r="A5" s="8" t="s">
        <v>4</v>
      </c>
      <c r="B5" s="8"/>
      <c r="C5" s="8"/>
      <c r="D5" s="8"/>
    </row>
    <row r="6" spans="1:4">
      <c r="A6" s="9" t="s">
        <v>5</v>
      </c>
      <c r="B6" s="9"/>
      <c r="C6" s="9"/>
      <c r="D6" s="9"/>
    </row>
    <row r="7" spans="1:4" s="13" customFormat="1">
      <c r="A7" s="10"/>
      <c r="B7" s="10"/>
      <c r="C7" s="11"/>
      <c r="D7" s="12" t="s">
        <v>6</v>
      </c>
    </row>
    <row r="8" spans="1:4" ht="38.25">
      <c r="A8" s="14" t="s">
        <v>7</v>
      </c>
      <c r="B8" s="14" t="s">
        <v>8</v>
      </c>
      <c r="C8" s="15" t="s">
        <v>9</v>
      </c>
      <c r="D8" s="14" t="s">
        <v>10</v>
      </c>
    </row>
    <row r="9" spans="1:4">
      <c r="A9" s="16">
        <v>1</v>
      </c>
      <c r="B9" s="16">
        <v>2</v>
      </c>
      <c r="C9" s="17">
        <v>3</v>
      </c>
      <c r="D9" s="16">
        <v>4</v>
      </c>
    </row>
    <row r="10" spans="1:4">
      <c r="A10" s="18" t="s">
        <v>11</v>
      </c>
      <c r="B10" s="19"/>
      <c r="C10" s="20"/>
      <c r="D10" s="21"/>
    </row>
    <row r="11" spans="1:4">
      <c r="A11" s="22" t="s">
        <v>12</v>
      </c>
      <c r="B11" s="23">
        <v>1</v>
      </c>
      <c r="C11" s="24">
        <v>3710894</v>
      </c>
      <c r="D11" s="25">
        <v>2601417</v>
      </c>
    </row>
    <row r="12" spans="1:4">
      <c r="A12" s="22" t="s">
        <v>13</v>
      </c>
      <c r="B12" s="23"/>
      <c r="C12" s="24"/>
      <c r="D12" s="25"/>
    </row>
    <row r="13" spans="1:4">
      <c r="A13" s="26" t="s">
        <v>14</v>
      </c>
      <c r="B13" s="23"/>
      <c r="C13" s="24">
        <v>13</v>
      </c>
      <c r="D13" s="25">
        <v>143</v>
      </c>
    </row>
    <row r="14" spans="1:4" ht="25.5">
      <c r="A14" s="22" t="s">
        <v>15</v>
      </c>
      <c r="B14" s="23"/>
      <c r="C14" s="24">
        <f>C11-C13</f>
        <v>3710881</v>
      </c>
      <c r="D14" s="24">
        <f>D11-D13</f>
        <v>2601274</v>
      </c>
    </row>
    <row r="15" spans="1:4">
      <c r="A15" s="27" t="s">
        <v>16</v>
      </c>
      <c r="B15" s="23">
        <v>2</v>
      </c>
      <c r="C15" s="24"/>
      <c r="D15" s="28"/>
    </row>
    <row r="16" spans="1:4" ht="25.5">
      <c r="A16" s="27" t="s">
        <v>17</v>
      </c>
      <c r="B16" s="23">
        <v>3</v>
      </c>
      <c r="C16" s="29">
        <v>589423</v>
      </c>
      <c r="D16" s="28">
        <v>1088180</v>
      </c>
    </row>
    <row r="17" spans="1:4">
      <c r="A17" s="27" t="s">
        <v>18</v>
      </c>
      <c r="B17" s="30" t="s">
        <v>19</v>
      </c>
      <c r="C17" s="24"/>
      <c r="D17" s="28"/>
    </row>
    <row r="18" spans="1:4">
      <c r="A18" s="27" t="s">
        <v>20</v>
      </c>
      <c r="B18" s="23">
        <v>5</v>
      </c>
      <c r="C18" s="29">
        <v>369916</v>
      </c>
      <c r="D18" s="25">
        <v>340391</v>
      </c>
    </row>
    <row r="19" spans="1:4">
      <c r="A19" s="27" t="s">
        <v>21</v>
      </c>
      <c r="B19" s="23">
        <v>6</v>
      </c>
      <c r="C19" s="24">
        <v>69945</v>
      </c>
      <c r="D19" s="25">
        <v>77550</v>
      </c>
    </row>
    <row r="20" spans="1:4">
      <c r="A20" s="27" t="s">
        <v>22</v>
      </c>
      <c r="B20" s="23">
        <v>7</v>
      </c>
      <c r="C20" s="24"/>
      <c r="D20" s="28"/>
    </row>
    <row r="21" spans="1:4">
      <c r="A21" s="27" t="s">
        <v>13</v>
      </c>
      <c r="B21" s="23"/>
      <c r="C21" s="24"/>
      <c r="D21" s="25"/>
    </row>
    <row r="22" spans="1:4">
      <c r="A22" s="27" t="s">
        <v>23</v>
      </c>
      <c r="B22" s="23" t="s">
        <v>24</v>
      </c>
      <c r="C22" s="24"/>
      <c r="D22" s="25"/>
    </row>
    <row r="23" spans="1:4">
      <c r="A23" s="27" t="s">
        <v>25</v>
      </c>
      <c r="B23" s="30" t="s">
        <v>26</v>
      </c>
      <c r="C23" s="24"/>
      <c r="D23" s="28"/>
    </row>
    <row r="24" spans="1:4">
      <c r="A24" s="27" t="s">
        <v>27</v>
      </c>
      <c r="B24" s="30" t="s">
        <v>28</v>
      </c>
      <c r="C24" s="29">
        <v>202080</v>
      </c>
      <c r="D24" s="28">
        <v>174151</v>
      </c>
    </row>
    <row r="25" spans="1:4">
      <c r="A25" s="27" t="s">
        <v>29</v>
      </c>
      <c r="B25" s="23">
        <v>9</v>
      </c>
      <c r="C25" s="29">
        <v>0</v>
      </c>
      <c r="D25" s="25">
        <v>152001</v>
      </c>
    </row>
    <row r="26" spans="1:4">
      <c r="A26" s="27" t="s">
        <v>30</v>
      </c>
      <c r="B26" s="23">
        <v>10</v>
      </c>
      <c r="C26" s="24">
        <v>12940953.505000001</v>
      </c>
      <c r="D26" s="25">
        <v>12918631</v>
      </c>
    </row>
    <row r="27" spans="1:4">
      <c r="A27" s="27" t="s">
        <v>31</v>
      </c>
      <c r="B27" s="23">
        <v>11</v>
      </c>
      <c r="C27" s="24"/>
      <c r="D27" s="25"/>
    </row>
    <row r="28" spans="1:4">
      <c r="A28" s="27" t="s">
        <v>32</v>
      </c>
      <c r="B28" s="23">
        <v>12</v>
      </c>
      <c r="C28" s="24"/>
      <c r="D28" s="25"/>
    </row>
    <row r="29" spans="1:4">
      <c r="A29" s="27" t="s">
        <v>33</v>
      </c>
      <c r="B29" s="23">
        <v>13</v>
      </c>
      <c r="C29" s="24"/>
      <c r="D29" s="25"/>
    </row>
    <row r="30" spans="1:4">
      <c r="A30" s="27" t="s">
        <v>34</v>
      </c>
      <c r="B30" s="23">
        <v>14</v>
      </c>
      <c r="C30" s="24">
        <v>9408830</v>
      </c>
      <c r="D30" s="25">
        <v>9408830</v>
      </c>
    </row>
    <row r="31" spans="1:4">
      <c r="A31" s="27" t="s">
        <v>35</v>
      </c>
      <c r="B31" s="23">
        <v>15</v>
      </c>
      <c r="C31" s="24">
        <v>1124</v>
      </c>
      <c r="D31" s="25">
        <v>816</v>
      </c>
    </row>
    <row r="32" spans="1:4">
      <c r="A32" s="27" t="s">
        <v>36</v>
      </c>
      <c r="B32" s="23">
        <v>16</v>
      </c>
      <c r="C32" s="24"/>
      <c r="D32" s="25"/>
    </row>
    <row r="33" spans="1:4">
      <c r="A33" s="27" t="s">
        <v>37</v>
      </c>
      <c r="B33" s="23">
        <v>17</v>
      </c>
      <c r="C33" s="24">
        <v>0</v>
      </c>
      <c r="D33" s="25">
        <v>0</v>
      </c>
    </row>
    <row r="34" spans="1:4">
      <c r="A34" s="31" t="s">
        <v>38</v>
      </c>
      <c r="B34" s="23">
        <v>18</v>
      </c>
      <c r="C34" s="24">
        <v>5632</v>
      </c>
      <c r="D34" s="25">
        <v>7573</v>
      </c>
    </row>
    <row r="35" spans="1:4">
      <c r="A35" s="27" t="s">
        <v>39</v>
      </c>
      <c r="B35" s="23">
        <v>19</v>
      </c>
      <c r="C35" s="24">
        <v>82007</v>
      </c>
      <c r="D35" s="25">
        <v>80481</v>
      </c>
    </row>
    <row r="36" spans="1:4">
      <c r="A36" s="27" t="s">
        <v>40</v>
      </c>
      <c r="B36" s="23">
        <v>20</v>
      </c>
      <c r="C36" s="24">
        <v>20851</v>
      </c>
      <c r="D36" s="25">
        <f>22801-1950</f>
        <v>20851</v>
      </c>
    </row>
    <row r="37" spans="1:4">
      <c r="A37" s="27" t="s">
        <v>41</v>
      </c>
      <c r="B37" s="23">
        <v>21</v>
      </c>
      <c r="C37" s="24">
        <v>9078</v>
      </c>
      <c r="D37" s="25">
        <v>77461</v>
      </c>
    </row>
    <row r="38" spans="1:4">
      <c r="A38" s="32" t="s">
        <v>42</v>
      </c>
      <c r="B38" s="23">
        <v>22</v>
      </c>
      <c r="C38" s="33">
        <f>C11+C15+C16+C17+C18+C19+C20+C24+C25+C26+C27+C28+C29+C30+C31+C32+C33+C34+C35+C36+C37</f>
        <v>27410733.505000003</v>
      </c>
      <c r="D38" s="34">
        <f>D11+D15+D16+D17+D18+D19+D20+D24+D25+D26+D27+D28+D29+D30+D31+D32+D33+D34+D35+D36+D37</f>
        <v>26948333</v>
      </c>
    </row>
    <row r="39" spans="1:4">
      <c r="A39" s="35"/>
      <c r="B39" s="23"/>
      <c r="C39" s="33"/>
      <c r="D39" s="34"/>
    </row>
    <row r="40" spans="1:4">
      <c r="A40" s="36" t="s">
        <v>43</v>
      </c>
      <c r="B40" s="23"/>
      <c r="C40" s="37"/>
      <c r="D40" s="38"/>
    </row>
    <row r="41" spans="1:4">
      <c r="A41" s="39" t="s">
        <v>44</v>
      </c>
      <c r="B41" s="23">
        <v>23</v>
      </c>
      <c r="C41" s="24"/>
      <c r="D41" s="40"/>
    </row>
    <row r="42" spans="1:4">
      <c r="A42" s="27" t="s">
        <v>18</v>
      </c>
      <c r="B42" s="23">
        <v>24</v>
      </c>
      <c r="C42" s="24"/>
      <c r="D42" s="40"/>
    </row>
    <row r="43" spans="1:4">
      <c r="A43" s="39" t="s">
        <v>45</v>
      </c>
      <c r="B43" s="23">
        <v>25</v>
      </c>
      <c r="C43" s="24"/>
      <c r="D43" s="40"/>
    </row>
    <row r="44" spans="1:4">
      <c r="A44" s="27" t="s">
        <v>46</v>
      </c>
      <c r="B44" s="23">
        <v>26</v>
      </c>
      <c r="C44" s="24"/>
      <c r="D44" s="41">
        <v>0</v>
      </c>
    </row>
    <row r="45" spans="1:4">
      <c r="A45" s="39" t="s">
        <v>47</v>
      </c>
      <c r="B45" s="23">
        <v>27</v>
      </c>
      <c r="C45" s="24"/>
      <c r="D45" s="41"/>
    </row>
    <row r="46" spans="1:4">
      <c r="A46" s="39" t="s">
        <v>48</v>
      </c>
      <c r="B46" s="23">
        <v>28</v>
      </c>
      <c r="C46" s="24">
        <v>3205389</v>
      </c>
      <c r="D46" s="28">
        <v>2524327</v>
      </c>
    </row>
    <row r="47" spans="1:4">
      <c r="A47" s="22" t="s">
        <v>49</v>
      </c>
      <c r="B47" s="23">
        <v>29</v>
      </c>
      <c r="C47" s="24"/>
      <c r="D47" s="25"/>
    </row>
    <row r="48" spans="1:4">
      <c r="A48" s="22" t="s">
        <v>50</v>
      </c>
      <c r="B48" s="23">
        <v>30</v>
      </c>
      <c r="C48" s="24"/>
      <c r="D48" s="25"/>
    </row>
    <row r="49" spans="1:4">
      <c r="A49" s="22" t="s">
        <v>51</v>
      </c>
      <c r="B49" s="23">
        <v>31</v>
      </c>
      <c r="C49" s="24"/>
      <c r="D49" s="28"/>
    </row>
    <row r="50" spans="1:4">
      <c r="A50" s="27" t="s">
        <v>52</v>
      </c>
      <c r="B50" s="42" t="s">
        <v>53</v>
      </c>
      <c r="C50" s="24">
        <v>4247</v>
      </c>
      <c r="D50" s="25">
        <v>3290</v>
      </c>
    </row>
    <row r="51" spans="1:4">
      <c r="A51" s="27" t="s">
        <v>54</v>
      </c>
      <c r="B51" s="42" t="s">
        <v>55</v>
      </c>
      <c r="C51" s="24"/>
      <c r="D51" s="28"/>
    </row>
    <row r="52" spans="1:4">
      <c r="A52" s="35" t="s">
        <v>56</v>
      </c>
      <c r="B52" s="42" t="s">
        <v>57</v>
      </c>
      <c r="C52" s="24">
        <v>3985</v>
      </c>
      <c r="D52" s="25">
        <v>11278</v>
      </c>
    </row>
    <row r="53" spans="1:4">
      <c r="A53" s="32" t="s">
        <v>58</v>
      </c>
      <c r="B53" s="23">
        <v>35</v>
      </c>
      <c r="C53" s="43">
        <f>C41+C42+C43+C44+C45+C46+C47+C48+C49+C50+C51+C52</f>
        <v>3213621</v>
      </c>
      <c r="D53" s="44">
        <f>D41+D42+D43+D44+D45+D46+D47+D48+D49+D50+D51+D52</f>
        <v>2538895</v>
      </c>
    </row>
    <row r="54" spans="1:4">
      <c r="A54" s="32"/>
      <c r="B54" s="23"/>
      <c r="C54" s="24"/>
      <c r="D54" s="40"/>
    </row>
    <row r="55" spans="1:4">
      <c r="A55" s="45" t="s">
        <v>59</v>
      </c>
      <c r="B55" s="23"/>
      <c r="C55" s="46"/>
      <c r="D55" s="47"/>
    </row>
    <row r="56" spans="1:4">
      <c r="A56" s="27" t="s">
        <v>60</v>
      </c>
      <c r="B56" s="23">
        <v>36</v>
      </c>
      <c r="C56" s="24">
        <v>50559902</v>
      </c>
      <c r="D56" s="40">
        <v>50559902</v>
      </c>
    </row>
    <row r="57" spans="1:4">
      <c r="A57" s="27" t="s">
        <v>13</v>
      </c>
      <c r="B57" s="23"/>
      <c r="C57" s="24"/>
      <c r="D57" s="48"/>
    </row>
    <row r="58" spans="1:4">
      <c r="A58" s="39" t="s">
        <v>61</v>
      </c>
      <c r="B58" s="23" t="s">
        <v>62</v>
      </c>
      <c r="C58" s="24">
        <v>50559902</v>
      </c>
      <c r="D58" s="40">
        <v>50559902</v>
      </c>
    </row>
    <row r="59" spans="1:4">
      <c r="A59" s="27" t="s">
        <v>63</v>
      </c>
      <c r="B59" s="23" t="s">
        <v>64</v>
      </c>
      <c r="C59" s="24"/>
      <c r="D59" s="40"/>
    </row>
    <row r="60" spans="1:4">
      <c r="A60" s="27" t="s">
        <v>65</v>
      </c>
      <c r="B60" s="23">
        <v>37</v>
      </c>
      <c r="C60" s="24"/>
      <c r="D60" s="40"/>
    </row>
    <row r="61" spans="1:4">
      <c r="A61" s="27" t="s">
        <v>66</v>
      </c>
      <c r="B61" s="23">
        <v>38</v>
      </c>
      <c r="C61" s="24"/>
      <c r="D61" s="40"/>
    </row>
    <row r="62" spans="1:4">
      <c r="A62" s="27" t="s">
        <v>67</v>
      </c>
      <c r="B62" s="23">
        <v>39</v>
      </c>
      <c r="C62" s="24"/>
      <c r="D62" s="48"/>
    </row>
    <row r="63" spans="1:4">
      <c r="A63" s="27" t="s">
        <v>68</v>
      </c>
      <c r="B63" s="23">
        <v>40</v>
      </c>
      <c r="C63" s="24">
        <v>20062</v>
      </c>
      <c r="D63" s="40">
        <v>18202</v>
      </c>
    </row>
    <row r="64" spans="1:4">
      <c r="A64" s="27" t="s">
        <v>69</v>
      </c>
      <c r="B64" s="23">
        <v>41</v>
      </c>
      <c r="C64" s="49">
        <f>C66+C67</f>
        <v>-26382851</v>
      </c>
      <c r="D64" s="48">
        <f>D66+D67</f>
        <v>-26168666</v>
      </c>
    </row>
    <row r="65" spans="1:4">
      <c r="A65" s="27" t="s">
        <v>70</v>
      </c>
      <c r="B65" s="50"/>
      <c r="C65" s="24"/>
      <c r="D65" s="48"/>
    </row>
    <row r="66" spans="1:4">
      <c r="A66" s="51" t="s">
        <v>71</v>
      </c>
      <c r="B66" s="23" t="s">
        <v>72</v>
      </c>
      <c r="C66" s="24">
        <f>-26166716-248972-1950</f>
        <v>-26417638</v>
      </c>
      <c r="D66" s="40">
        <v>-26410321</v>
      </c>
    </row>
    <row r="67" spans="1:4">
      <c r="A67" s="27" t="s">
        <v>73</v>
      </c>
      <c r="B67" s="23" t="s">
        <v>74</v>
      </c>
      <c r="C67" s="24">
        <v>34787</v>
      </c>
      <c r="D67" s="40">
        <f>243605-1950</f>
        <v>241655</v>
      </c>
    </row>
    <row r="68" spans="1:4">
      <c r="A68" s="27" t="s">
        <v>75</v>
      </c>
      <c r="B68" s="50">
        <v>42</v>
      </c>
      <c r="C68" s="24"/>
      <c r="D68" s="48"/>
    </row>
    <row r="69" spans="1:4">
      <c r="A69" s="45" t="s">
        <v>76</v>
      </c>
      <c r="B69" s="50">
        <v>43</v>
      </c>
      <c r="C69" s="46">
        <f>C56+C60-C61+C63+C64+C62+C68</f>
        <v>24197113</v>
      </c>
      <c r="D69" s="46">
        <f>D56+D60-D61+D63+D64+D62+D68</f>
        <v>24409438</v>
      </c>
    </row>
    <row r="70" spans="1:4">
      <c r="A70" s="45"/>
      <c r="B70" s="50"/>
      <c r="C70" s="46"/>
      <c r="D70" s="47"/>
    </row>
    <row r="71" spans="1:4">
      <c r="A71" s="45" t="s">
        <v>77</v>
      </c>
      <c r="B71" s="50">
        <v>44</v>
      </c>
      <c r="C71" s="46">
        <f>C53+C69</f>
        <v>27410734</v>
      </c>
      <c r="D71" s="47">
        <f>D53+D69</f>
        <v>26948333</v>
      </c>
    </row>
    <row r="72" spans="1:4">
      <c r="D72" s="53"/>
    </row>
    <row r="73" spans="1:4">
      <c r="A73" s="54" t="s">
        <v>78</v>
      </c>
      <c r="B73" s="54"/>
      <c r="C73" s="54"/>
      <c r="D73" s="54"/>
    </row>
    <row r="74" spans="1:4">
      <c r="A74" s="55"/>
    </row>
    <row r="75" spans="1:4">
      <c r="A75" s="55"/>
    </row>
    <row r="76" spans="1:4">
      <c r="A76" s="55"/>
    </row>
    <row r="77" spans="1:4">
      <c r="A77" s="56" t="s">
        <v>79</v>
      </c>
      <c r="B77" s="57"/>
      <c r="C77" s="58"/>
      <c r="D77" s="59"/>
    </row>
    <row r="78" spans="1:4">
      <c r="A78" s="60"/>
      <c r="B78" s="61"/>
      <c r="C78" s="58"/>
      <c r="D78" s="62"/>
    </row>
    <row r="79" spans="1:4">
      <c r="A79" s="63" t="s">
        <v>80</v>
      </c>
      <c r="B79" s="61"/>
      <c r="C79" s="58"/>
      <c r="D79" s="59"/>
    </row>
    <row r="80" spans="1:4">
      <c r="A80" s="60"/>
      <c r="B80" s="57"/>
      <c r="C80" s="58"/>
      <c r="D80" s="61"/>
    </row>
    <row r="81" spans="1:4">
      <c r="A81" s="63"/>
      <c r="B81" s="61"/>
      <c r="C81" s="58"/>
      <c r="D81" s="59"/>
    </row>
    <row r="82" spans="1:4">
      <c r="A82" s="60"/>
      <c r="B82" s="61"/>
      <c r="C82" s="58"/>
      <c r="D82" s="61"/>
    </row>
    <row r="83" spans="1:4">
      <c r="A83" s="64" t="s">
        <v>81</v>
      </c>
      <c r="B83" s="57"/>
      <c r="C83" s="58"/>
      <c r="D83" s="61"/>
    </row>
    <row r="84" spans="1:4">
      <c r="A84" s="65">
        <v>3937314</v>
      </c>
      <c r="B84" s="57"/>
      <c r="C84" s="58"/>
      <c r="D84" s="61"/>
    </row>
    <row r="85" spans="1:4">
      <c r="A85" s="64" t="s">
        <v>82</v>
      </c>
      <c r="B85" s="61"/>
      <c r="C85" s="58"/>
      <c r="D85" s="61"/>
    </row>
    <row r="86" spans="1:4">
      <c r="A86" s="55"/>
    </row>
  </sheetData>
  <mergeCells count="6">
    <mergeCell ref="C1:D1"/>
    <mergeCell ref="A3:D3"/>
    <mergeCell ref="A4:D4"/>
    <mergeCell ref="A5:D5"/>
    <mergeCell ref="A6:D6"/>
    <mergeCell ref="A73:D73"/>
  </mergeCells>
  <pageMargins left="0.74803149606299213" right="0.74803149606299213" top="0.51181102362204722" bottom="0.35433070866141736" header="0.51181102362204722" footer="0.51181102362204722"/>
  <pageSetup paperSize="9" scale="65" orientation="portrait" r:id="rId1"/>
  <headerFooter alignWithMargins="0">
    <oddFooter>&amp;R&amp;P</odd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F101"/>
  <sheetViews>
    <sheetView view="pageBreakPreview" topLeftCell="A46" zoomScale="70" zoomScaleSheetLayoutView="70" workbookViewId="0">
      <selection activeCell="A66" sqref="A66"/>
    </sheetView>
  </sheetViews>
  <sheetFormatPr defaultRowHeight="12.75"/>
  <cols>
    <col min="1" max="1" width="102.28515625" style="1" customWidth="1"/>
    <col min="2" max="2" width="10.85546875" style="1" customWidth="1"/>
    <col min="3" max="3" width="15.28515625" style="52" customWidth="1"/>
    <col min="4" max="4" width="15.42578125" style="52" customWidth="1"/>
    <col min="5" max="5" width="16" style="1" customWidth="1"/>
    <col min="6" max="6" width="21.42578125" style="1" customWidth="1"/>
    <col min="7" max="16384" width="9.140625" style="1"/>
  </cols>
  <sheetData>
    <row r="1" spans="1:6" ht="45.75" customHeight="1">
      <c r="E1" s="2" t="s">
        <v>83</v>
      </c>
      <c r="F1" s="3"/>
    </row>
    <row r="2" spans="1:6">
      <c r="E2" s="66"/>
      <c r="F2" s="5" t="s">
        <v>84</v>
      </c>
    </row>
    <row r="3" spans="1:6">
      <c r="A3" s="6" t="s">
        <v>85</v>
      </c>
      <c r="B3" s="6"/>
      <c r="C3" s="6"/>
      <c r="D3" s="6"/>
      <c r="E3" s="6"/>
      <c r="F3" s="6"/>
    </row>
    <row r="4" spans="1:6">
      <c r="A4" s="7" t="s">
        <v>3</v>
      </c>
      <c r="B4" s="7"/>
      <c r="C4" s="7"/>
      <c r="D4" s="7"/>
      <c r="E4" s="7"/>
      <c r="F4" s="7"/>
    </row>
    <row r="5" spans="1:6">
      <c r="A5" s="8" t="s">
        <v>4</v>
      </c>
      <c r="B5" s="8"/>
      <c r="C5" s="8"/>
      <c r="D5" s="8"/>
      <c r="E5" s="8"/>
      <c r="F5" s="8"/>
    </row>
    <row r="6" spans="1:6">
      <c r="A6" s="67" t="str">
        <f>ф1!A6</f>
        <v xml:space="preserve"> по состоянию на "01" июля 2014 года</v>
      </c>
      <c r="B6" s="67"/>
      <c r="C6" s="67"/>
      <c r="D6" s="67"/>
      <c r="E6" s="67"/>
      <c r="F6" s="67"/>
    </row>
    <row r="7" spans="1:6" s="13" customFormat="1">
      <c r="A7" s="68"/>
      <c r="B7" s="68"/>
      <c r="C7" s="69"/>
      <c r="D7" s="69"/>
      <c r="E7" s="68"/>
      <c r="F7" s="68"/>
    </row>
    <row r="8" spans="1:6" s="13" customFormat="1">
      <c r="A8" s="10"/>
      <c r="B8" s="10"/>
      <c r="C8" s="11"/>
      <c r="D8" s="70"/>
      <c r="F8" s="12" t="s">
        <v>86</v>
      </c>
    </row>
    <row r="9" spans="1:6" ht="63.75">
      <c r="A9" s="14" t="s">
        <v>7</v>
      </c>
      <c r="B9" s="14" t="s">
        <v>8</v>
      </c>
      <c r="C9" s="15" t="s">
        <v>87</v>
      </c>
      <c r="D9" s="15" t="s">
        <v>88</v>
      </c>
      <c r="E9" s="14" t="s">
        <v>89</v>
      </c>
      <c r="F9" s="14" t="s">
        <v>90</v>
      </c>
    </row>
    <row r="10" spans="1:6">
      <c r="A10" s="16">
        <v>1</v>
      </c>
      <c r="B10" s="16">
        <v>2</v>
      </c>
      <c r="C10" s="17">
        <v>3</v>
      </c>
      <c r="D10" s="17">
        <v>4</v>
      </c>
      <c r="E10" s="16">
        <v>5</v>
      </c>
      <c r="F10" s="16">
        <v>6</v>
      </c>
    </row>
    <row r="11" spans="1:6" ht="15.75">
      <c r="A11" s="71" t="s">
        <v>91</v>
      </c>
      <c r="B11" s="72">
        <v>1</v>
      </c>
      <c r="C11" s="73">
        <f>C13+C14+C15+C16+C17+C18+C19</f>
        <v>58373</v>
      </c>
      <c r="D11" s="73">
        <f>D13+D14+D15+D16+D17+D18+D19</f>
        <v>330616</v>
      </c>
      <c r="E11" s="74">
        <f>E13+E14+E15+E16+E17+E18+E19</f>
        <v>10160</v>
      </c>
      <c r="F11" s="74">
        <f>F13+F14+F15+F16+F17+F18+F19</f>
        <v>75818</v>
      </c>
    </row>
    <row r="12" spans="1:6" ht="15.75">
      <c r="A12" s="75" t="s">
        <v>70</v>
      </c>
      <c r="B12" s="76"/>
      <c r="C12" s="73"/>
      <c r="D12" s="73"/>
      <c r="E12" s="74"/>
      <c r="F12" s="74"/>
    </row>
    <row r="13" spans="1:6" ht="15.75">
      <c r="A13" s="75" t="s">
        <v>92</v>
      </c>
      <c r="B13" s="76" t="s">
        <v>93</v>
      </c>
      <c r="C13" s="77"/>
      <c r="D13" s="77"/>
      <c r="E13" s="78"/>
      <c r="F13" s="78"/>
    </row>
    <row r="14" spans="1:6" ht="15.75">
      <c r="A14" s="75" t="s">
        <v>94</v>
      </c>
      <c r="B14" s="76" t="s">
        <v>95</v>
      </c>
      <c r="C14" s="77">
        <v>48901</v>
      </c>
      <c r="D14" s="77">
        <v>270673</v>
      </c>
      <c r="E14" s="78">
        <v>132</v>
      </c>
      <c r="F14" s="78">
        <v>720</v>
      </c>
    </row>
    <row r="15" spans="1:6" ht="15.75">
      <c r="A15" s="75" t="s">
        <v>96</v>
      </c>
      <c r="B15" s="76" t="s">
        <v>97</v>
      </c>
      <c r="C15" s="77"/>
      <c r="D15" s="77"/>
      <c r="E15" s="78"/>
      <c r="F15" s="78"/>
    </row>
    <row r="16" spans="1:6" ht="15.75">
      <c r="A16" s="75" t="s">
        <v>98</v>
      </c>
      <c r="B16" s="76" t="s">
        <v>99</v>
      </c>
      <c r="C16" s="73"/>
      <c r="D16" s="73"/>
      <c r="E16" s="78"/>
      <c r="F16" s="78"/>
    </row>
    <row r="17" spans="1:6" ht="15.75">
      <c r="A17" s="75" t="s">
        <v>100</v>
      </c>
      <c r="B17" s="76" t="s">
        <v>101</v>
      </c>
      <c r="C17" s="73">
        <v>9074</v>
      </c>
      <c r="D17" s="73">
        <v>56044</v>
      </c>
      <c r="E17" s="74">
        <v>9496</v>
      </c>
      <c r="F17" s="74">
        <v>70556</v>
      </c>
    </row>
    <row r="18" spans="1:6" ht="15.75">
      <c r="A18" s="75" t="s">
        <v>102</v>
      </c>
      <c r="B18" s="76" t="s">
        <v>103</v>
      </c>
      <c r="C18" s="73">
        <v>398</v>
      </c>
      <c r="D18" s="73">
        <v>3899</v>
      </c>
      <c r="E18" s="74">
        <v>532</v>
      </c>
      <c r="F18" s="74">
        <v>4542</v>
      </c>
    </row>
    <row r="19" spans="1:6" ht="15.75">
      <c r="A19" s="75" t="s">
        <v>104</v>
      </c>
      <c r="B19" s="76" t="s">
        <v>105</v>
      </c>
      <c r="C19" s="73"/>
      <c r="D19" s="73"/>
      <c r="E19" s="78"/>
      <c r="F19" s="78"/>
    </row>
    <row r="20" spans="1:6" ht="15.75">
      <c r="A20" s="75" t="s">
        <v>22</v>
      </c>
      <c r="B20" s="76">
        <v>2</v>
      </c>
      <c r="C20" s="73">
        <v>19094</v>
      </c>
      <c r="D20" s="73">
        <v>100643</v>
      </c>
      <c r="E20" s="74">
        <v>39069</v>
      </c>
      <c r="F20" s="74">
        <v>132385</v>
      </c>
    </row>
    <row r="21" spans="1:6" ht="15.75">
      <c r="A21" s="75" t="s">
        <v>13</v>
      </c>
      <c r="B21" s="76"/>
      <c r="C21" s="79"/>
      <c r="D21" s="79"/>
      <c r="E21" s="80"/>
      <c r="F21" s="80"/>
    </row>
    <row r="22" spans="1:6" ht="15.75">
      <c r="A22" s="75" t="s">
        <v>23</v>
      </c>
      <c r="B22" s="76" t="s">
        <v>106</v>
      </c>
      <c r="C22" s="73"/>
      <c r="D22" s="73"/>
      <c r="E22" s="74"/>
      <c r="F22" s="74"/>
    </row>
    <row r="23" spans="1:6" ht="15.75">
      <c r="A23" s="75" t="s">
        <v>25</v>
      </c>
      <c r="B23" s="76" t="s">
        <v>107</v>
      </c>
      <c r="C23" s="77"/>
      <c r="D23" s="77"/>
      <c r="E23" s="78"/>
      <c r="F23" s="78"/>
    </row>
    <row r="24" spans="1:6" ht="31.5">
      <c r="A24" s="75" t="s">
        <v>108</v>
      </c>
      <c r="B24" s="76">
        <v>3</v>
      </c>
      <c r="C24" s="73">
        <f>C26+C27+C28+C29+C30+C31</f>
        <v>0</v>
      </c>
      <c r="D24" s="73">
        <f>D26+D27+D28+D29+D30+D31</f>
        <v>0</v>
      </c>
      <c r="E24" s="74">
        <f>E26+E27+E28+E29+E30+E31</f>
        <v>0</v>
      </c>
      <c r="F24" s="74">
        <f>F26+F27+F28+F29+F30+F31</f>
        <v>0</v>
      </c>
    </row>
    <row r="25" spans="1:6" ht="15.75">
      <c r="A25" s="75" t="s">
        <v>70</v>
      </c>
      <c r="B25" s="76"/>
      <c r="C25" s="77"/>
      <c r="D25" s="77"/>
      <c r="E25" s="78"/>
      <c r="F25" s="78"/>
    </row>
    <row r="26" spans="1:6" ht="15.75">
      <c r="A26" s="75" t="s">
        <v>109</v>
      </c>
      <c r="B26" s="76" t="s">
        <v>110</v>
      </c>
      <c r="C26" s="77"/>
      <c r="D26" s="77"/>
      <c r="E26" s="78"/>
      <c r="F26" s="78"/>
    </row>
    <row r="27" spans="1:6" ht="15.75">
      <c r="A27" s="75" t="s">
        <v>111</v>
      </c>
      <c r="B27" s="76" t="s">
        <v>112</v>
      </c>
      <c r="C27" s="77"/>
      <c r="D27" s="77"/>
      <c r="E27" s="78"/>
      <c r="F27" s="78"/>
    </row>
    <row r="28" spans="1:6" ht="15.75">
      <c r="A28" s="81" t="s">
        <v>113</v>
      </c>
      <c r="B28" s="76" t="s">
        <v>114</v>
      </c>
      <c r="C28" s="82"/>
      <c r="D28" s="82"/>
      <c r="E28" s="83"/>
      <c r="F28" s="83"/>
    </row>
    <row r="29" spans="1:6" ht="15.75">
      <c r="A29" s="75" t="s">
        <v>115</v>
      </c>
      <c r="B29" s="76" t="s">
        <v>116</v>
      </c>
      <c r="C29" s="77"/>
      <c r="D29" s="77"/>
      <c r="E29" s="78"/>
      <c r="F29" s="78"/>
    </row>
    <row r="30" spans="1:6" ht="15.75">
      <c r="A30" s="75" t="s">
        <v>117</v>
      </c>
      <c r="B30" s="76" t="s">
        <v>118</v>
      </c>
      <c r="C30" s="77"/>
      <c r="D30" s="77"/>
      <c r="E30" s="78"/>
      <c r="F30" s="78"/>
    </row>
    <row r="31" spans="1:6" ht="15.75">
      <c r="A31" s="75" t="s">
        <v>119</v>
      </c>
      <c r="B31" s="76" t="s">
        <v>120</v>
      </c>
      <c r="C31" s="77"/>
      <c r="D31" s="77"/>
      <c r="E31" s="78"/>
      <c r="F31" s="78"/>
    </row>
    <row r="32" spans="1:6" ht="15.75">
      <c r="A32" s="75" t="s">
        <v>121</v>
      </c>
      <c r="B32" s="76">
        <v>4</v>
      </c>
      <c r="C32" s="73">
        <f>C34+C35</f>
        <v>18103</v>
      </c>
      <c r="D32" s="73">
        <f>D34+D35</f>
        <v>-242935</v>
      </c>
      <c r="E32" s="74">
        <f>E34+E35</f>
        <v>-7786</v>
      </c>
      <c r="F32" s="74">
        <f>F34+F35</f>
        <v>474</v>
      </c>
    </row>
    <row r="33" spans="1:6" ht="15.75">
      <c r="A33" s="75" t="s">
        <v>13</v>
      </c>
      <c r="B33" s="76"/>
      <c r="C33" s="73"/>
      <c r="D33" s="73"/>
      <c r="E33" s="78">
        <v>0</v>
      </c>
      <c r="F33" s="78">
        <v>0</v>
      </c>
    </row>
    <row r="34" spans="1:6" ht="15.75">
      <c r="A34" s="75" t="s">
        <v>122</v>
      </c>
      <c r="B34" s="76" t="s">
        <v>123</v>
      </c>
      <c r="C34" s="73"/>
      <c r="D34" s="73">
        <v>-2994</v>
      </c>
      <c r="E34" s="74">
        <v>-2672</v>
      </c>
      <c r="F34" s="74">
        <v>6629</v>
      </c>
    </row>
    <row r="35" spans="1:6" ht="31.5">
      <c r="A35" s="75" t="s">
        <v>124</v>
      </c>
      <c r="B35" s="76" t="s">
        <v>125</v>
      </c>
      <c r="C35" s="73">
        <v>18103</v>
      </c>
      <c r="D35" s="73">
        <v>-239941</v>
      </c>
      <c r="E35" s="74">
        <v>-5114</v>
      </c>
      <c r="F35" s="74">
        <v>-6155</v>
      </c>
    </row>
    <row r="36" spans="1:6" ht="15.75">
      <c r="A36" s="81" t="s">
        <v>126</v>
      </c>
      <c r="B36" s="76">
        <v>5</v>
      </c>
      <c r="C36" s="73">
        <v>54</v>
      </c>
      <c r="D36" s="73">
        <v>3894</v>
      </c>
      <c r="E36" s="74">
        <v>-800</v>
      </c>
      <c r="F36" s="74">
        <v>-2105</v>
      </c>
    </row>
    <row r="37" spans="1:6" ht="15.75">
      <c r="A37" s="81" t="s">
        <v>127</v>
      </c>
      <c r="B37" s="76">
        <v>6</v>
      </c>
      <c r="C37" s="73">
        <v>1699</v>
      </c>
      <c r="D37" s="73">
        <v>7463</v>
      </c>
      <c r="E37" s="74">
        <v>4942</v>
      </c>
      <c r="F37" s="74">
        <v>6288</v>
      </c>
    </row>
    <row r="38" spans="1:6" ht="15.75">
      <c r="A38" s="81" t="s">
        <v>128</v>
      </c>
      <c r="B38" s="76">
        <v>7</v>
      </c>
      <c r="C38" s="73"/>
      <c r="D38" s="73"/>
      <c r="E38" s="74"/>
      <c r="F38" s="74"/>
    </row>
    <row r="39" spans="1:6" ht="15.75">
      <c r="A39" s="81" t="s">
        <v>129</v>
      </c>
      <c r="B39" s="76">
        <v>8</v>
      </c>
      <c r="C39" s="73"/>
      <c r="D39" s="73">
        <v>304</v>
      </c>
      <c r="E39" s="74"/>
      <c r="F39" s="74"/>
    </row>
    <row r="40" spans="1:6" ht="15.75">
      <c r="A40" s="75" t="s">
        <v>130</v>
      </c>
      <c r="B40" s="76">
        <v>9</v>
      </c>
      <c r="C40" s="73"/>
      <c r="D40" s="73">
        <v>72</v>
      </c>
      <c r="E40" s="74">
        <v>1</v>
      </c>
      <c r="F40" s="74">
        <v>1</v>
      </c>
    </row>
    <row r="41" spans="1:6" ht="15.75">
      <c r="A41" s="84" t="s">
        <v>131</v>
      </c>
      <c r="B41" s="76">
        <v>10</v>
      </c>
      <c r="C41" s="85">
        <f>C11+C20+C24+C31+C32+C36+C37+C38+C39+C40</f>
        <v>97323</v>
      </c>
      <c r="D41" s="85">
        <f>D11+D20+D24+D31+D32+D36+D37+D38+D39+D40</f>
        <v>200057</v>
      </c>
      <c r="E41" s="86">
        <f>E11+E20+E24+E31+E32+E36+E37+E38+E39+E40</f>
        <v>45586</v>
      </c>
      <c r="F41" s="86">
        <f>F11+F20+F24+F31+F32+F36+F37+F38+F39+F40</f>
        <v>212861</v>
      </c>
    </row>
    <row r="42" spans="1:6" ht="15.75">
      <c r="A42" s="84"/>
      <c r="B42" s="76"/>
      <c r="C42" s="73"/>
      <c r="D42" s="73"/>
      <c r="E42" s="74"/>
      <c r="F42" s="74"/>
    </row>
    <row r="43" spans="1:6" ht="15.75">
      <c r="A43" s="75" t="s">
        <v>132</v>
      </c>
      <c r="B43" s="76">
        <v>11</v>
      </c>
      <c r="C43" s="77">
        <f>C45+C46+C47+C48+C49+C50</f>
        <v>54</v>
      </c>
      <c r="D43" s="77">
        <f>D45+D46+D47+D48+D49+D50</f>
        <v>317</v>
      </c>
      <c r="E43" s="78">
        <f>E45+E46+E47+E48+E49+E50</f>
        <v>876</v>
      </c>
      <c r="F43" s="78">
        <f>F45+F46+F47+F48+F49+F50</f>
        <v>2257</v>
      </c>
    </row>
    <row r="44" spans="1:6" ht="15.75">
      <c r="A44" s="75" t="s">
        <v>70</v>
      </c>
      <c r="B44" s="76"/>
      <c r="C44" s="77"/>
      <c r="D44" s="77"/>
      <c r="E44" s="78"/>
      <c r="F44" s="78"/>
    </row>
    <row r="45" spans="1:6" ht="15.75">
      <c r="A45" s="75" t="s">
        <v>133</v>
      </c>
      <c r="B45" s="87" t="s">
        <v>134</v>
      </c>
      <c r="C45" s="88"/>
      <c r="D45" s="88"/>
      <c r="E45" s="89"/>
      <c r="F45" s="89"/>
    </row>
    <row r="46" spans="1:6" ht="15.75">
      <c r="A46" s="75" t="s">
        <v>135</v>
      </c>
      <c r="B46" s="87" t="s">
        <v>136</v>
      </c>
      <c r="C46" s="77"/>
      <c r="D46" s="77"/>
      <c r="E46" s="78"/>
      <c r="F46" s="78"/>
    </row>
    <row r="47" spans="1:6" ht="15.75">
      <c r="A47" s="71" t="s">
        <v>137</v>
      </c>
      <c r="B47" s="72" t="s">
        <v>138</v>
      </c>
      <c r="C47" s="77"/>
      <c r="D47" s="77"/>
      <c r="E47" s="78"/>
      <c r="F47" s="78"/>
    </row>
    <row r="48" spans="1:6" ht="15.75">
      <c r="A48" s="75" t="s">
        <v>139</v>
      </c>
      <c r="B48" s="76" t="s">
        <v>140</v>
      </c>
      <c r="C48" s="77">
        <v>54</v>
      </c>
      <c r="D48" s="77">
        <v>317</v>
      </c>
      <c r="E48" s="78">
        <v>875</v>
      </c>
      <c r="F48" s="78">
        <v>2213</v>
      </c>
    </row>
    <row r="49" spans="1:6" ht="15.75">
      <c r="A49" s="75" t="s">
        <v>141</v>
      </c>
      <c r="B49" s="76" t="s">
        <v>142</v>
      </c>
      <c r="C49" s="77"/>
      <c r="D49" s="77"/>
      <c r="E49" s="78">
        <v>1</v>
      </c>
      <c r="F49" s="78">
        <v>44</v>
      </c>
    </row>
    <row r="50" spans="1:6" ht="15.75">
      <c r="A50" s="71" t="s">
        <v>143</v>
      </c>
      <c r="B50" s="90" t="s">
        <v>144</v>
      </c>
      <c r="C50" s="77"/>
      <c r="D50" s="77"/>
      <c r="E50" s="89"/>
      <c r="F50" s="89"/>
    </row>
    <row r="51" spans="1:6" ht="15.75">
      <c r="A51" s="71" t="s">
        <v>145</v>
      </c>
      <c r="B51" s="91">
        <v>12</v>
      </c>
      <c r="C51" s="77">
        <v>1687</v>
      </c>
      <c r="D51" s="77">
        <v>13443</v>
      </c>
      <c r="E51" s="78">
        <v>4711</v>
      </c>
      <c r="F51" s="78">
        <v>28298</v>
      </c>
    </row>
    <row r="52" spans="1:6" ht="15.75">
      <c r="A52" s="71" t="s">
        <v>13</v>
      </c>
      <c r="B52" s="91"/>
      <c r="C52" s="77"/>
      <c r="D52" s="77"/>
      <c r="E52" s="92"/>
      <c r="F52" s="92"/>
    </row>
    <row r="53" spans="1:6" ht="15.75">
      <c r="A53" s="71" t="s">
        <v>146</v>
      </c>
      <c r="B53" s="91" t="s">
        <v>147</v>
      </c>
      <c r="C53" s="77"/>
      <c r="D53" s="77"/>
      <c r="E53" s="92"/>
      <c r="F53" s="92"/>
    </row>
    <row r="54" spans="1:6" ht="15.75">
      <c r="A54" s="71" t="s">
        <v>148</v>
      </c>
      <c r="B54" s="91" t="s">
        <v>149</v>
      </c>
      <c r="C54" s="77"/>
      <c r="D54" s="77"/>
      <c r="E54" s="92"/>
      <c r="F54" s="92"/>
    </row>
    <row r="55" spans="1:6" ht="15.75">
      <c r="A55" s="71" t="s">
        <v>150</v>
      </c>
      <c r="B55" s="91">
        <v>13</v>
      </c>
      <c r="C55" s="77">
        <f>C57+C58+C59+C60+C61</f>
        <v>0</v>
      </c>
      <c r="D55" s="77">
        <f>D57+D58+D59+D60+D61</f>
        <v>0</v>
      </c>
      <c r="E55" s="92">
        <f>E57+E58+E59+E60+E61</f>
        <v>0</v>
      </c>
      <c r="F55" s="92">
        <f>F57+F58+F59+F60+F61</f>
        <v>0</v>
      </c>
    </row>
    <row r="56" spans="1:6" ht="15.75">
      <c r="A56" s="71" t="s">
        <v>13</v>
      </c>
      <c r="B56" s="93"/>
      <c r="C56" s="77"/>
      <c r="D56" s="77"/>
      <c r="E56" s="92"/>
      <c r="F56" s="92"/>
    </row>
    <row r="57" spans="1:6" ht="15.75">
      <c r="A57" s="71" t="s">
        <v>151</v>
      </c>
      <c r="B57" s="91" t="s">
        <v>152</v>
      </c>
      <c r="C57" s="77"/>
      <c r="D57" s="77"/>
      <c r="E57" s="92"/>
      <c r="F57" s="92"/>
    </row>
    <row r="58" spans="1:6" ht="15.75">
      <c r="A58" s="71" t="s">
        <v>153</v>
      </c>
      <c r="B58" s="91" t="s">
        <v>154</v>
      </c>
      <c r="C58" s="77"/>
      <c r="D58" s="77"/>
      <c r="E58" s="92"/>
      <c r="F58" s="92"/>
    </row>
    <row r="59" spans="1:6" ht="15.75">
      <c r="A59" s="71" t="s">
        <v>155</v>
      </c>
      <c r="B59" s="91" t="s">
        <v>156</v>
      </c>
      <c r="C59" s="77"/>
      <c r="D59" s="77"/>
      <c r="E59" s="92"/>
      <c r="F59" s="92"/>
    </row>
    <row r="60" spans="1:6" ht="15.75">
      <c r="A60" s="71" t="s">
        <v>157</v>
      </c>
      <c r="B60" s="91" t="s">
        <v>158</v>
      </c>
      <c r="C60" s="77"/>
      <c r="D60" s="77"/>
      <c r="E60" s="92"/>
      <c r="F60" s="92"/>
    </row>
    <row r="61" spans="1:6" ht="15.75">
      <c r="A61" s="71" t="s">
        <v>159</v>
      </c>
      <c r="B61" s="91" t="s">
        <v>160</v>
      </c>
      <c r="C61" s="77"/>
      <c r="D61" s="77"/>
      <c r="E61" s="92"/>
      <c r="F61" s="92"/>
    </row>
    <row r="62" spans="1:6" ht="15.75">
      <c r="A62" s="71" t="s">
        <v>161</v>
      </c>
      <c r="B62" s="91">
        <v>14</v>
      </c>
      <c r="C62" s="77">
        <v>31310</v>
      </c>
      <c r="D62" s="77">
        <v>150642</v>
      </c>
      <c r="E62" s="78">
        <v>26834</v>
      </c>
      <c r="F62" s="78">
        <v>165452</v>
      </c>
    </row>
    <row r="63" spans="1:6" ht="15.75">
      <c r="A63" s="71" t="s">
        <v>13</v>
      </c>
      <c r="B63" s="91"/>
      <c r="C63" s="77"/>
      <c r="D63" s="77"/>
      <c r="E63" s="78"/>
      <c r="F63" s="78"/>
    </row>
    <row r="64" spans="1:6" ht="15.75">
      <c r="A64" s="71" t="s">
        <v>162</v>
      </c>
      <c r="B64" s="91" t="s">
        <v>163</v>
      </c>
      <c r="C64" s="77">
        <v>15605</v>
      </c>
      <c r="D64" s="77">
        <v>90655</v>
      </c>
      <c r="E64" s="78">
        <v>17610</v>
      </c>
      <c r="F64" s="78">
        <v>107773</v>
      </c>
    </row>
    <row r="65" spans="1:6" ht="15.75">
      <c r="A65" s="71" t="s">
        <v>164</v>
      </c>
      <c r="B65" s="91" t="s">
        <v>165</v>
      </c>
      <c r="C65" s="77">
        <v>202</v>
      </c>
      <c r="D65" s="77">
        <v>1308</v>
      </c>
      <c r="E65" s="78">
        <v>251</v>
      </c>
      <c r="F65" s="78">
        <v>1412</v>
      </c>
    </row>
    <row r="66" spans="1:6" ht="15.75">
      <c r="A66" s="71" t="s">
        <v>166</v>
      </c>
      <c r="B66" s="91" t="s">
        <v>167</v>
      </c>
      <c r="C66" s="77"/>
      <c r="D66" s="77"/>
      <c r="E66" s="78"/>
      <c r="F66" s="78"/>
    </row>
    <row r="67" spans="1:6" ht="31.5">
      <c r="A67" s="71" t="s">
        <v>168</v>
      </c>
      <c r="B67" s="91" t="s">
        <v>169</v>
      </c>
      <c r="C67" s="77">
        <v>1400</v>
      </c>
      <c r="D67" s="77">
        <v>10276</v>
      </c>
      <c r="E67" s="78">
        <v>3336</v>
      </c>
      <c r="F67" s="78">
        <v>12314</v>
      </c>
    </row>
    <row r="68" spans="1:6" ht="15.75">
      <c r="A68" s="71" t="s">
        <v>170</v>
      </c>
      <c r="B68" s="91">
        <v>15</v>
      </c>
      <c r="C68" s="77"/>
      <c r="D68" s="77">
        <v>782</v>
      </c>
      <c r="E68" s="78"/>
      <c r="F68" s="78"/>
    </row>
    <row r="69" spans="1:6" ht="15.75">
      <c r="A69" s="71" t="s">
        <v>171</v>
      </c>
      <c r="B69" s="91">
        <v>16</v>
      </c>
      <c r="C69" s="77"/>
      <c r="D69" s="77">
        <v>86</v>
      </c>
      <c r="E69" s="78">
        <v>91</v>
      </c>
      <c r="F69" s="78">
        <v>235</v>
      </c>
    </row>
    <row r="70" spans="1:6" ht="15.75">
      <c r="A70" s="94" t="s">
        <v>172</v>
      </c>
      <c r="B70" s="91">
        <v>17</v>
      </c>
      <c r="C70" s="85">
        <f>C43+C50+C51+C55+C62+C68+C69</f>
        <v>33051</v>
      </c>
      <c r="D70" s="85">
        <f>D43+D50+D51+D55+D62+D68+D69</f>
        <v>165270</v>
      </c>
      <c r="E70" s="86">
        <f>E43+E50+E51+E55+E62+E68+E69</f>
        <v>32512</v>
      </c>
      <c r="F70" s="86">
        <f>F43+F50+F51+F55+F62+F68+F69</f>
        <v>196242</v>
      </c>
    </row>
    <row r="71" spans="1:6" ht="15.75">
      <c r="A71" s="71"/>
      <c r="B71" s="91"/>
      <c r="C71" s="95"/>
      <c r="D71" s="95"/>
      <c r="E71" s="92"/>
      <c r="F71" s="92"/>
    </row>
    <row r="72" spans="1:6" ht="15.75">
      <c r="A72" s="94" t="s">
        <v>173</v>
      </c>
      <c r="B72" s="91">
        <v>18</v>
      </c>
      <c r="C72" s="85">
        <f>C41-C70</f>
        <v>64272</v>
      </c>
      <c r="D72" s="85">
        <f>D41-D70</f>
        <v>34787</v>
      </c>
      <c r="E72" s="86">
        <f>E41-E70</f>
        <v>13074</v>
      </c>
      <c r="F72" s="86">
        <f>F41-F70</f>
        <v>16619</v>
      </c>
    </row>
    <row r="73" spans="1:6" ht="15.75">
      <c r="A73" s="71" t="s">
        <v>174</v>
      </c>
      <c r="B73" s="91">
        <v>19</v>
      </c>
      <c r="C73" s="95"/>
      <c r="D73" s="95"/>
      <c r="E73" s="92">
        <v>176</v>
      </c>
      <c r="F73" s="92">
        <v>2873</v>
      </c>
    </row>
    <row r="74" spans="1:6" ht="15.75">
      <c r="A74" s="71" t="s">
        <v>13</v>
      </c>
      <c r="B74" s="91"/>
      <c r="C74" s="95"/>
      <c r="D74" s="95"/>
      <c r="E74" s="92"/>
      <c r="F74" s="92"/>
    </row>
    <row r="75" spans="1:6" ht="31.5">
      <c r="A75" s="71" t="s">
        <v>175</v>
      </c>
      <c r="B75" s="91" t="s">
        <v>176</v>
      </c>
      <c r="C75" s="95"/>
      <c r="D75" s="95"/>
      <c r="E75" s="92"/>
      <c r="F75" s="92"/>
    </row>
    <row r="76" spans="1:6" ht="15.75">
      <c r="A76" s="71"/>
      <c r="B76" s="91"/>
      <c r="C76" s="95"/>
      <c r="D76" s="95"/>
      <c r="E76" s="92"/>
      <c r="F76" s="92"/>
    </row>
    <row r="77" spans="1:6" ht="15.75">
      <c r="A77" s="94" t="s">
        <v>177</v>
      </c>
      <c r="B77" s="91">
        <v>20</v>
      </c>
      <c r="C77" s="85">
        <f>C72-C73</f>
        <v>64272</v>
      </c>
      <c r="D77" s="85">
        <f>D72-D73</f>
        <v>34787</v>
      </c>
      <c r="E77" s="86">
        <f>E72-E73</f>
        <v>12898</v>
      </c>
      <c r="F77" s="86">
        <f>F72-F73</f>
        <v>13746</v>
      </c>
    </row>
    <row r="78" spans="1:6" ht="15.75">
      <c r="A78" s="71"/>
      <c r="B78" s="91"/>
      <c r="C78" s="95"/>
      <c r="D78" s="95"/>
      <c r="E78" s="92"/>
      <c r="F78" s="92"/>
    </row>
    <row r="79" spans="1:6" ht="15.75">
      <c r="A79" s="71" t="s">
        <v>178</v>
      </c>
      <c r="B79" s="91">
        <v>21</v>
      </c>
      <c r="C79" s="95"/>
      <c r="D79" s="95"/>
      <c r="E79" s="92">
        <v>108</v>
      </c>
      <c r="F79" s="92">
        <v>108</v>
      </c>
    </row>
    <row r="80" spans="1:6" ht="15.75">
      <c r="A80" s="71"/>
      <c r="B80" s="91"/>
      <c r="C80" s="95"/>
      <c r="D80" s="95"/>
      <c r="E80" s="92"/>
      <c r="F80" s="92"/>
    </row>
    <row r="81" spans="1:6" ht="15.75">
      <c r="A81" s="94" t="s">
        <v>179</v>
      </c>
      <c r="B81" s="91">
        <v>22</v>
      </c>
      <c r="C81" s="85">
        <f>C77-C79</f>
        <v>64272</v>
      </c>
      <c r="D81" s="85">
        <f>D77-D79</f>
        <v>34787</v>
      </c>
      <c r="E81" s="86">
        <f>E77-E79</f>
        <v>12790</v>
      </c>
      <c r="F81" s="86">
        <f>F77-F79</f>
        <v>13638</v>
      </c>
    </row>
    <row r="82" spans="1:6" ht="15.75">
      <c r="A82" s="71" t="s">
        <v>180</v>
      </c>
      <c r="B82" s="91">
        <v>23</v>
      </c>
      <c r="C82" s="95"/>
      <c r="D82" s="95"/>
      <c r="E82" s="92"/>
      <c r="F82" s="92"/>
    </row>
    <row r="83" spans="1:6" ht="15.75">
      <c r="A83" s="71"/>
      <c r="B83" s="91"/>
      <c r="C83" s="95"/>
      <c r="D83" s="95"/>
      <c r="E83" s="92"/>
      <c r="F83" s="92"/>
    </row>
    <row r="84" spans="1:6" ht="15.75">
      <c r="A84" s="71" t="s">
        <v>75</v>
      </c>
      <c r="B84" s="91">
        <v>24</v>
      </c>
      <c r="C84" s="95"/>
      <c r="D84" s="95"/>
      <c r="E84" s="92"/>
      <c r="F84" s="92"/>
    </row>
    <row r="85" spans="1:6" ht="15.75">
      <c r="A85" s="71"/>
      <c r="B85" s="91"/>
      <c r="C85" s="95"/>
      <c r="D85" s="95"/>
      <c r="E85" s="92"/>
      <c r="F85" s="92"/>
    </row>
    <row r="86" spans="1:6" ht="15.75">
      <c r="A86" s="94" t="s">
        <v>181</v>
      </c>
      <c r="B86" s="91">
        <v>25</v>
      </c>
      <c r="C86" s="85">
        <f>C81+C82-C84</f>
        <v>64272</v>
      </c>
      <c r="D86" s="85">
        <f>D81+D82-D84</f>
        <v>34787</v>
      </c>
      <c r="E86" s="86">
        <f>E81+E82-E84</f>
        <v>12790</v>
      </c>
      <c r="F86" s="86">
        <f>F81+F82-F84</f>
        <v>13638</v>
      </c>
    </row>
    <row r="88" spans="1:6">
      <c r="A88" s="96" t="s">
        <v>78</v>
      </c>
      <c r="B88" s="96"/>
      <c r="C88" s="96"/>
      <c r="D88" s="96"/>
      <c r="E88" s="96"/>
      <c r="F88" s="96"/>
    </row>
    <row r="91" spans="1:6" s="101" customFormat="1" ht="15.75">
      <c r="A91" s="97" t="str">
        <f>ф1!A77</f>
        <v>И.О. Председателя Правления ____________________Соколов В.А.</v>
      </c>
      <c r="B91" s="98"/>
      <c r="C91" s="99"/>
      <c r="D91" s="100"/>
    </row>
    <row r="92" spans="1:6" s="101" customFormat="1" ht="15.75">
      <c r="A92" s="97"/>
      <c r="B92" s="98"/>
      <c r="C92" s="99"/>
      <c r="D92" s="100"/>
    </row>
    <row r="93" spans="1:6" s="101" customFormat="1" ht="15.75">
      <c r="A93" s="97" t="str">
        <f>ф1!A79</f>
        <v>Главный бухгалтер  ______________________Сатпаева Ш.К.</v>
      </c>
      <c r="B93" s="98"/>
      <c r="C93" s="99"/>
      <c r="D93" s="100"/>
    </row>
    <row r="94" spans="1:6">
      <c r="A94" s="102"/>
      <c r="B94" s="103"/>
      <c r="C94" s="104"/>
      <c r="D94" s="104"/>
    </row>
    <row r="95" spans="1:6">
      <c r="A95" s="102"/>
      <c r="B95" s="105"/>
      <c r="C95" s="104"/>
      <c r="D95" s="104"/>
    </row>
    <row r="96" spans="1:6">
      <c r="A96" s="106" t="s">
        <v>81</v>
      </c>
      <c r="B96" s="103"/>
      <c r="C96" s="104"/>
      <c r="D96" s="104"/>
    </row>
    <row r="97" spans="1:4">
      <c r="A97" s="107">
        <v>3937314</v>
      </c>
      <c r="B97" s="103"/>
      <c r="C97" s="104"/>
      <c r="D97" s="104"/>
    </row>
    <row r="98" spans="1:4">
      <c r="A98" s="106" t="s">
        <v>82</v>
      </c>
      <c r="B98" s="105"/>
      <c r="C98" s="104"/>
      <c r="D98" s="104"/>
    </row>
    <row r="99" spans="1:4">
      <c r="A99" s="55"/>
    </row>
    <row r="100" spans="1:4">
      <c r="A100" s="55"/>
    </row>
    <row r="101" spans="1:4">
      <c r="A101" s="55"/>
    </row>
  </sheetData>
  <mergeCells count="6">
    <mergeCell ref="E1:F1"/>
    <mergeCell ref="A3:F3"/>
    <mergeCell ref="A4:F4"/>
    <mergeCell ref="A5:F5"/>
    <mergeCell ref="A6:F6"/>
    <mergeCell ref="A88:F88"/>
  </mergeCells>
  <pageMargins left="0.75" right="0.31496062992125984" top="0.55118110236220474" bottom="0.23" header="0.51181102362204722" footer="0.15748031496062992"/>
  <pageSetup paperSize="9" scale="47" orientation="portrait" r:id="rId1"/>
  <headerFooter alignWithMargins="0">
    <oddFooter>&amp;R&amp;P</oddFooter>
  </headerFooter>
  <rowBreaks count="1" manualBreakCount="1"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s_satpayeva</cp:lastModifiedBy>
  <dcterms:created xsi:type="dcterms:W3CDTF">2014-07-14T05:03:58Z</dcterms:created>
  <dcterms:modified xsi:type="dcterms:W3CDTF">2014-07-14T05:05:48Z</dcterms:modified>
</cp:coreProperties>
</file>