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Бух баланс" sheetId="1" r:id="rId1"/>
    <sheet name="ОПиУ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AS113" i="2" l="1"/>
  <c r="AR113" i="2"/>
  <c r="AQ113" i="2"/>
  <c r="AP113" i="2"/>
  <c r="AO113" i="2"/>
  <c r="AN113" i="2"/>
  <c r="AM113" i="2"/>
  <c r="Y111" i="2"/>
  <c r="AJ108" i="2"/>
  <c r="AS107" i="2"/>
  <c r="AR107" i="2"/>
  <c r="AQ107" i="2"/>
  <c r="AP107" i="2"/>
  <c r="AO107" i="2"/>
  <c r="AN107" i="2"/>
  <c r="AM107" i="2"/>
  <c r="AK107" i="2"/>
  <c r="AI106" i="2"/>
  <c r="AL97" i="2"/>
  <c r="AK97" i="2"/>
  <c r="AJ97" i="2"/>
  <c r="AI97" i="2"/>
  <c r="AH97" i="2"/>
  <c r="AL90" i="2"/>
  <c r="AI90" i="2"/>
  <c r="AL76" i="2"/>
  <c r="AL68" i="2"/>
  <c r="AK68" i="2"/>
  <c r="AJ68" i="2"/>
  <c r="AI68" i="2"/>
  <c r="AH68" i="2"/>
  <c r="AL62" i="2"/>
  <c r="AL107" i="2" s="1"/>
  <c r="AK62" i="2"/>
  <c r="AJ62" i="2"/>
  <c r="AJ107" i="2" s="1"/>
  <c r="AI62" i="2"/>
  <c r="AI107" i="2" s="1"/>
  <c r="AH62" i="2"/>
  <c r="AH107" i="2" s="1"/>
  <c r="AL52" i="2"/>
  <c r="AK52" i="2"/>
  <c r="AL32" i="2"/>
  <c r="AK32" i="2"/>
  <c r="AJ32" i="2"/>
  <c r="AI32" i="2"/>
  <c r="AH32" i="2"/>
  <c r="AE32" i="2"/>
  <c r="AJ25" i="2"/>
  <c r="AI25" i="2"/>
  <c r="AE24" i="2"/>
  <c r="AL19" i="2"/>
  <c r="AK19" i="2"/>
  <c r="AK15" i="2" s="1"/>
  <c r="AK60" i="2" s="1"/>
  <c r="AK109" i="2" s="1"/>
  <c r="AK113" i="2" s="1"/>
  <c r="AK116" i="2" s="1"/>
  <c r="AJ19" i="2"/>
  <c r="AJ15" i="2" s="1"/>
  <c r="AJ60" i="2" s="1"/>
  <c r="AJ109" i="2" s="1"/>
  <c r="AJ113" i="2" s="1"/>
  <c r="AJ116" i="2" s="1"/>
  <c r="AI19" i="2"/>
  <c r="AH19" i="2"/>
  <c r="AE19" i="2"/>
  <c r="AE15" i="2" s="1"/>
  <c r="AL15" i="2"/>
  <c r="AL60" i="2" s="1"/>
  <c r="AI15" i="2"/>
  <c r="AI60" i="2" s="1"/>
  <c r="AI109" i="2" s="1"/>
  <c r="AI113" i="2" s="1"/>
  <c r="AI116" i="2" s="1"/>
  <c r="AH15" i="2"/>
  <c r="AH60" i="2" s="1"/>
  <c r="AH109" i="2" s="1"/>
  <c r="AH113" i="2" s="1"/>
  <c r="AH116" i="2" s="1"/>
  <c r="B11" i="2"/>
  <c r="D116" i="1"/>
  <c r="E113" i="1"/>
  <c r="D113" i="1"/>
  <c r="D117" i="1" s="1"/>
  <c r="E108" i="1"/>
  <c r="E102" i="1"/>
  <c r="D99" i="1"/>
  <c r="E98" i="1"/>
  <c r="D98" i="1"/>
  <c r="E74" i="1"/>
  <c r="E99" i="1" s="1"/>
  <c r="E119" i="1" s="1"/>
  <c r="E73" i="1"/>
  <c r="D63" i="1"/>
  <c r="D60" i="1"/>
  <c r="E41" i="1"/>
  <c r="D41" i="1"/>
  <c r="E14" i="1"/>
  <c r="E64" i="1" s="1"/>
  <c r="D14" i="1"/>
  <c r="D64" i="1" s="1"/>
  <c r="AL109" i="2" l="1"/>
  <c r="AL113" i="2" s="1"/>
  <c r="AL116" i="2" s="1"/>
  <c r="D119" i="1"/>
</calcChain>
</file>

<file path=xl/sharedStrings.xml><?xml version="1.0" encoding="utf-8"?>
<sst xmlns="http://schemas.openxmlformats.org/spreadsheetml/2006/main" count="481" uniqueCount="384">
  <si>
    <t>Приложение 10 к Постановлению Правления Национального Банка Республики Казахстан от 28 января 2016 года № 41</t>
  </si>
  <si>
    <t>Бухгалтерский баланс</t>
  </si>
  <si>
    <t>Акционерное Общество "Фридом Финанс"</t>
  </si>
  <si>
    <t>(полное наименование организации)</t>
  </si>
  <si>
    <t>по состоянию на 1 июля 2016  года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</si>
  <si>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</si>
  <si>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</si>
  <si>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</si>
  <si>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</si>
  <si>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</si>
  <si>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</si>
  <si>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</si>
  <si>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</si>
  <si>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</si>
  <si>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</si>
  <si>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</si>
  <si>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</si>
  <si>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</si>
  <si>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</si>
  <si>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</si>
  <si>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</si>
  <si>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</si>
  <si>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</si>
  <si>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</si>
  <si>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</si>
  <si>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имеющиеся в наличии для продажи (за вычетом резервов на обесценение)</t>
  </si>
  <si>
    <t>6.1</t>
  </si>
  <si>
    <t>Ценные бумаги, удерживаемые до погашения (за вычетом резервов на обесценение)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</si>
  <si>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</si>
  <si>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</si>
  <si>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</si>
  <si>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</si>
  <si>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</si>
  <si>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</si>
  <si>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</si>
  <si>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</si>
  <si>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</si>
  <si>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>от консалтинговых услуг, в том числе:</t>
  </si>
  <si>
    <t>15.1</t>
  </si>
  <si>
    <t>аффилированным лицам</t>
  </si>
  <si>
    <t>15.1.1</t>
  </si>
  <si>
    <t>прочим клиентам</t>
  </si>
  <si>
    <t>15.1.2</t>
  </si>
  <si>
    <t>от услуг представителя держателей облигаций</t>
  </si>
  <si>
    <t>15.2</t>
  </si>
  <si>
    <t>от услуг андеррайтера</t>
  </si>
  <si>
    <t>15.3</t>
  </si>
  <si>
    <t>от брокерских услуг</t>
  </si>
  <si>
    <t>15.4</t>
  </si>
  <si>
    <t>от управления активами</t>
  </si>
  <si>
    <t>15.5</t>
  </si>
  <si>
    <t>от услуг маркет-мейкера</t>
  </si>
  <si>
    <t>15.6</t>
  </si>
  <si>
    <t>от пенсионных активов</t>
  </si>
  <si>
    <t>15.7</t>
  </si>
  <si>
    <t>от инвестиционного дохода (убытка) по пенсионным активам</t>
  </si>
  <si>
    <t>15.8</t>
  </si>
  <si>
    <t>прочие</t>
  </si>
  <si>
    <t>15.9</t>
  </si>
  <si>
    <t>Производные финансовые инструменты</t>
  </si>
  <si>
    <t>требования по сделке фьючерсы</t>
  </si>
  <si>
    <t>16.1</t>
  </si>
  <si>
    <t>требования по сделке форварды</t>
  </si>
  <si>
    <t>16.2</t>
  </si>
  <si>
    <t>требования по сделке опционы</t>
  </si>
  <si>
    <t>16.3</t>
  </si>
  <si>
    <t>требования по сделке свопы</t>
  </si>
  <si>
    <t>16.4</t>
  </si>
  <si>
    <t>Текущее налоговое требование</t>
  </si>
  <si>
    <t>Отложенное налоговое требование</t>
  </si>
  <si>
    <t>Авансы выданные и предоплата</t>
  </si>
  <si>
    <t>Прочие активы</t>
  </si>
  <si>
    <t>Итого активы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</si>
  <si>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</si>
  <si>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</si>
  <si>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</si>
  <si>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</si>
  <si>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</si>
  <si>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</si>
  <si>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</si>
  <si>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</si>
  <si>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</si>
  <si>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</si>
  <si>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29.1</t>
  </si>
  <si>
    <t>по клиринговым операциям</t>
  </si>
  <si>
    <t>29.2</t>
  </si>
  <si>
    <t>по кассовым операциям</t>
  </si>
  <si>
    <t>29.3</t>
  </si>
  <si>
    <t>по сейфовым операциям</t>
  </si>
  <si>
    <t>29.4</t>
  </si>
  <si>
    <t>по инкассации банкнот, монет и ценностей</t>
  </si>
  <si>
    <t>29.5</t>
  </si>
  <si>
    <t>по доверительным операциям</t>
  </si>
  <si>
    <t>29.6</t>
  </si>
  <si>
    <t>по услугам фондовой биржи</t>
  </si>
  <si>
    <t>29.7</t>
  </si>
  <si>
    <t>по кастодиальному обслуживанию</t>
  </si>
  <si>
    <t>29.8</t>
  </si>
  <si>
    <t>по брокерским услугам</t>
  </si>
  <si>
    <t>29.9</t>
  </si>
  <si>
    <t>по услугам центрального депозитария</t>
  </si>
  <si>
    <t>29.10</t>
  </si>
  <si>
    <t>по услугам единого регистратора</t>
  </si>
  <si>
    <t>29.11</t>
  </si>
  <si>
    <t>по услугам иных профессиональных участников рынка ценных бумаг</t>
  </si>
  <si>
    <t>29.12</t>
  </si>
  <si>
    <t>обязательства по сделке фьючерсы</t>
  </si>
  <si>
    <t>30.1</t>
  </si>
  <si>
    <t>обязательства по сделке форварды</t>
  </si>
  <si>
    <t>30.2</t>
  </si>
  <si>
    <t>обязательства по сделке опционы</t>
  </si>
  <si>
    <t>30.3</t>
  </si>
  <si>
    <t>обязательства по сделке свопы</t>
  </si>
  <si>
    <t>30.4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</si>
  <si>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</si>
  <si>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</si>
  <si>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</si>
  <si>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</si>
  <si>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</si>
  <si>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</si>
  <si>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</si>
  <si>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</si>
  <si>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</si>
  <si>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37.1</t>
  </si>
  <si>
    <t>привилегированные акции</t>
  </si>
  <si>
    <t>37.2</t>
  </si>
  <si>
    <t>Премии (дополнительный оплаченный капитал)</t>
  </si>
  <si>
    <t>Изъятый капитал</t>
  </si>
  <si>
    <t>Резервный капитал</t>
  </si>
  <si>
    <t>резервы переоценки ценных бумаг, предназначенных для продажи</t>
  </si>
  <si>
    <t>40.1</t>
  </si>
  <si>
    <t>резерв на переоценку основных средств</t>
  </si>
  <si>
    <t>40.2</t>
  </si>
  <si>
    <t>Прочие резервы</t>
  </si>
  <si>
    <t>Нераспределенная прибыль (непокрытый убыток)</t>
  </si>
  <si>
    <t>предыдущих лет</t>
  </si>
  <si>
    <t>42.1</t>
  </si>
  <si>
    <t>отчетного периода</t>
  </si>
  <si>
    <t>42.2</t>
  </si>
  <si>
    <t>Итого капитал</t>
  </si>
  <si>
    <t>Итого капитал и обязательства (стр.36+стр.43):</t>
  </si>
  <si>
    <t xml:space="preserve">                 Статья «Доля меньшинства» заполняется при составлении консолидированной финансовой отчетности. </t>
  </si>
  <si>
    <t>Председатель Правления ________________________________ / Миникеев Роман Дамирович Дата  08.07.2016г.</t>
  </si>
  <si>
    <t>Главный бухгалтер ________________________________ / Оспанова Гульмира Молдашевна Дата 08.07.2016г.</t>
  </si>
  <si>
    <t>Исполнитель ________________________________ / Оспанова Гульмира Молдашевна Дата 08.07.2016г.</t>
  </si>
  <si>
    <t>Телефон: 3111064  вн. 645</t>
  </si>
  <si>
    <t>Место для печати</t>
  </si>
  <si>
    <t>Приложение 11 к Постановлению Правления Национального Банка Республики Казахстан от 28 января 2016 года № 41</t>
  </si>
  <si>
    <t>Отчет о прибылях и убытках</t>
  </si>
  <si>
    <t xml:space="preserve">        (полное наименование организации)</t>
  </si>
  <si>
    <t>Код
строки</t>
  </si>
  <si>
    <t>За отчетный период</t>
  </si>
  <si>
    <t>за март проверка</t>
  </si>
  <si>
    <t>За отчетный период с начала текущего года(с нарастающим итогом)</t>
  </si>
  <si>
    <t>За аналогичный отчетный период предыдущего года</t>
  </si>
  <si>
    <t>За аналогичный  период с начала предыдущего года (с нарастающим итогом)</t>
  </si>
  <si>
    <t>Доходы, связанные с получением вознаграждения:</t>
  </si>
  <si>
    <t>по корреспондентским и текущим счетам</t>
  </si>
  <si>
    <t>по размещенным вкладам</t>
  </si>
  <si>
    <t>6110.05</t>
  </si>
  <si>
    <t>6110.06</t>
  </si>
  <si>
    <t>6110.29</t>
  </si>
  <si>
    <t>6110.30</t>
  </si>
  <si>
    <t>6110.31</t>
  </si>
  <si>
    <t>по приобретенным ценным бумагам</t>
  </si>
  <si>
    <t>1.3</t>
  </si>
  <si>
    <t>6110.01</t>
  </si>
  <si>
    <t>6110.03</t>
  </si>
  <si>
    <t>по ценным бумагам, имеющимся в наличии для продажи (за вычетом резервов на обесценение)</t>
  </si>
  <si>
    <t>1.3.1</t>
  </si>
  <si>
    <t>6110.01.1</t>
  </si>
  <si>
    <t>доходы в виде дивидендов по акциям, находящимся в портфеле ценных бумаг, имеющихся в наличии для продажи</t>
  </si>
  <si>
    <t>1.3.1.1</t>
  </si>
  <si>
    <t>6120.1</t>
  </si>
  <si>
    <t>доходы, связанные с амортизацией дисконта по ценным бумагам, имеющимся в наличии для продажи</t>
  </si>
  <si>
    <t>1.3.1.2</t>
  </si>
  <si>
    <t>6110.03.1</t>
  </si>
  <si>
    <t>по ценным бумагам, оцениваемым по справедливой стоимости, изменения которых отражаются в составе прибыли или убытка</t>
  </si>
  <si>
    <t>1.3.2.</t>
  </si>
  <si>
    <t>6110.01.2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</si>
  <si>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</si>
  <si>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</si>
  <si>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6120.2</t>
  </si>
  <si>
    <t>доходы, связанные с амортизацией дисконта по ценным бумагам, оцениваемым по справедливой стоимости</t>
  </si>
  <si>
    <t>1.3.2.2</t>
  </si>
  <si>
    <t>6110.03.2</t>
  </si>
  <si>
    <t>по ценным бумаги, удерживаемым до погашения (за вычетом резервов на обесценение)</t>
  </si>
  <si>
    <t>1.3.3</t>
  </si>
  <si>
    <t>6110.01.3</t>
  </si>
  <si>
    <t>доходы, связанные с амортизацией дисконта по ценным бумагам, удерживаемым до погашения</t>
  </si>
  <si>
    <t>1.3.3.1</t>
  </si>
  <si>
    <t>6110.03.3</t>
  </si>
  <si>
    <t>по операциям «обратное РЕПО»</t>
  </si>
  <si>
    <t>1.4</t>
  </si>
  <si>
    <t>6110.04</t>
  </si>
  <si>
    <t>прочие доходы, связанные с получением вознаграждения</t>
  </si>
  <si>
    <t>1.5</t>
  </si>
  <si>
    <t>6110.02</t>
  </si>
  <si>
    <t>Комиссионные вознаграждения</t>
  </si>
  <si>
    <t>6110.81</t>
  </si>
  <si>
    <t>6110.82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</si>
  <si>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</si>
  <si>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</si>
  <si>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</si>
  <si>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</si>
  <si>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</si>
  <si>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</si>
  <si>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</si>
  <si>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</si>
  <si>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</si>
  <si>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</si>
  <si>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</si>
  <si>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</si>
  <si>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</si>
  <si>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</si>
  <si>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6280.09</t>
  </si>
  <si>
    <t>6150.03</t>
  </si>
  <si>
    <t>6150.04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</si>
  <si>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</si>
  <si>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6150.01</t>
  </si>
  <si>
    <t>6150.02</t>
  </si>
  <si>
    <t>Доходы от операций с иностранной валютой</t>
  </si>
  <si>
    <t>6280.02</t>
  </si>
  <si>
    <t>6280.04</t>
  </si>
  <si>
    <t>6280.06</t>
  </si>
  <si>
    <t>Доходы от переоценки иностранной валюты</t>
  </si>
  <si>
    <t>6250.01</t>
  </si>
  <si>
    <t>6250.02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</si>
  <si>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</si>
  <si>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</si>
  <si>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</si>
  <si>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6280.01</t>
  </si>
  <si>
    <t>6280.03</t>
  </si>
  <si>
    <t>6290.04</t>
  </si>
  <si>
    <t>6280.05</t>
  </si>
  <si>
    <t>Доходы от операций с производными финансовыми инструментами</t>
  </si>
  <si>
    <t>6290.01</t>
  </si>
  <si>
    <t>6290.02</t>
  </si>
  <si>
    <t>6290.03</t>
  </si>
  <si>
    <t>6290.05</t>
  </si>
  <si>
    <t>6290.07</t>
  </si>
  <si>
    <t>6290.08</t>
  </si>
  <si>
    <t>6290.09</t>
  </si>
  <si>
    <t>6290.10</t>
  </si>
  <si>
    <t>6290.11</t>
  </si>
  <si>
    <t>6290.13</t>
  </si>
  <si>
    <t>6290.14</t>
  </si>
  <si>
    <t>по сделкам фьючерс</t>
  </si>
  <si>
    <t>10.1.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</si>
  <si>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</si>
  <si>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</si>
  <si>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</si>
  <si>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</si>
  <si>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</si>
  <si>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</si>
  <si>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</si>
  <si>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</si>
  <si>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6240.01</t>
  </si>
  <si>
    <t>6240.02</t>
  </si>
  <si>
    <t>6240.03</t>
  </si>
  <si>
    <t>Итого доходов (сумма строк с 1 по 12)</t>
  </si>
  <si>
    <t>6110.07</t>
  </si>
  <si>
    <t>6110.08</t>
  </si>
  <si>
    <t>6280.07</t>
  </si>
  <si>
    <t>6280.08</t>
  </si>
  <si>
    <t>6280.81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</si>
  <si>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</si>
  <si>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</si>
  <si>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</si>
  <si>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</si>
  <si>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</si>
  <si>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</si>
  <si>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</si>
  <si>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7310.07</t>
  </si>
  <si>
    <t>7310.09</t>
  </si>
  <si>
    <t>прочие расходы, связанные с выплатой вознаграждения</t>
  </si>
  <si>
    <t>14.4</t>
  </si>
  <si>
    <t>7310.01</t>
  </si>
  <si>
    <t>Комиссионные расходы</t>
  </si>
  <si>
    <t>7310.04</t>
  </si>
  <si>
    <t>7310.02</t>
  </si>
  <si>
    <t>7310.03</t>
  </si>
  <si>
    <t>7310.06</t>
  </si>
  <si>
    <t>7310.08</t>
  </si>
  <si>
    <t>7310.10</t>
  </si>
  <si>
    <t>управляющему агенту</t>
  </si>
  <si>
    <t>7470.81</t>
  </si>
  <si>
    <t>7470.82</t>
  </si>
  <si>
    <t>7470.83</t>
  </si>
  <si>
    <t>7470.84</t>
  </si>
  <si>
    <t>за кастодиальное обслуживание</t>
  </si>
  <si>
    <t>за услуги фондовой биржи</t>
  </si>
  <si>
    <t>субконто</t>
  </si>
  <si>
    <t>за услуги регистратора</t>
  </si>
  <si>
    <t>за брокерские услуги</t>
  </si>
  <si>
    <t>за прочие услуги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</si>
  <si>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</si>
  <si>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</si>
  <si>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</si>
  <si>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</si>
  <si>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</si>
  <si>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</si>
  <si>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16.5</t>
  </si>
  <si>
    <t>Расходы от купли-продажи финансовых активов</t>
  </si>
  <si>
    <t>7470.06</t>
  </si>
  <si>
    <t>7470.10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</si>
  <si>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</si>
  <si>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7470.03</t>
  </si>
  <si>
    <t>Расходы от операций иностранной валюты</t>
  </si>
  <si>
    <t>7470.02</t>
  </si>
  <si>
    <t>7470.05</t>
  </si>
  <si>
    <t>7470.08</t>
  </si>
  <si>
    <t>Расходы от переоценки иностранной валюты</t>
  </si>
  <si>
    <t>7430.01</t>
  </si>
  <si>
    <t>7430.02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</si>
  <si>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</si>
  <si>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</si>
  <si>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</si>
  <si>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7470.01</t>
  </si>
  <si>
    <t>7470.07</t>
  </si>
  <si>
    <t>Расходы от операций с производными финансовыми инструментами</t>
  </si>
  <si>
    <t>7480.01</t>
  </si>
  <si>
    <t>7480.02</t>
  </si>
  <si>
    <t>7480.03</t>
  </si>
  <si>
    <t>7480.04</t>
  </si>
  <si>
    <t>7480.05</t>
  </si>
  <si>
    <t>7480.07</t>
  </si>
  <si>
    <t>7480.08</t>
  </si>
  <si>
    <t>7480.09</t>
  </si>
  <si>
    <t>7480.10</t>
  </si>
  <si>
    <t>7480.11</t>
  </si>
  <si>
    <t>7480.13</t>
  </si>
  <si>
    <t>7480.14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</si>
  <si>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</si>
  <si>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</si>
  <si>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</si>
  <si>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</si>
  <si>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</si>
  <si>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</si>
  <si>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7440.01</t>
  </si>
  <si>
    <t>7440.02</t>
  </si>
  <si>
    <t>7440.03</t>
  </si>
  <si>
    <t>расходы на оплату труда и командировочные</t>
  </si>
  <si>
    <t>26.1</t>
  </si>
  <si>
    <t>общехозяйственные расходы</t>
  </si>
  <si>
    <t>26.2</t>
  </si>
  <si>
    <t>Оформление визы</t>
  </si>
  <si>
    <t>Расходы на проезд</t>
  </si>
  <si>
    <t>Расх. На проживан.</t>
  </si>
  <si>
    <t>транспортные расходы</t>
  </si>
  <si>
    <t>26.3</t>
  </si>
  <si>
    <t>Суточные в пределах РК</t>
  </si>
  <si>
    <t>Суточные впределах РК (Сверхнорм)</t>
  </si>
  <si>
    <t>Сут. За пределами РК+сверхнорм</t>
  </si>
  <si>
    <t>административные расходы</t>
  </si>
  <si>
    <t>26.4</t>
  </si>
  <si>
    <t>амортизационные отчисления</t>
  </si>
  <si>
    <t>26.5</t>
  </si>
  <si>
    <t>Горюче-смазочные материалы</t>
  </si>
  <si>
    <t>Запасные части и прочее по а/м</t>
  </si>
  <si>
    <t>Ремонт а/м</t>
  </si>
  <si>
    <t>расходы по уплате налогов и других обязательных платежей в бюджет, за исключением корпоративного подоходного налога</t>
  </si>
  <si>
    <t>26.6</t>
  </si>
  <si>
    <t>Техосмотр и техобслуживание</t>
  </si>
  <si>
    <t>Транспортные расходы</t>
  </si>
  <si>
    <t>Услуги автомойки</t>
  </si>
  <si>
    <t>неустойка (штраф, пеня)</t>
  </si>
  <si>
    <t>26.7</t>
  </si>
  <si>
    <t>за минусом строки 26.1,  26.2,   26.3 ,  26.5,   26.7</t>
  </si>
  <si>
    <t>Прочие расходы</t>
  </si>
  <si>
    <t>Амортиз. ФА, Амортиз. НМА</t>
  </si>
  <si>
    <t>Итого расходов (сумма строк с 14 по 27)</t>
  </si>
  <si>
    <t>Штрафы, пени в бюджет</t>
  </si>
  <si>
    <t>Штрафы, пени по хоз.дог. и внебюдж. фонды</t>
  </si>
  <si>
    <t>Чистая прибыль (убыток) до уплаты корпоративного подоходного налога (стр.13-стр.28)</t>
  </si>
  <si>
    <t>7470.09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</si>
  <si>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</si>
  <si>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</si>
  <si>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</si>
  <si>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</si>
  <si>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Председатель Правления ________________________________ / Миникеев Роман Дамирович Дата 08.07.2016г.</t>
  </si>
  <si>
    <t>Главный бухгалтер ___________________________ / Оспанова Гульмира Молдашевна Дата 08.07.2016г.</t>
  </si>
  <si>
    <t>Исполнитель________________________________/Оспанова Гульмира Молдашевна  Дата 08.07.2016г.</t>
  </si>
  <si>
    <t>Телефон: 727-3111064 вн.645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</si>
</sst>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р_._-;\-* #,##0_р_._-;_-* &quot;-&quot;??_р_.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theme="5" tint="-0.249977111117893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5" tint="-0.249977111117893"/>
      <name val="Arial"/>
      <family val="2"/>
      <charset val="204"/>
    </font>
    <font>
      <b/>
      <sz val="8"/>
      <name val="Arial"/>
      <family val="2"/>
      <charset val="204"/>
    </font>
    <font>
      <sz val="7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6"/>
      <color rgb="FF00B0F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color rgb="FF00B0F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9"/>
      <color rgb="FF000000"/>
      <name val="Times New Roman"/>
      <family val="1"/>
      <charset val="204"/>
    </font>
    <font>
      <b/>
      <sz val="8"/>
      <color theme="1"/>
      <name val="Arial"/>
      <family val="2"/>
    </font>
    <font>
      <sz val="9"/>
      <color theme="5"/>
      <name val="Times New Roman"/>
      <family val="1"/>
      <charset val="204"/>
    </font>
    <font>
      <b/>
      <sz val="9"/>
      <color theme="5" tint="-0.499984740745262"/>
      <name val="Times New Roman"/>
      <family val="1"/>
      <charset val="204"/>
    </font>
    <font>
      <sz val="8"/>
      <color theme="5"/>
      <name val="Arial"/>
      <family val="2"/>
    </font>
    <font>
      <sz val="8"/>
      <name val="Arial"/>
      <family val="2"/>
    </font>
    <font>
      <sz val="9"/>
      <color rgb="FFFF0000"/>
      <name val="Times New Roman"/>
      <family val="1"/>
      <charset val="204"/>
    </font>
    <font>
      <sz val="8"/>
      <color rgb="FFFF0000"/>
      <name val="Arial"/>
      <family val="2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8"/>
      <name val="Arial"/>
      <family val="2"/>
    </font>
    <font>
      <sz val="9"/>
      <color theme="5" tint="-0.499984740745262"/>
      <name val="Times New Roman"/>
      <family val="1"/>
      <charset val="204"/>
    </font>
    <font>
      <sz val="9"/>
      <name val="Arial"/>
      <family val="2"/>
    </font>
    <font>
      <sz val="8"/>
      <color rgb="FF00B0F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B0F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3AC86"/>
      </left>
      <right/>
      <top style="thin">
        <color rgb="FFB3AC86"/>
      </top>
      <bottom style="thin">
        <color rgb="FFB3AC8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9" fillId="0" borderId="0"/>
    <xf numFmtId="0" fontId="37" fillId="0" borderId="0"/>
  </cellStyleXfs>
  <cellXfs count="276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0" xfId="0" applyNumberFormat="1" applyFont="1" applyAlignment="1">
      <alignment horizontal="right"/>
    </xf>
    <xf numFmtId="0" fontId="5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 vertical="center" wrapText="1" indent="1"/>
    </xf>
    <xf numFmtId="1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left" vertical="center" wrapText="1" indent="2"/>
    </xf>
    <xf numFmtId="1" fontId="9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9" fillId="0" borderId="1" xfId="0" applyNumberFormat="1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right" vertical="center" wrapText="1"/>
    </xf>
    <xf numFmtId="1" fontId="0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1" fontId="10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right" vertical="center" wrapText="1"/>
    </xf>
    <xf numFmtId="0" fontId="13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12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0" fontId="15" fillId="0" borderId="1" xfId="0" applyNumberFormat="1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6" fillId="0" borderId="0" xfId="0" applyNumberFormat="1" applyFont="1" applyAlignment="1">
      <alignment horizontal="center" wrapText="1"/>
    </xf>
    <xf numFmtId="0" fontId="3" fillId="0" borderId="0" xfId="0" applyFont="1"/>
    <xf numFmtId="0" fontId="3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9" fillId="0" borderId="0" xfId="0" applyFont="1" applyFill="1"/>
    <xf numFmtId="0" fontId="3" fillId="0" borderId="0" xfId="0" applyFont="1" applyFill="1"/>
    <xf numFmtId="0" fontId="17" fillId="0" borderId="0" xfId="0" applyFont="1" applyAlignment="1">
      <alignment horizontal="center"/>
    </xf>
    <xf numFmtId="0" fontId="18" fillId="2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1" fontId="21" fillId="0" borderId="2" xfId="0" applyNumberFormat="1" applyFont="1" applyBorder="1" applyAlignment="1">
      <alignment horizontal="center" vertical="center"/>
    </xf>
    <xf numFmtId="1" fontId="21" fillId="0" borderId="3" xfId="0" applyNumberFormat="1" applyFont="1" applyBorder="1" applyAlignment="1">
      <alignment horizontal="center" vertical="center"/>
    </xf>
    <xf numFmtId="1" fontId="21" fillId="0" borderId="4" xfId="0" applyNumberFormat="1" applyFont="1" applyBorder="1" applyAlignment="1">
      <alignment horizontal="center" vertical="center"/>
    </xf>
    <xf numFmtId="1" fontId="21" fillId="0" borderId="3" xfId="0" applyNumberFormat="1" applyFont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0" fontId="23" fillId="0" borderId="3" xfId="0" applyFont="1" applyBorder="1" applyAlignment="1">
      <alignment horizontal="left" vertical="center" wrapText="1"/>
    </xf>
    <xf numFmtId="1" fontId="23" fillId="0" borderId="5" xfId="0" applyNumberFormat="1" applyFont="1" applyBorder="1" applyAlignment="1">
      <alignment horizontal="center" vertical="center"/>
    </xf>
    <xf numFmtId="3" fontId="24" fillId="0" borderId="6" xfId="0" applyNumberFormat="1" applyFont="1" applyFill="1" applyBorder="1" applyAlignment="1">
      <alignment horizontal="right" vertical="center"/>
    </xf>
    <xf numFmtId="3" fontId="24" fillId="0" borderId="7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/>
    </xf>
    <xf numFmtId="3" fontId="25" fillId="0" borderId="8" xfId="0" applyNumberFormat="1" applyFont="1" applyFill="1" applyBorder="1" applyAlignment="1">
      <alignment horizontal="right" vertical="center"/>
    </xf>
    <xf numFmtId="3" fontId="25" fillId="0" borderId="7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6" fillId="0" borderId="3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2" xfId="0" applyFont="1" applyFill="1" applyBorder="1" applyAlignment="1">
      <alignment horizontal="right" vertical="top"/>
    </xf>
    <xf numFmtId="0" fontId="26" fillId="0" borderId="10" xfId="0" applyFont="1" applyFill="1" applyBorder="1" applyAlignment="1">
      <alignment horizontal="right" vertical="top"/>
    </xf>
    <xf numFmtId="0" fontId="26" fillId="0" borderId="1" xfId="0" applyFont="1" applyFill="1" applyBorder="1" applyAlignment="1">
      <alignment horizontal="right" vertical="top"/>
    </xf>
    <xf numFmtId="0" fontId="26" fillId="0" borderId="1" xfId="0" applyFont="1" applyFill="1" applyBorder="1" applyAlignment="1">
      <alignment horizontal="center" vertical="top"/>
    </xf>
    <xf numFmtId="3" fontId="27" fillId="0" borderId="1" xfId="0" applyNumberFormat="1" applyFont="1" applyFill="1" applyBorder="1" applyAlignment="1">
      <alignment horizontal="center" vertical="top"/>
    </xf>
    <xf numFmtId="3" fontId="28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top"/>
    </xf>
    <xf numFmtId="0" fontId="26" fillId="0" borderId="2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/>
    </xf>
    <xf numFmtId="0" fontId="26" fillId="0" borderId="2" xfId="0" applyFont="1" applyFill="1" applyBorder="1" applyAlignment="1">
      <alignment horizontal="right" vertical="center"/>
    </xf>
    <xf numFmtId="0" fontId="26" fillId="0" borderId="10" xfId="0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" fontId="27" fillId="0" borderId="3" xfId="0" applyNumberFormat="1" applyFont="1" applyFill="1" applyBorder="1" applyAlignment="1">
      <alignment horizontal="right" vertical="center"/>
    </xf>
    <xf numFmtId="1" fontId="27" fillId="0" borderId="2" xfId="0" applyNumberFormat="1" applyFont="1" applyFill="1" applyBorder="1" applyAlignment="1">
      <alignment horizontal="right" vertical="center"/>
    </xf>
    <xf numFmtId="1" fontId="27" fillId="0" borderId="1" xfId="0" applyNumberFormat="1" applyFont="1" applyFill="1" applyBorder="1" applyAlignment="1">
      <alignment horizontal="right" vertical="center"/>
    </xf>
    <xf numFmtId="1" fontId="27" fillId="0" borderId="11" xfId="0" applyNumberFormat="1" applyFont="1" applyFill="1" applyBorder="1" applyAlignment="1">
      <alignment horizontal="right" vertical="center"/>
    </xf>
    <xf numFmtId="1" fontId="27" fillId="0" borderId="2" xfId="0" applyNumberFormat="1" applyFont="1" applyFill="1" applyBorder="1" applyAlignment="1">
      <alignment horizontal="right" vertical="center"/>
    </xf>
    <xf numFmtId="1" fontId="26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horizontal="left" vertical="top"/>
    </xf>
    <xf numFmtId="0" fontId="31" fillId="0" borderId="1" xfId="2" applyFont="1" applyFill="1" applyBorder="1" applyAlignment="1">
      <alignment horizontal="left" vertical="top"/>
    </xf>
    <xf numFmtId="0" fontId="32" fillId="0" borderId="13" xfId="0" applyFont="1" applyFill="1" applyBorder="1" applyAlignment="1">
      <alignment vertical="center" wrapText="1"/>
    </xf>
    <xf numFmtId="0" fontId="32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0" fontId="23" fillId="0" borderId="12" xfId="0" applyFont="1" applyBorder="1" applyAlignment="1">
      <alignment horizontal="center" vertical="center"/>
    </xf>
    <xf numFmtId="3" fontId="24" fillId="0" borderId="3" xfId="0" applyNumberFormat="1" applyFont="1" applyFill="1" applyBorder="1" applyAlignment="1">
      <alignment horizontal="right" vertical="center"/>
    </xf>
    <xf numFmtId="3" fontId="24" fillId="0" borderId="2" xfId="0" applyNumberFormat="1" applyFont="1" applyFill="1" applyBorder="1" applyAlignment="1">
      <alignment horizontal="right" vertical="center"/>
    </xf>
    <xf numFmtId="3" fontId="25" fillId="0" borderId="11" xfId="0" applyNumberFormat="1" applyFont="1" applyFill="1" applyBorder="1" applyAlignment="1">
      <alignment horizontal="right" vertical="center"/>
    </xf>
    <xf numFmtId="3" fontId="25" fillId="0" borderId="2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center" vertical="center" wrapText="1"/>
    </xf>
    <xf numFmtId="0" fontId="33" fillId="0" borderId="1" xfId="2" applyFont="1" applyFill="1" applyBorder="1" applyAlignment="1">
      <alignment horizontal="left" vertical="top"/>
    </xf>
    <xf numFmtId="0" fontId="20" fillId="0" borderId="1" xfId="2" applyFont="1" applyFill="1" applyBorder="1"/>
    <xf numFmtId="0" fontId="28" fillId="0" borderId="1" xfId="2" applyFont="1" applyFill="1" applyBorder="1"/>
    <xf numFmtId="0" fontId="23" fillId="0" borderId="11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top"/>
    </xf>
    <xf numFmtId="0" fontId="26" fillId="0" borderId="2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6" fillId="0" borderId="18" xfId="0" applyFont="1" applyFill="1" applyBorder="1" applyAlignment="1">
      <alignment horizontal="right" vertical="center"/>
    </xf>
    <xf numFmtId="0" fontId="26" fillId="0" borderId="16" xfId="0" applyFont="1" applyFill="1" applyBorder="1" applyAlignment="1">
      <alignment horizontal="right" vertical="center"/>
    </xf>
    <xf numFmtId="49" fontId="34" fillId="0" borderId="1" xfId="2" applyNumberFormat="1" applyFont="1" applyFill="1" applyBorder="1"/>
    <xf numFmtId="0" fontId="34" fillId="0" borderId="1" xfId="2" applyFont="1" applyFill="1" applyBorder="1"/>
    <xf numFmtId="0" fontId="26" fillId="0" borderId="2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49" fontId="28" fillId="0" borderId="1" xfId="2" applyNumberFormat="1" applyFont="1" applyFill="1" applyBorder="1"/>
    <xf numFmtId="3" fontId="35" fillId="0" borderId="1" xfId="0" applyNumberFormat="1" applyFont="1" applyFill="1" applyBorder="1" applyAlignment="1">
      <alignment horizontal="center" vertical="center"/>
    </xf>
    <xf numFmtId="49" fontId="36" fillId="0" borderId="1" xfId="2" applyNumberFormat="1" applyFont="1" applyFill="1" applyBorder="1" applyAlignment="1">
      <alignment horizontal="left" vertical="top"/>
    </xf>
    <xf numFmtId="0" fontId="28" fillId="3" borderId="2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3" borderId="11" xfId="0" applyFont="1" applyFill="1" applyBorder="1" applyAlignment="1">
      <alignment horizontal="left" vertical="center" wrapText="1"/>
    </xf>
    <xf numFmtId="0" fontId="28" fillId="3" borderId="12" xfId="0" applyFont="1" applyFill="1" applyBorder="1" applyAlignment="1">
      <alignment horizontal="center" vertical="top"/>
    </xf>
    <xf numFmtId="0" fontId="28" fillId="3" borderId="2" xfId="0" applyFont="1" applyFill="1" applyBorder="1" applyAlignment="1">
      <alignment horizontal="right" vertical="center"/>
    </xf>
    <xf numFmtId="0" fontId="28" fillId="3" borderId="10" xfId="0" applyFont="1" applyFill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center" vertical="center"/>
    </xf>
    <xf numFmtId="49" fontId="31" fillId="0" borderId="1" xfId="2" applyNumberFormat="1" applyFont="1" applyFill="1" applyBorder="1" applyAlignment="1">
      <alignment horizontal="left" vertical="top"/>
    </xf>
    <xf numFmtId="3" fontId="27" fillId="0" borderId="1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left" vertical="center" wrapText="1"/>
    </xf>
    <xf numFmtId="3" fontId="27" fillId="0" borderId="3" xfId="0" applyNumberFormat="1" applyFont="1" applyFill="1" applyBorder="1" applyAlignment="1">
      <alignment horizontal="right" vertical="center"/>
    </xf>
    <xf numFmtId="3" fontId="27" fillId="0" borderId="2" xfId="0" applyNumberFormat="1" applyFont="1" applyFill="1" applyBorder="1" applyAlignment="1">
      <alignment horizontal="right" vertical="center"/>
    </xf>
    <xf numFmtId="3" fontId="27" fillId="0" borderId="1" xfId="0" applyNumberFormat="1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right" vertical="center"/>
    </xf>
    <xf numFmtId="3" fontId="27" fillId="0" borderId="2" xfId="0" applyNumberFormat="1" applyFont="1" applyFill="1" applyBorder="1" applyAlignment="1">
      <alignment horizontal="right" vertical="center"/>
    </xf>
    <xf numFmtId="0" fontId="37" fillId="0" borderId="1" xfId="2" applyFont="1" applyFill="1" applyBorder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1" fontId="26" fillId="0" borderId="19" xfId="0" applyNumberFormat="1" applyFont="1" applyBorder="1" applyAlignment="1">
      <alignment horizontal="center" vertical="center" wrapText="1"/>
    </xf>
    <xf numFmtId="3" fontId="38" fillId="0" borderId="20" xfId="0" applyNumberFormat="1" applyFont="1" applyFill="1" applyBorder="1" applyAlignment="1">
      <alignment horizontal="right" vertical="center" wrapText="1"/>
    </xf>
    <xf numFmtId="3" fontId="38" fillId="0" borderId="18" xfId="0" applyNumberFormat="1" applyFont="1" applyFill="1" applyBorder="1" applyAlignment="1">
      <alignment horizontal="right" vertical="center" wrapText="1"/>
    </xf>
    <xf numFmtId="3" fontId="38" fillId="0" borderId="1" xfId="0" applyNumberFormat="1" applyFont="1" applyFill="1" applyBorder="1" applyAlignment="1">
      <alignment horizontal="right" vertical="center" wrapText="1"/>
    </xf>
    <xf numFmtId="3" fontId="38" fillId="0" borderId="17" xfId="0" applyNumberFormat="1" applyFont="1" applyFill="1" applyBorder="1" applyAlignment="1">
      <alignment horizontal="right" vertical="center" wrapText="1"/>
    </xf>
    <xf numFmtId="3" fontId="38" fillId="0" borderId="18" xfId="0" applyNumberFormat="1" applyFont="1" applyFill="1" applyBorder="1" applyAlignment="1">
      <alignment horizontal="right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left" vertical="top"/>
    </xf>
    <xf numFmtId="0" fontId="13" fillId="0" borderId="1" xfId="2" applyFont="1" applyFill="1" applyBorder="1" applyAlignment="1">
      <alignment horizontal="left" vertical="top"/>
    </xf>
    <xf numFmtId="0" fontId="26" fillId="0" borderId="19" xfId="0" applyFont="1" applyBorder="1" applyAlignment="1">
      <alignment horizontal="center" vertical="center"/>
    </xf>
    <xf numFmtId="3" fontId="26" fillId="0" borderId="20" xfId="0" applyNumberFormat="1" applyFont="1" applyFill="1" applyBorder="1" applyAlignment="1">
      <alignment horizontal="right" vertical="center"/>
    </xf>
    <xf numFmtId="3" fontId="26" fillId="0" borderId="18" xfId="0" applyNumberFormat="1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horizontal="right" vertical="center"/>
    </xf>
    <xf numFmtId="3" fontId="26" fillId="0" borderId="17" xfId="0" applyNumberFormat="1" applyFont="1" applyFill="1" applyBorder="1" applyAlignment="1">
      <alignment horizontal="right" vertical="center"/>
    </xf>
    <xf numFmtId="3" fontId="26" fillId="0" borderId="18" xfId="0" applyNumberFormat="1" applyFont="1" applyFill="1" applyBorder="1" applyAlignment="1">
      <alignment horizontal="right" vertical="center"/>
    </xf>
    <xf numFmtId="0" fontId="29" fillId="0" borderId="0" xfId="2" applyFont="1" applyFill="1"/>
    <xf numFmtId="0" fontId="26" fillId="0" borderId="2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3" fontId="26" fillId="0" borderId="16" xfId="0" applyNumberFormat="1" applyFont="1" applyFill="1" applyBorder="1" applyAlignment="1">
      <alignment horizontal="right" vertical="center"/>
    </xf>
    <xf numFmtId="0" fontId="26" fillId="0" borderId="3" xfId="0" applyFont="1" applyBorder="1" applyAlignment="1">
      <alignment horizontal="left" vertical="center" wrapText="1"/>
    </xf>
    <xf numFmtId="1" fontId="26" fillId="0" borderId="19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left" vertical="center"/>
    </xf>
    <xf numFmtId="0" fontId="26" fillId="0" borderId="17" xfId="0" applyFont="1" applyFill="1" applyBorder="1" applyAlignment="1">
      <alignment horizontal="right" vertical="center"/>
    </xf>
    <xf numFmtId="0" fontId="28" fillId="0" borderId="1" xfId="0" applyFont="1" applyFill="1" applyBorder="1" applyAlignment="1">
      <alignment horizontal="center" vertical="center"/>
    </xf>
    <xf numFmtId="0" fontId="39" fillId="0" borderId="1" xfId="2" applyFont="1" applyFill="1" applyBorder="1" applyAlignment="1">
      <alignment horizontal="left" vertical="top"/>
    </xf>
    <xf numFmtId="0" fontId="31" fillId="0" borderId="21" xfId="2" applyFont="1" applyFill="1" applyBorder="1" applyAlignment="1">
      <alignment horizontal="left" vertical="top"/>
    </xf>
    <xf numFmtId="0" fontId="31" fillId="0" borderId="22" xfId="2" applyFont="1" applyFill="1" applyBorder="1" applyAlignment="1">
      <alignment horizontal="left" vertical="top"/>
    </xf>
    <xf numFmtId="0" fontId="29" fillId="0" borderId="0" xfId="2" applyFont="1" applyFill="1" applyAlignment="1">
      <alignment horizontal="left"/>
    </xf>
    <xf numFmtId="1" fontId="30" fillId="0" borderId="1" xfId="2" applyNumberFormat="1" applyFont="1" applyFill="1" applyBorder="1" applyAlignment="1">
      <alignment horizontal="right" vertical="top"/>
    </xf>
    <xf numFmtId="1" fontId="31" fillId="0" borderId="1" xfId="2" applyNumberFormat="1" applyFont="1" applyFill="1" applyBorder="1" applyAlignment="1">
      <alignment horizontal="center" vertical="top"/>
    </xf>
    <xf numFmtId="0" fontId="26" fillId="0" borderId="23" xfId="0" applyFont="1" applyFill="1" applyBorder="1" applyAlignment="1">
      <alignment horizontal="center" vertical="center"/>
    </xf>
    <xf numFmtId="1" fontId="23" fillId="0" borderId="19" xfId="0" applyNumberFormat="1" applyFont="1" applyBorder="1" applyAlignment="1">
      <alignment horizontal="center" vertical="center"/>
    </xf>
    <xf numFmtId="0" fontId="23" fillId="0" borderId="18" xfId="0" applyFont="1" applyFill="1" applyBorder="1" applyAlignment="1">
      <alignment horizontal="right" vertical="center"/>
    </xf>
    <xf numFmtId="0" fontId="23" fillId="0" borderId="16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left" vertical="top"/>
    </xf>
    <xf numFmtId="0" fontId="26" fillId="0" borderId="11" xfId="0" applyFont="1" applyBorder="1" applyAlignment="1">
      <alignment horizontal="left" vertical="top"/>
    </xf>
    <xf numFmtId="0" fontId="26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40" fillId="0" borderId="1" xfId="2" applyFont="1" applyFill="1" applyBorder="1" applyAlignment="1">
      <alignment horizontal="left" vertical="top"/>
    </xf>
    <xf numFmtId="0" fontId="41" fillId="0" borderId="1" xfId="2" applyFont="1" applyFill="1" applyBorder="1" applyAlignment="1">
      <alignment horizontal="left" vertical="top"/>
    </xf>
    <xf numFmtId="1" fontId="26" fillId="0" borderId="20" xfId="0" applyNumberFormat="1" applyFont="1" applyFill="1" applyBorder="1" applyAlignment="1">
      <alignment horizontal="right" vertical="center"/>
    </xf>
    <xf numFmtId="1" fontId="26" fillId="0" borderId="18" xfId="0" applyNumberFormat="1" applyFont="1" applyFill="1" applyBorder="1" applyAlignment="1">
      <alignment horizontal="right" vertical="center"/>
    </xf>
    <xf numFmtId="1" fontId="26" fillId="0" borderId="1" xfId="0" applyNumberFormat="1" applyFont="1" applyFill="1" applyBorder="1" applyAlignment="1">
      <alignment horizontal="right" vertical="center"/>
    </xf>
    <xf numFmtId="1" fontId="26" fillId="0" borderId="17" xfId="0" applyNumberFormat="1" applyFont="1" applyFill="1" applyBorder="1" applyAlignment="1">
      <alignment horizontal="right" vertical="center"/>
    </xf>
    <xf numFmtId="1" fontId="26" fillId="0" borderId="18" xfId="0" applyNumberFormat="1" applyFont="1" applyFill="1" applyBorder="1" applyAlignment="1">
      <alignment horizontal="right" vertical="center"/>
    </xf>
    <xf numFmtId="164" fontId="28" fillId="0" borderId="1" xfId="1" applyNumberFormat="1" applyFont="1" applyFill="1" applyBorder="1" applyAlignment="1">
      <alignment horizontal="center" vertical="center"/>
    </xf>
    <xf numFmtId="164" fontId="26" fillId="0" borderId="1" xfId="1" applyNumberFormat="1" applyFont="1" applyFill="1" applyBorder="1" applyAlignment="1">
      <alignment horizontal="center" vertical="center"/>
    </xf>
    <xf numFmtId="0" fontId="37" fillId="0" borderId="22" xfId="2" applyFont="1" applyFill="1" applyBorder="1" applyAlignment="1">
      <alignment horizontal="left" vertical="top"/>
    </xf>
    <xf numFmtId="0" fontId="23" fillId="0" borderId="3" xfId="0" applyFont="1" applyBorder="1" applyAlignment="1">
      <alignment horizontal="left" vertical="center"/>
    </xf>
    <xf numFmtId="3" fontId="23" fillId="0" borderId="20" xfId="0" applyNumberFormat="1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3" fontId="23" fillId="0" borderId="17" xfId="0" applyNumberFormat="1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1" fillId="0" borderId="23" xfId="2" applyFont="1" applyFill="1" applyBorder="1" applyAlignment="1">
      <alignment horizontal="left" vertical="top"/>
    </xf>
    <xf numFmtId="0" fontId="26" fillId="0" borderId="25" xfId="0" applyFont="1" applyBorder="1" applyAlignment="1">
      <alignment horizontal="left" vertical="center"/>
    </xf>
    <xf numFmtId="0" fontId="27" fillId="0" borderId="23" xfId="0" applyFont="1" applyFill="1" applyBorder="1" applyAlignment="1">
      <alignment horizontal="center" vertical="center"/>
    </xf>
    <xf numFmtId="1" fontId="30" fillId="0" borderId="26" xfId="2" applyNumberFormat="1" applyFont="1" applyFill="1" applyBorder="1" applyAlignment="1">
      <alignment horizontal="right" vertical="top"/>
    </xf>
    <xf numFmtId="1" fontId="37" fillId="0" borderId="1" xfId="2" applyNumberFormat="1" applyFont="1" applyFill="1" applyBorder="1" applyAlignment="1">
      <alignment horizontal="right" vertical="top"/>
    </xf>
    <xf numFmtId="0" fontId="42" fillId="0" borderId="27" xfId="2" applyFont="1" applyFill="1" applyBorder="1"/>
    <xf numFmtId="0" fontId="42" fillId="0" borderId="1" xfId="2" applyFont="1" applyFill="1" applyBorder="1"/>
    <xf numFmtId="0" fontId="26" fillId="0" borderId="3" xfId="0" applyFont="1" applyBorder="1" applyAlignment="1">
      <alignment horizontal="left" vertical="top"/>
    </xf>
    <xf numFmtId="0" fontId="40" fillId="0" borderId="27" xfId="2" applyFont="1" applyFill="1" applyBorder="1" applyAlignment="1">
      <alignment horizontal="left" vertical="top"/>
    </xf>
    <xf numFmtId="0" fontId="37" fillId="0" borderId="27" xfId="2" applyFont="1" applyFill="1" applyBorder="1" applyAlignment="1">
      <alignment horizontal="left" vertical="top"/>
    </xf>
    <xf numFmtId="1" fontId="37" fillId="0" borderId="1" xfId="2" applyNumberFormat="1" applyFont="1" applyFill="1" applyBorder="1" applyAlignment="1">
      <alignment horizontal="center" vertical="top"/>
    </xf>
    <xf numFmtId="0" fontId="28" fillId="0" borderId="0" xfId="2" applyFont="1" applyFill="1"/>
    <xf numFmtId="0" fontId="43" fillId="0" borderId="1" xfId="2" applyFont="1" applyFill="1" applyBorder="1" applyAlignment="1">
      <alignment horizontal="left" vertical="top"/>
    </xf>
    <xf numFmtId="1" fontId="26" fillId="0" borderId="24" xfId="0" applyNumberFormat="1" applyFont="1" applyFill="1" applyBorder="1" applyAlignment="1">
      <alignment horizontal="center" vertical="center"/>
    </xf>
    <xf numFmtId="1" fontId="28" fillId="0" borderId="24" xfId="0" applyNumberFormat="1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top"/>
    </xf>
    <xf numFmtId="164" fontId="23" fillId="0" borderId="1" xfId="1" applyNumberFormat="1" applyFont="1" applyFill="1" applyBorder="1" applyAlignment="1">
      <alignment horizontal="center" vertical="center"/>
    </xf>
    <xf numFmtId="164" fontId="27" fillId="0" borderId="1" xfId="1" applyNumberFormat="1" applyFont="1" applyFill="1" applyBorder="1" applyAlignment="1">
      <alignment horizontal="center" vertical="center"/>
    </xf>
    <xf numFmtId="3" fontId="44" fillId="0" borderId="1" xfId="0" applyNumberFormat="1" applyFont="1" applyFill="1" applyBorder="1" applyAlignment="1">
      <alignment horizontal="center" vertical="center"/>
    </xf>
    <xf numFmtId="0" fontId="39" fillId="0" borderId="22" xfId="2" applyFont="1" applyFill="1" applyBorder="1" applyAlignment="1">
      <alignment horizontal="left" vertical="top"/>
    </xf>
    <xf numFmtId="164" fontId="25" fillId="0" borderId="1" xfId="1" applyNumberFormat="1" applyFont="1" applyFill="1" applyBorder="1" applyAlignment="1">
      <alignment horizontal="center" vertical="center"/>
    </xf>
    <xf numFmtId="164" fontId="20" fillId="0" borderId="1" xfId="1" applyNumberFormat="1" applyFont="1" applyFill="1" applyBorder="1" applyAlignment="1">
      <alignment horizontal="center" vertical="center"/>
    </xf>
    <xf numFmtId="0" fontId="26" fillId="0" borderId="1" xfId="2" applyFont="1" applyFill="1" applyBorder="1"/>
    <xf numFmtId="16" fontId="37" fillId="0" borderId="1" xfId="2" applyNumberFormat="1" applyFont="1" applyFill="1" applyBorder="1" applyAlignment="1">
      <alignment horizontal="left" vertical="top"/>
    </xf>
    <xf numFmtId="3" fontId="28" fillId="0" borderId="23" xfId="0" applyNumberFormat="1" applyFont="1" applyFill="1" applyBorder="1" applyAlignment="1">
      <alignment horizontal="center" vertical="center"/>
    </xf>
    <xf numFmtId="3" fontId="24" fillId="0" borderId="20" xfId="0" applyNumberFormat="1" applyFont="1" applyFill="1" applyBorder="1" applyAlignment="1">
      <alignment horizontal="right" vertical="center"/>
    </xf>
    <xf numFmtId="3" fontId="24" fillId="0" borderId="18" xfId="0" applyNumberFormat="1" applyFont="1" applyFill="1" applyBorder="1" applyAlignment="1">
      <alignment horizontal="right" vertical="center"/>
    </xf>
    <xf numFmtId="3" fontId="24" fillId="0" borderId="1" xfId="0" applyNumberFormat="1" applyFont="1" applyFill="1" applyBorder="1" applyAlignment="1">
      <alignment horizontal="right" vertical="center"/>
    </xf>
    <xf numFmtId="3" fontId="24" fillId="0" borderId="17" xfId="0" applyNumberFormat="1" applyFont="1" applyFill="1" applyBorder="1" applyAlignment="1">
      <alignment horizontal="right" vertical="center"/>
    </xf>
    <xf numFmtId="3" fontId="24" fillId="0" borderId="18" xfId="0" applyNumberFormat="1" applyFont="1" applyFill="1" applyBorder="1" applyAlignment="1">
      <alignment horizontal="right" vertical="center"/>
    </xf>
    <xf numFmtId="0" fontId="45" fillId="0" borderId="28" xfId="3" applyNumberFormat="1" applyFont="1" applyFill="1" applyBorder="1" applyAlignment="1">
      <alignment horizontal="left" vertical="top" indent="4"/>
    </xf>
    <xf numFmtId="0" fontId="26" fillId="4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right" vertical="center" wrapText="1"/>
    </xf>
    <xf numFmtId="0" fontId="23" fillId="0" borderId="16" xfId="0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" fontId="23" fillId="0" borderId="29" xfId="0" applyNumberFormat="1" applyFont="1" applyBorder="1" applyAlignment="1">
      <alignment horizontal="center" vertical="center" wrapText="1"/>
    </xf>
    <xf numFmtId="3" fontId="23" fillId="0" borderId="30" xfId="0" applyNumberFormat="1" applyFont="1" applyFill="1" applyBorder="1" applyAlignment="1">
      <alignment horizontal="right" vertical="center" wrapText="1"/>
    </xf>
    <xf numFmtId="3" fontId="23" fillId="0" borderId="31" xfId="0" applyNumberFormat="1" applyFont="1" applyFill="1" applyBorder="1" applyAlignment="1">
      <alignment horizontal="right" vertical="center" wrapText="1"/>
    </xf>
    <xf numFmtId="3" fontId="23" fillId="0" borderId="1" xfId="0" applyNumberFormat="1" applyFont="1" applyFill="1" applyBorder="1" applyAlignment="1">
      <alignment horizontal="right" vertical="center" wrapText="1"/>
    </xf>
    <xf numFmtId="3" fontId="23" fillId="0" borderId="32" xfId="0" applyNumberFormat="1" applyFont="1" applyFill="1" applyBorder="1" applyAlignment="1">
      <alignment horizontal="right" vertical="center" wrapText="1"/>
    </xf>
    <xf numFmtId="3" fontId="23" fillId="0" borderId="31" xfId="0" applyNumberFormat="1" applyFont="1" applyFill="1" applyBorder="1" applyAlignment="1">
      <alignment horizontal="right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/>
    </xf>
    <xf numFmtId="164" fontId="46" fillId="0" borderId="0" xfId="1" applyNumberFormat="1" applyFont="1" applyFill="1" applyAlignment="1">
      <alignment horizontal="center"/>
    </xf>
    <xf numFmtId="3" fontId="47" fillId="0" borderId="0" xfId="0" applyNumberFormat="1" applyFont="1" applyFill="1" applyAlignment="1">
      <alignment horizontal="center"/>
    </xf>
    <xf numFmtId="3" fontId="46" fillId="0" borderId="0" xfId="0" applyNumberFormat="1" applyFont="1" applyFill="1" applyAlignment="1">
      <alignment horizontal="center"/>
    </xf>
    <xf numFmtId="0" fontId="48" fillId="0" borderId="0" xfId="0" applyFont="1" applyAlignment="1">
      <alignment horizontal="left"/>
    </xf>
    <xf numFmtId="0" fontId="28" fillId="0" borderId="1" xfId="2" applyFont="1" applyFill="1" applyBorder="1" applyAlignment="1">
      <alignment horizontal="center" vertical="center"/>
    </xf>
    <xf numFmtId="0" fontId="48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6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/>
    </xf>
    <xf numFmtId="0" fontId="49" fillId="0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Обычный 8" xfId="2"/>
    <cellStyle name="Обычный_ОПиУ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0\Buhgalteria\&#1041;&#1091;&#1093;&#1075;&#1072;&#1083;&#1090;&#1077;&#1088;&#1080;&#1103;_&#1040;&#1054;%20&#1060;&#1088;&#1080;&#1076;&#1086;&#1084;%20&#1060;&#1080;&#1085;&#1072;&#1085;&#1089;\&#1054;&#1058;&#1063;&#1045;&#1058;&#1067;\&#1054;&#1090;&#1095;&#1077;&#1090;&#1099;%20&#1074;%20&#1050;&#1060;&#1053;\2016\&#1048;&#1102;&#1085;&#1100;\&#1060;&#1054;_&#1080;&#1102;&#1085;&#1100;%202016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Пруд"/>
      <sheetName val="Пруд_доп"/>
      <sheetName val="1ЦБ-прил2"/>
      <sheetName val="Об. РЕПО прил3"/>
      <sheetName val="пр4п"/>
      <sheetName val="Пр.4"/>
      <sheetName val="Пр24"/>
      <sheetName val="ОСВ"/>
      <sheetName val="ОСВ с нараст2016"/>
      <sheetName val="7200"/>
      <sheetName val="5610"/>
      <sheetName val="Недвижим."/>
      <sheetName val="ОСВ_2015"/>
      <sheetName val="бб_1С"/>
      <sheetName val="ОПИУ_1С"/>
    </sheetNames>
    <sheetDataSet>
      <sheetData sheetId="0">
        <row r="9">
          <cell r="B9" t="str">
            <v>по состоянию на 1 июля 2016  года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opLeftCell="A7" workbookViewId="0">
      <selection activeCell="E11" sqref="E11"/>
    </sheetView>
  </sheetViews>
  <sheetFormatPr defaultRowHeight="14.4" x14ac:dyDescent="0.3"/>
  <cols>
    <col min="1" max="1" width="4.5546875" style="1" customWidth="1"/>
    <col min="2" max="2" width="81.33203125" style="1" customWidth="1"/>
    <col min="3" max="3" width="7.6640625" style="1" customWidth="1"/>
    <col min="4" max="5" width="14.5546875" style="3" customWidth="1"/>
    <col min="257" max="257" width="4.5546875" customWidth="1"/>
    <col min="258" max="258" width="81.33203125" customWidth="1"/>
    <col min="259" max="259" width="7.6640625" customWidth="1"/>
    <col min="260" max="261" width="14.5546875" customWidth="1"/>
    <col min="513" max="513" width="4.5546875" customWidth="1"/>
    <col min="514" max="514" width="81.33203125" customWidth="1"/>
    <col min="515" max="515" width="7.6640625" customWidth="1"/>
    <col min="516" max="517" width="14.5546875" customWidth="1"/>
    <col min="769" max="769" width="4.5546875" customWidth="1"/>
    <col min="770" max="770" width="81.33203125" customWidth="1"/>
    <col min="771" max="771" width="7.6640625" customWidth="1"/>
    <col min="772" max="773" width="14.5546875" customWidth="1"/>
    <col min="1025" max="1025" width="4.5546875" customWidth="1"/>
    <col min="1026" max="1026" width="81.33203125" customWidth="1"/>
    <col min="1027" max="1027" width="7.6640625" customWidth="1"/>
    <col min="1028" max="1029" width="14.5546875" customWidth="1"/>
    <col min="1281" max="1281" width="4.5546875" customWidth="1"/>
    <col min="1282" max="1282" width="81.33203125" customWidth="1"/>
    <col min="1283" max="1283" width="7.6640625" customWidth="1"/>
    <col min="1284" max="1285" width="14.5546875" customWidth="1"/>
    <col min="1537" max="1537" width="4.5546875" customWidth="1"/>
    <col min="1538" max="1538" width="81.33203125" customWidth="1"/>
    <col min="1539" max="1539" width="7.6640625" customWidth="1"/>
    <col min="1540" max="1541" width="14.5546875" customWidth="1"/>
    <col min="1793" max="1793" width="4.5546875" customWidth="1"/>
    <col min="1794" max="1794" width="81.33203125" customWidth="1"/>
    <col min="1795" max="1795" width="7.6640625" customWidth="1"/>
    <col min="1796" max="1797" width="14.5546875" customWidth="1"/>
    <col min="2049" max="2049" width="4.5546875" customWidth="1"/>
    <col min="2050" max="2050" width="81.33203125" customWidth="1"/>
    <col min="2051" max="2051" width="7.6640625" customWidth="1"/>
    <col min="2052" max="2053" width="14.5546875" customWidth="1"/>
    <col min="2305" max="2305" width="4.5546875" customWidth="1"/>
    <col min="2306" max="2306" width="81.33203125" customWidth="1"/>
    <col min="2307" max="2307" width="7.6640625" customWidth="1"/>
    <col min="2308" max="2309" width="14.5546875" customWidth="1"/>
    <col min="2561" max="2561" width="4.5546875" customWidth="1"/>
    <col min="2562" max="2562" width="81.33203125" customWidth="1"/>
    <col min="2563" max="2563" width="7.6640625" customWidth="1"/>
    <col min="2564" max="2565" width="14.5546875" customWidth="1"/>
    <col min="2817" max="2817" width="4.5546875" customWidth="1"/>
    <col min="2818" max="2818" width="81.33203125" customWidth="1"/>
    <col min="2819" max="2819" width="7.6640625" customWidth="1"/>
    <col min="2820" max="2821" width="14.5546875" customWidth="1"/>
    <col min="3073" max="3073" width="4.5546875" customWidth="1"/>
    <col min="3074" max="3074" width="81.33203125" customWidth="1"/>
    <col min="3075" max="3075" width="7.6640625" customWidth="1"/>
    <col min="3076" max="3077" width="14.5546875" customWidth="1"/>
    <col min="3329" max="3329" width="4.5546875" customWidth="1"/>
    <col min="3330" max="3330" width="81.33203125" customWidth="1"/>
    <col min="3331" max="3331" width="7.6640625" customWidth="1"/>
    <col min="3332" max="3333" width="14.5546875" customWidth="1"/>
    <col min="3585" max="3585" width="4.5546875" customWidth="1"/>
    <col min="3586" max="3586" width="81.33203125" customWidth="1"/>
    <col min="3587" max="3587" width="7.6640625" customWidth="1"/>
    <col min="3588" max="3589" width="14.5546875" customWidth="1"/>
    <col min="3841" max="3841" width="4.5546875" customWidth="1"/>
    <col min="3842" max="3842" width="81.33203125" customWidth="1"/>
    <col min="3843" max="3843" width="7.6640625" customWidth="1"/>
    <col min="3844" max="3845" width="14.5546875" customWidth="1"/>
    <col min="4097" max="4097" width="4.5546875" customWidth="1"/>
    <col min="4098" max="4098" width="81.33203125" customWidth="1"/>
    <col min="4099" max="4099" width="7.6640625" customWidth="1"/>
    <col min="4100" max="4101" width="14.5546875" customWidth="1"/>
    <col min="4353" max="4353" width="4.5546875" customWidth="1"/>
    <col min="4354" max="4354" width="81.33203125" customWidth="1"/>
    <col min="4355" max="4355" width="7.6640625" customWidth="1"/>
    <col min="4356" max="4357" width="14.5546875" customWidth="1"/>
    <col min="4609" max="4609" width="4.5546875" customWidth="1"/>
    <col min="4610" max="4610" width="81.33203125" customWidth="1"/>
    <col min="4611" max="4611" width="7.6640625" customWidth="1"/>
    <col min="4612" max="4613" width="14.5546875" customWidth="1"/>
    <col min="4865" max="4865" width="4.5546875" customWidth="1"/>
    <col min="4866" max="4866" width="81.33203125" customWidth="1"/>
    <col min="4867" max="4867" width="7.6640625" customWidth="1"/>
    <col min="4868" max="4869" width="14.5546875" customWidth="1"/>
    <col min="5121" max="5121" width="4.5546875" customWidth="1"/>
    <col min="5122" max="5122" width="81.33203125" customWidth="1"/>
    <col min="5123" max="5123" width="7.6640625" customWidth="1"/>
    <col min="5124" max="5125" width="14.5546875" customWidth="1"/>
    <col min="5377" max="5377" width="4.5546875" customWidth="1"/>
    <col min="5378" max="5378" width="81.33203125" customWidth="1"/>
    <col min="5379" max="5379" width="7.6640625" customWidth="1"/>
    <col min="5380" max="5381" width="14.5546875" customWidth="1"/>
    <col min="5633" max="5633" width="4.5546875" customWidth="1"/>
    <col min="5634" max="5634" width="81.33203125" customWidth="1"/>
    <col min="5635" max="5635" width="7.6640625" customWidth="1"/>
    <col min="5636" max="5637" width="14.5546875" customWidth="1"/>
    <col min="5889" max="5889" width="4.5546875" customWidth="1"/>
    <col min="5890" max="5890" width="81.33203125" customWidth="1"/>
    <col min="5891" max="5891" width="7.6640625" customWidth="1"/>
    <col min="5892" max="5893" width="14.5546875" customWidth="1"/>
    <col min="6145" max="6145" width="4.5546875" customWidth="1"/>
    <col min="6146" max="6146" width="81.33203125" customWidth="1"/>
    <col min="6147" max="6147" width="7.6640625" customWidth="1"/>
    <col min="6148" max="6149" width="14.5546875" customWidth="1"/>
    <col min="6401" max="6401" width="4.5546875" customWidth="1"/>
    <col min="6402" max="6402" width="81.33203125" customWidth="1"/>
    <col min="6403" max="6403" width="7.6640625" customWidth="1"/>
    <col min="6404" max="6405" width="14.5546875" customWidth="1"/>
    <col min="6657" max="6657" width="4.5546875" customWidth="1"/>
    <col min="6658" max="6658" width="81.33203125" customWidth="1"/>
    <col min="6659" max="6659" width="7.6640625" customWidth="1"/>
    <col min="6660" max="6661" width="14.5546875" customWidth="1"/>
    <col min="6913" max="6913" width="4.5546875" customWidth="1"/>
    <col min="6914" max="6914" width="81.33203125" customWidth="1"/>
    <col min="6915" max="6915" width="7.6640625" customWidth="1"/>
    <col min="6916" max="6917" width="14.5546875" customWidth="1"/>
    <col min="7169" max="7169" width="4.5546875" customWidth="1"/>
    <col min="7170" max="7170" width="81.33203125" customWidth="1"/>
    <col min="7171" max="7171" width="7.6640625" customWidth="1"/>
    <col min="7172" max="7173" width="14.5546875" customWidth="1"/>
    <col min="7425" max="7425" width="4.5546875" customWidth="1"/>
    <col min="7426" max="7426" width="81.33203125" customWidth="1"/>
    <col min="7427" max="7427" width="7.6640625" customWidth="1"/>
    <col min="7428" max="7429" width="14.5546875" customWidth="1"/>
    <col min="7681" max="7681" width="4.5546875" customWidth="1"/>
    <col min="7682" max="7682" width="81.33203125" customWidth="1"/>
    <col min="7683" max="7683" width="7.6640625" customWidth="1"/>
    <col min="7684" max="7685" width="14.5546875" customWidth="1"/>
    <col min="7937" max="7937" width="4.5546875" customWidth="1"/>
    <col min="7938" max="7938" width="81.33203125" customWidth="1"/>
    <col min="7939" max="7939" width="7.6640625" customWidth="1"/>
    <col min="7940" max="7941" width="14.5546875" customWidth="1"/>
    <col min="8193" max="8193" width="4.5546875" customWidth="1"/>
    <col min="8194" max="8194" width="81.33203125" customWidth="1"/>
    <col min="8195" max="8195" width="7.6640625" customWidth="1"/>
    <col min="8196" max="8197" width="14.5546875" customWidth="1"/>
    <col min="8449" max="8449" width="4.5546875" customWidth="1"/>
    <col min="8450" max="8450" width="81.33203125" customWidth="1"/>
    <col min="8451" max="8451" width="7.6640625" customWidth="1"/>
    <col min="8452" max="8453" width="14.5546875" customWidth="1"/>
    <col min="8705" max="8705" width="4.5546875" customWidth="1"/>
    <col min="8706" max="8706" width="81.33203125" customWidth="1"/>
    <col min="8707" max="8707" width="7.6640625" customWidth="1"/>
    <col min="8708" max="8709" width="14.5546875" customWidth="1"/>
    <col min="8961" max="8961" width="4.5546875" customWidth="1"/>
    <col min="8962" max="8962" width="81.33203125" customWidth="1"/>
    <col min="8963" max="8963" width="7.6640625" customWidth="1"/>
    <col min="8964" max="8965" width="14.5546875" customWidth="1"/>
    <col min="9217" max="9217" width="4.5546875" customWidth="1"/>
    <col min="9218" max="9218" width="81.33203125" customWidth="1"/>
    <col min="9219" max="9219" width="7.6640625" customWidth="1"/>
    <col min="9220" max="9221" width="14.5546875" customWidth="1"/>
    <col min="9473" max="9473" width="4.5546875" customWidth="1"/>
    <col min="9474" max="9474" width="81.33203125" customWidth="1"/>
    <col min="9475" max="9475" width="7.6640625" customWidth="1"/>
    <col min="9476" max="9477" width="14.5546875" customWidth="1"/>
    <col min="9729" max="9729" width="4.5546875" customWidth="1"/>
    <col min="9730" max="9730" width="81.33203125" customWidth="1"/>
    <col min="9731" max="9731" width="7.6640625" customWidth="1"/>
    <col min="9732" max="9733" width="14.5546875" customWidth="1"/>
    <col min="9985" max="9985" width="4.5546875" customWidth="1"/>
    <col min="9986" max="9986" width="81.33203125" customWidth="1"/>
    <col min="9987" max="9987" width="7.6640625" customWidth="1"/>
    <col min="9988" max="9989" width="14.5546875" customWidth="1"/>
    <col min="10241" max="10241" width="4.5546875" customWidth="1"/>
    <col min="10242" max="10242" width="81.33203125" customWidth="1"/>
    <col min="10243" max="10243" width="7.6640625" customWidth="1"/>
    <col min="10244" max="10245" width="14.5546875" customWidth="1"/>
    <col min="10497" max="10497" width="4.5546875" customWidth="1"/>
    <col min="10498" max="10498" width="81.33203125" customWidth="1"/>
    <col min="10499" max="10499" width="7.6640625" customWidth="1"/>
    <col min="10500" max="10501" width="14.5546875" customWidth="1"/>
    <col min="10753" max="10753" width="4.5546875" customWidth="1"/>
    <col min="10754" max="10754" width="81.33203125" customWidth="1"/>
    <col min="10755" max="10755" width="7.6640625" customWidth="1"/>
    <col min="10756" max="10757" width="14.5546875" customWidth="1"/>
    <col min="11009" max="11009" width="4.5546875" customWidth="1"/>
    <col min="11010" max="11010" width="81.33203125" customWidth="1"/>
    <col min="11011" max="11011" width="7.6640625" customWidth="1"/>
    <col min="11012" max="11013" width="14.5546875" customWidth="1"/>
    <col min="11265" max="11265" width="4.5546875" customWidth="1"/>
    <col min="11266" max="11266" width="81.33203125" customWidth="1"/>
    <col min="11267" max="11267" width="7.6640625" customWidth="1"/>
    <col min="11268" max="11269" width="14.5546875" customWidth="1"/>
    <col min="11521" max="11521" width="4.5546875" customWidth="1"/>
    <col min="11522" max="11522" width="81.33203125" customWidth="1"/>
    <col min="11523" max="11523" width="7.6640625" customWidth="1"/>
    <col min="11524" max="11525" width="14.5546875" customWidth="1"/>
    <col min="11777" max="11777" width="4.5546875" customWidth="1"/>
    <col min="11778" max="11778" width="81.33203125" customWidth="1"/>
    <col min="11779" max="11779" width="7.6640625" customWidth="1"/>
    <col min="11780" max="11781" width="14.5546875" customWidth="1"/>
    <col min="12033" max="12033" width="4.5546875" customWidth="1"/>
    <col min="12034" max="12034" width="81.33203125" customWidth="1"/>
    <col min="12035" max="12035" width="7.6640625" customWidth="1"/>
    <col min="12036" max="12037" width="14.5546875" customWidth="1"/>
    <col min="12289" max="12289" width="4.5546875" customWidth="1"/>
    <col min="12290" max="12290" width="81.33203125" customWidth="1"/>
    <col min="12291" max="12291" width="7.6640625" customWidth="1"/>
    <col min="12292" max="12293" width="14.5546875" customWidth="1"/>
    <col min="12545" max="12545" width="4.5546875" customWidth="1"/>
    <col min="12546" max="12546" width="81.33203125" customWidth="1"/>
    <col min="12547" max="12547" width="7.6640625" customWidth="1"/>
    <col min="12548" max="12549" width="14.5546875" customWidth="1"/>
    <col min="12801" max="12801" width="4.5546875" customWidth="1"/>
    <col min="12802" max="12802" width="81.33203125" customWidth="1"/>
    <col min="12803" max="12803" width="7.6640625" customWidth="1"/>
    <col min="12804" max="12805" width="14.5546875" customWidth="1"/>
    <col min="13057" max="13057" width="4.5546875" customWidth="1"/>
    <col min="13058" max="13058" width="81.33203125" customWidth="1"/>
    <col min="13059" max="13059" width="7.6640625" customWidth="1"/>
    <col min="13060" max="13061" width="14.5546875" customWidth="1"/>
    <col min="13313" max="13313" width="4.5546875" customWidth="1"/>
    <col min="13314" max="13314" width="81.33203125" customWidth="1"/>
    <col min="13315" max="13315" width="7.6640625" customWidth="1"/>
    <col min="13316" max="13317" width="14.5546875" customWidth="1"/>
    <col min="13569" max="13569" width="4.5546875" customWidth="1"/>
    <col min="13570" max="13570" width="81.33203125" customWidth="1"/>
    <col min="13571" max="13571" width="7.6640625" customWidth="1"/>
    <col min="13572" max="13573" width="14.5546875" customWidth="1"/>
    <col min="13825" max="13825" width="4.5546875" customWidth="1"/>
    <col min="13826" max="13826" width="81.33203125" customWidth="1"/>
    <col min="13827" max="13827" width="7.6640625" customWidth="1"/>
    <col min="13828" max="13829" width="14.5546875" customWidth="1"/>
    <col min="14081" max="14081" width="4.5546875" customWidth="1"/>
    <col min="14082" max="14082" width="81.33203125" customWidth="1"/>
    <col min="14083" max="14083" width="7.6640625" customWidth="1"/>
    <col min="14084" max="14085" width="14.5546875" customWidth="1"/>
    <col min="14337" max="14337" width="4.5546875" customWidth="1"/>
    <col min="14338" max="14338" width="81.33203125" customWidth="1"/>
    <col min="14339" max="14339" width="7.6640625" customWidth="1"/>
    <col min="14340" max="14341" width="14.5546875" customWidth="1"/>
    <col min="14593" max="14593" width="4.5546875" customWidth="1"/>
    <col min="14594" max="14594" width="81.33203125" customWidth="1"/>
    <col min="14595" max="14595" width="7.6640625" customWidth="1"/>
    <col min="14596" max="14597" width="14.5546875" customWidth="1"/>
    <col min="14849" max="14849" width="4.5546875" customWidth="1"/>
    <col min="14850" max="14850" width="81.33203125" customWidth="1"/>
    <col min="14851" max="14851" width="7.6640625" customWidth="1"/>
    <col min="14852" max="14853" width="14.5546875" customWidth="1"/>
    <col min="15105" max="15105" width="4.5546875" customWidth="1"/>
    <col min="15106" max="15106" width="81.33203125" customWidth="1"/>
    <col min="15107" max="15107" width="7.6640625" customWidth="1"/>
    <col min="15108" max="15109" width="14.5546875" customWidth="1"/>
    <col min="15361" max="15361" width="4.5546875" customWidth="1"/>
    <col min="15362" max="15362" width="81.33203125" customWidth="1"/>
    <col min="15363" max="15363" width="7.6640625" customWidth="1"/>
    <col min="15364" max="15365" width="14.5546875" customWidth="1"/>
    <col min="15617" max="15617" width="4.5546875" customWidth="1"/>
    <col min="15618" max="15618" width="81.33203125" customWidth="1"/>
    <col min="15619" max="15619" width="7.6640625" customWidth="1"/>
    <col min="15620" max="15621" width="14.5546875" customWidth="1"/>
    <col min="15873" max="15873" width="4.5546875" customWidth="1"/>
    <col min="15874" max="15874" width="81.33203125" customWidth="1"/>
    <col min="15875" max="15875" width="7.6640625" customWidth="1"/>
    <col min="15876" max="15877" width="14.5546875" customWidth="1"/>
    <col min="16129" max="16129" width="4.5546875" customWidth="1"/>
    <col min="16130" max="16130" width="81.33203125" customWidth="1"/>
    <col min="16131" max="16131" width="7.6640625" customWidth="1"/>
    <col min="16132" max="16133" width="14.5546875" customWidth="1"/>
  </cols>
  <sheetData>
    <row r="1" spans="1:5" x14ac:dyDescent="0.3">
      <c r="D1" s="2" t="s">
        <v>0</v>
      </c>
      <c r="E1" s="2"/>
    </row>
    <row r="2" spans="1:5" x14ac:dyDescent="0.3">
      <c r="D2" s="2"/>
      <c r="E2" s="2"/>
    </row>
    <row r="3" spans="1:5" x14ac:dyDescent="0.3">
      <c r="D3" s="2"/>
      <c r="E3" s="2"/>
    </row>
    <row r="4" spans="1:5" x14ac:dyDescent="0.3">
      <c r="D4" s="2"/>
      <c r="E4" s="2"/>
    </row>
    <row r="6" spans="1:5" ht="12.6" customHeight="1" x14ac:dyDescent="0.3">
      <c r="A6"/>
      <c r="B6" s="4" t="s">
        <v>1</v>
      </c>
      <c r="C6" s="4"/>
      <c r="D6" s="4"/>
      <c r="E6" s="4"/>
    </row>
    <row r="7" spans="1:5" ht="12.6" customHeight="1" x14ac:dyDescent="0.3">
      <c r="A7"/>
      <c r="B7" s="5" t="s">
        <v>2</v>
      </c>
      <c r="C7" s="5"/>
      <c r="D7" s="5"/>
      <c r="E7" s="5"/>
    </row>
    <row r="8" spans="1:5" ht="11.85" customHeight="1" x14ac:dyDescent="0.3">
      <c r="A8"/>
      <c r="B8" s="6" t="s">
        <v>3</v>
      </c>
      <c r="C8" s="6"/>
      <c r="D8" s="6"/>
      <c r="E8" s="6"/>
    </row>
    <row r="9" spans="1:5" ht="12.6" customHeight="1" x14ac:dyDescent="0.3">
      <c r="A9"/>
      <c r="B9" s="5" t="s">
        <v>4</v>
      </c>
      <c r="C9" s="5"/>
      <c r="D9" s="5"/>
      <c r="E9" s="5"/>
    </row>
    <row r="10" spans="1:5" x14ac:dyDescent="0.3">
      <c r="B10" s="7"/>
      <c r="C10" s="7"/>
      <c r="D10" s="8" t="s">
        <v>5</v>
      </c>
      <c r="E10" s="8"/>
    </row>
    <row r="11" spans="1:5" ht="35.1" customHeight="1" x14ac:dyDescent="0.3">
      <c r="A11"/>
      <c r="B11" s="9" t="s">
        <v>6</v>
      </c>
      <c r="C11" s="9" t="s">
        <v>7</v>
      </c>
      <c r="D11" s="9" t="s">
        <v>8</v>
      </c>
      <c r="E11" s="9" t="s">
        <v>9</v>
      </c>
    </row>
    <row r="12" spans="1:5" x14ac:dyDescent="0.3">
      <c r="B12" s="10">
        <v>1</v>
      </c>
      <c r="C12" s="10">
        <v>2</v>
      </c>
      <c r="D12" s="10">
        <v>3</v>
      </c>
      <c r="E12" s="10">
        <v>4</v>
      </c>
    </row>
    <row r="13" spans="1:5" ht="11.85" customHeight="1" x14ac:dyDescent="0.3">
      <c r="A13"/>
      <c r="B13" s="11" t="s">
        <v>10</v>
      </c>
      <c r="C13" s="9"/>
      <c r="D13" s="12"/>
      <c r="E13" s="12"/>
    </row>
    <row r="14" spans="1:5" ht="11.85" customHeight="1" x14ac:dyDescent="0.3">
      <c r="A14"/>
      <c r="B14" s="13" t="s">
        <v>11</v>
      </c>
      <c r="C14" s="14">
        <v>1</v>
      </c>
      <c r="D14" s="15">
        <f>D16+D17</f>
        <v>424289</v>
      </c>
      <c r="E14" s="16">
        <f>E16+E17</f>
        <v>167610</v>
      </c>
    </row>
    <row r="15" spans="1:5" ht="11.85" customHeight="1" x14ac:dyDescent="0.3">
      <c r="A15"/>
      <c r="B15" s="13" t="s">
        <v>12</v>
      </c>
      <c r="C15" s="17"/>
      <c r="D15" s="18"/>
      <c r="E15" s="19"/>
    </row>
    <row r="16" spans="1:5" ht="11.85" customHeight="1" x14ac:dyDescent="0.3">
      <c r="A16"/>
      <c r="B16" s="20" t="s">
        <v>13</v>
      </c>
      <c r="C16" s="17" t="s">
        <v>14</v>
      </c>
      <c r="D16" s="21">
        <v>3</v>
      </c>
      <c r="E16" s="19"/>
    </row>
    <row r="17" spans="1:5" ht="25.5" customHeight="1" x14ac:dyDescent="0.3">
      <c r="A17"/>
      <c r="B17" s="20" t="s">
        <v>15</v>
      </c>
      <c r="C17" s="17" t="s">
        <v>16</v>
      </c>
      <c r="D17" s="22">
        <v>424286</v>
      </c>
      <c r="E17" s="23">
        <v>167610</v>
      </c>
    </row>
    <row r="18" spans="1:5" ht="11.85" customHeight="1" x14ac:dyDescent="0.3">
      <c r="A18"/>
      <c r="B18" s="13" t="s">
        <v>17</v>
      </c>
      <c r="C18" s="14">
        <v>2</v>
      </c>
      <c r="D18" s="18"/>
      <c r="E18" s="19"/>
    </row>
    <row r="19" spans="1:5" ht="11.85" customHeight="1" x14ac:dyDescent="0.3">
      <c r="A19"/>
      <c r="B19" s="13" t="s">
        <v>18</v>
      </c>
      <c r="C19" s="14">
        <v>3</v>
      </c>
      <c r="D19" s="22">
        <v>11010</v>
      </c>
      <c r="E19" s="23">
        <v>11164</v>
      </c>
    </row>
    <row r="20" spans="1:5" ht="11.85" customHeight="1" x14ac:dyDescent="0.3">
      <c r="A20"/>
      <c r="B20" s="13" t="s">
        <v>12</v>
      </c>
      <c r="C20" s="17"/>
      <c r="D20" s="24"/>
      <c r="E20" s="19"/>
    </row>
    <row r="21" spans="1:5" ht="32.25" customHeight="1" x14ac:dyDescent="0.3">
      <c r="A21"/>
      <c r="B21" s="13" t="s">
        <v>19</v>
      </c>
      <c r="C21" s="17" t="s">
        <v>20</v>
      </c>
      <c r="D21" s="21">
        <v>40</v>
      </c>
      <c r="E21" s="25">
        <v>40</v>
      </c>
    </row>
    <row r="22" spans="1:5" ht="11.85" customHeight="1" x14ac:dyDescent="0.3">
      <c r="A22"/>
      <c r="B22" s="13" t="s">
        <v>21</v>
      </c>
      <c r="C22" s="14">
        <v>4</v>
      </c>
      <c r="D22" s="22">
        <v>792371</v>
      </c>
      <c r="E22" s="23">
        <v>927027</v>
      </c>
    </row>
    <row r="23" spans="1:5" ht="11.85" customHeight="1" x14ac:dyDescent="0.3">
      <c r="A23"/>
      <c r="B23" s="13" t="s">
        <v>12</v>
      </c>
      <c r="C23" s="17"/>
      <c r="D23" s="24"/>
      <c r="E23" s="19"/>
    </row>
    <row r="24" spans="1:5" ht="11.85" customHeight="1" x14ac:dyDescent="0.3">
      <c r="A24"/>
      <c r="B24" s="13" t="s">
        <v>19</v>
      </c>
      <c r="C24" s="17" t="s">
        <v>22</v>
      </c>
      <c r="D24" s="22">
        <v>7911</v>
      </c>
      <c r="E24" s="23">
        <v>4478</v>
      </c>
    </row>
    <row r="25" spans="1:5" ht="27" customHeight="1" x14ac:dyDescent="0.3">
      <c r="A25"/>
      <c r="B25" s="13" t="s">
        <v>23</v>
      </c>
      <c r="C25" s="14">
        <v>5</v>
      </c>
      <c r="D25" s="22">
        <v>9294423</v>
      </c>
      <c r="E25" s="23">
        <v>4336410</v>
      </c>
    </row>
    <row r="26" spans="1:5" ht="11.85" customHeight="1" x14ac:dyDescent="0.3">
      <c r="A26"/>
      <c r="B26" s="13" t="s">
        <v>12</v>
      </c>
      <c r="C26" s="17"/>
      <c r="D26" s="24"/>
      <c r="E26" s="19"/>
    </row>
    <row r="27" spans="1:5" ht="20.25" customHeight="1" x14ac:dyDescent="0.3">
      <c r="A27"/>
      <c r="B27" s="13" t="s">
        <v>19</v>
      </c>
      <c r="C27" s="17" t="s">
        <v>24</v>
      </c>
      <c r="D27" s="22">
        <v>15123</v>
      </c>
      <c r="E27" s="23">
        <v>2090</v>
      </c>
    </row>
    <row r="28" spans="1:5" ht="22.35" customHeight="1" x14ac:dyDescent="0.3">
      <c r="A28"/>
      <c r="B28" s="13" t="s">
        <v>25</v>
      </c>
      <c r="C28" s="14">
        <v>6</v>
      </c>
      <c r="D28" s="21">
        <v>459</v>
      </c>
      <c r="E28" s="25">
        <v>459</v>
      </c>
    </row>
    <row r="29" spans="1:5" ht="11.85" customHeight="1" x14ac:dyDescent="0.3">
      <c r="A29"/>
      <c r="B29" s="26" t="s">
        <v>12</v>
      </c>
      <c r="C29" s="27"/>
      <c r="D29" s="24"/>
      <c r="E29" s="19"/>
    </row>
    <row r="30" spans="1:5" ht="11.85" customHeight="1" x14ac:dyDescent="0.3">
      <c r="A30"/>
      <c r="B30" s="26" t="s">
        <v>19</v>
      </c>
      <c r="C30" s="27" t="s">
        <v>26</v>
      </c>
      <c r="D30" s="28"/>
      <c r="E30" s="19"/>
    </row>
    <row r="31" spans="1:5" ht="11.85" customHeight="1" x14ac:dyDescent="0.3">
      <c r="A31"/>
      <c r="B31" s="26" t="s">
        <v>27</v>
      </c>
      <c r="C31" s="29">
        <v>7</v>
      </c>
      <c r="D31" s="28"/>
      <c r="E31" s="19"/>
    </row>
    <row r="32" spans="1:5" ht="11.85" customHeight="1" x14ac:dyDescent="0.3">
      <c r="A32"/>
      <c r="B32" s="26" t="s">
        <v>12</v>
      </c>
      <c r="C32" s="27"/>
      <c r="D32" s="28"/>
      <c r="E32" s="19"/>
    </row>
    <row r="33" spans="1:5" ht="11.85" customHeight="1" x14ac:dyDescent="0.3">
      <c r="A33"/>
      <c r="B33" s="26" t="s">
        <v>19</v>
      </c>
      <c r="C33" s="27" t="s">
        <v>28</v>
      </c>
      <c r="D33" s="28"/>
      <c r="E33" s="19"/>
    </row>
    <row r="34" spans="1:5" ht="11.85" customHeight="1" x14ac:dyDescent="0.3">
      <c r="A34"/>
      <c r="B34" s="26" t="s">
        <v>29</v>
      </c>
      <c r="C34" s="29">
        <v>8</v>
      </c>
      <c r="D34" s="28"/>
      <c r="E34" s="19"/>
    </row>
    <row r="35" spans="1:5" ht="11.85" customHeight="1" x14ac:dyDescent="0.3">
      <c r="A35"/>
      <c r="B35" s="26" t="s">
        <v>30</v>
      </c>
      <c r="C35" s="29">
        <v>9</v>
      </c>
      <c r="D35" s="28"/>
      <c r="E35" s="19"/>
    </row>
    <row r="36" spans="1:5" ht="11.85" customHeight="1" x14ac:dyDescent="0.3">
      <c r="A36"/>
      <c r="B36" s="26" t="s">
        <v>31</v>
      </c>
      <c r="C36" s="29">
        <v>10</v>
      </c>
      <c r="D36" s="28"/>
      <c r="E36" s="19"/>
    </row>
    <row r="37" spans="1:5" ht="11.85" customHeight="1" x14ac:dyDescent="0.3">
      <c r="A37"/>
      <c r="B37" s="26" t="s">
        <v>32</v>
      </c>
      <c r="C37" s="29">
        <v>11</v>
      </c>
      <c r="D37" s="28"/>
      <c r="E37" s="19"/>
    </row>
    <row r="38" spans="1:5" ht="11.85" customHeight="1" x14ac:dyDescent="0.3">
      <c r="A38"/>
      <c r="B38" s="26" t="s">
        <v>33</v>
      </c>
      <c r="C38" s="29">
        <v>12</v>
      </c>
      <c r="D38" s="30">
        <v>256709</v>
      </c>
      <c r="E38" s="23">
        <v>262512</v>
      </c>
    </row>
    <row r="39" spans="1:5" ht="11.85" customHeight="1" x14ac:dyDescent="0.3">
      <c r="A39"/>
      <c r="B39" s="26" t="s">
        <v>34</v>
      </c>
      <c r="C39" s="29">
        <v>13</v>
      </c>
      <c r="D39" s="30">
        <v>4853</v>
      </c>
      <c r="E39" s="23">
        <v>2751</v>
      </c>
    </row>
    <row r="40" spans="1:5" ht="11.85" customHeight="1" x14ac:dyDescent="0.3">
      <c r="A40"/>
      <c r="B40" s="26" t="s">
        <v>35</v>
      </c>
      <c r="C40" s="29">
        <v>14</v>
      </c>
      <c r="D40" s="30">
        <v>2971</v>
      </c>
      <c r="E40" s="23">
        <v>2000</v>
      </c>
    </row>
    <row r="41" spans="1:5" ht="11.85" customHeight="1" x14ac:dyDescent="0.3">
      <c r="A41"/>
      <c r="B41" s="26" t="s">
        <v>36</v>
      </c>
      <c r="C41" s="29">
        <v>15</v>
      </c>
      <c r="D41" s="16">
        <f>D43++D46+D47+D48+D49+D50+D51+D52+D53</f>
        <v>14816</v>
      </c>
      <c r="E41" s="16">
        <f>E43++E46+E47+E48+E49+E50+E51+E52+E53</f>
        <v>15036</v>
      </c>
    </row>
    <row r="42" spans="1:5" ht="11.85" customHeight="1" x14ac:dyDescent="0.3">
      <c r="A42"/>
      <c r="B42" s="26" t="s">
        <v>12</v>
      </c>
      <c r="C42" s="27"/>
      <c r="D42" s="19"/>
      <c r="E42" s="19"/>
    </row>
    <row r="43" spans="1:5" ht="11.85" customHeight="1" x14ac:dyDescent="0.3">
      <c r="A43"/>
      <c r="B43" s="26" t="s">
        <v>37</v>
      </c>
      <c r="C43" s="27" t="s">
        <v>38</v>
      </c>
      <c r="D43" s="19"/>
      <c r="E43" s="19"/>
    </row>
    <row r="44" spans="1:5" ht="11.85" customHeight="1" x14ac:dyDescent="0.3">
      <c r="A44"/>
      <c r="B44" s="26" t="s">
        <v>39</v>
      </c>
      <c r="C44" s="27" t="s">
        <v>40</v>
      </c>
      <c r="D44" s="19"/>
      <c r="E44" s="19"/>
    </row>
    <row r="45" spans="1:5" ht="11.85" customHeight="1" x14ac:dyDescent="0.3">
      <c r="A45"/>
      <c r="B45" s="26" t="s">
        <v>41</v>
      </c>
      <c r="C45" s="27" t="s">
        <v>42</v>
      </c>
      <c r="D45" s="19"/>
      <c r="E45" s="19"/>
    </row>
    <row r="46" spans="1:5" ht="11.85" customHeight="1" x14ac:dyDescent="0.3">
      <c r="A46"/>
      <c r="B46" s="26" t="s">
        <v>43</v>
      </c>
      <c r="C46" s="27" t="s">
        <v>44</v>
      </c>
      <c r="D46" s="31">
        <v>480</v>
      </c>
      <c r="E46" s="25">
        <v>500</v>
      </c>
    </row>
    <row r="47" spans="1:5" ht="11.85" customHeight="1" x14ac:dyDescent="0.3">
      <c r="A47"/>
      <c r="B47" s="26" t="s">
        <v>45</v>
      </c>
      <c r="C47" s="27" t="s">
        <v>46</v>
      </c>
      <c r="D47" s="28"/>
      <c r="E47" s="19"/>
    </row>
    <row r="48" spans="1:5" ht="11.85" customHeight="1" x14ac:dyDescent="0.3">
      <c r="A48"/>
      <c r="B48" s="26" t="s">
        <v>47</v>
      </c>
      <c r="C48" s="27" t="s">
        <v>48</v>
      </c>
      <c r="D48" s="32">
        <v>11412</v>
      </c>
      <c r="E48" s="23">
        <v>13628</v>
      </c>
    </row>
    <row r="49" spans="1:5" ht="11.85" customHeight="1" x14ac:dyDescent="0.3">
      <c r="A49"/>
      <c r="B49" s="26" t="s">
        <v>49</v>
      </c>
      <c r="C49" s="27" t="s">
        <v>50</v>
      </c>
      <c r="D49" s="33">
        <v>424</v>
      </c>
      <c r="E49" s="25">
        <v>908</v>
      </c>
    </row>
    <row r="50" spans="1:5" ht="11.85" customHeight="1" x14ac:dyDescent="0.3">
      <c r="A50"/>
      <c r="B50" s="26" t="s">
        <v>51</v>
      </c>
      <c r="C50" s="27" t="s">
        <v>52</v>
      </c>
      <c r="D50" s="30">
        <v>2500</v>
      </c>
      <c r="E50" s="19"/>
    </row>
    <row r="51" spans="1:5" ht="11.85" customHeight="1" x14ac:dyDescent="0.3">
      <c r="A51"/>
      <c r="B51" s="26" t="s">
        <v>53</v>
      </c>
      <c r="C51" s="27" t="s">
        <v>54</v>
      </c>
      <c r="D51" s="28"/>
      <c r="E51" s="19"/>
    </row>
    <row r="52" spans="1:5" ht="11.85" customHeight="1" x14ac:dyDescent="0.3">
      <c r="A52"/>
      <c r="B52" s="26" t="s">
        <v>55</v>
      </c>
      <c r="C52" s="27" t="s">
        <v>56</v>
      </c>
      <c r="D52" s="28"/>
      <c r="E52" s="19"/>
    </row>
    <row r="53" spans="1:5" ht="11.85" customHeight="1" x14ac:dyDescent="0.3">
      <c r="A53"/>
      <c r="B53" s="26" t="s">
        <v>57</v>
      </c>
      <c r="C53" s="27" t="s">
        <v>58</v>
      </c>
      <c r="D53" s="28"/>
      <c r="E53" s="19"/>
    </row>
    <row r="54" spans="1:5" ht="11.85" customHeight="1" x14ac:dyDescent="0.3">
      <c r="A54"/>
      <c r="B54" s="26" t="s">
        <v>59</v>
      </c>
      <c r="C54" s="29">
        <v>16</v>
      </c>
      <c r="D54" s="28"/>
      <c r="E54" s="19"/>
    </row>
    <row r="55" spans="1:5" ht="11.85" customHeight="1" x14ac:dyDescent="0.3">
      <c r="A55"/>
      <c r="B55" s="26" t="s">
        <v>12</v>
      </c>
      <c r="C55" s="27"/>
      <c r="D55" s="28"/>
      <c r="E55" s="19"/>
    </row>
    <row r="56" spans="1:5" ht="11.85" customHeight="1" x14ac:dyDescent="0.3">
      <c r="A56"/>
      <c r="B56" s="26" t="s">
        <v>60</v>
      </c>
      <c r="C56" s="27" t="s">
        <v>61</v>
      </c>
      <c r="D56" s="28"/>
      <c r="E56" s="19"/>
    </row>
    <row r="57" spans="1:5" ht="11.85" customHeight="1" x14ac:dyDescent="0.3">
      <c r="A57"/>
      <c r="B57" s="26" t="s">
        <v>62</v>
      </c>
      <c r="C57" s="27" t="s">
        <v>63</v>
      </c>
      <c r="D57" s="28"/>
      <c r="E57" s="19"/>
    </row>
    <row r="58" spans="1:5" ht="11.85" customHeight="1" x14ac:dyDescent="0.3">
      <c r="A58"/>
      <c r="B58" s="26" t="s">
        <v>64</v>
      </c>
      <c r="C58" s="27" t="s">
        <v>65</v>
      </c>
      <c r="D58" s="28"/>
      <c r="E58" s="19"/>
    </row>
    <row r="59" spans="1:5" ht="11.85" customHeight="1" x14ac:dyDescent="0.3">
      <c r="A59"/>
      <c r="B59" s="26" t="s">
        <v>66</v>
      </c>
      <c r="C59" s="27" t="s">
        <v>67</v>
      </c>
      <c r="D59" s="28"/>
      <c r="E59" s="19"/>
    </row>
    <row r="60" spans="1:5" ht="11.85" customHeight="1" x14ac:dyDescent="0.3">
      <c r="A60"/>
      <c r="B60" s="26" t="s">
        <v>68</v>
      </c>
      <c r="C60" s="29">
        <v>17</v>
      </c>
      <c r="D60" s="34">
        <f>1886-1</f>
        <v>1885</v>
      </c>
      <c r="E60" s="23">
        <v>1938</v>
      </c>
    </row>
    <row r="61" spans="1:5" ht="11.85" customHeight="1" x14ac:dyDescent="0.3">
      <c r="A61"/>
      <c r="B61" s="26" t="s">
        <v>69</v>
      </c>
      <c r="C61" s="29">
        <v>18</v>
      </c>
      <c r="D61" s="28"/>
      <c r="E61" s="19"/>
    </row>
    <row r="62" spans="1:5" ht="11.85" customHeight="1" x14ac:dyDescent="0.3">
      <c r="A62"/>
      <c r="B62" s="26" t="s">
        <v>70</v>
      </c>
      <c r="C62" s="29">
        <v>19</v>
      </c>
      <c r="D62" s="22">
        <v>85633</v>
      </c>
      <c r="E62" s="23">
        <v>26661</v>
      </c>
    </row>
    <row r="63" spans="1:5" ht="11.85" customHeight="1" x14ac:dyDescent="0.3">
      <c r="A63"/>
      <c r="B63" s="26" t="s">
        <v>71</v>
      </c>
      <c r="C63" s="29">
        <v>20</v>
      </c>
      <c r="D63" s="34">
        <f>533879-1</f>
        <v>533878</v>
      </c>
      <c r="E63" s="25">
        <v>775</v>
      </c>
    </row>
    <row r="64" spans="1:5" ht="11.85" customHeight="1" x14ac:dyDescent="0.3">
      <c r="A64"/>
      <c r="B64" s="12" t="s">
        <v>72</v>
      </c>
      <c r="C64" s="35">
        <v>21</v>
      </c>
      <c r="D64" s="15">
        <f>D14+D18+D19+D22+D25+D28+D31+D34+D35+D36+D37+D38+D39+D40+D41+D54+D60+D61+D62+D63</f>
        <v>11423297</v>
      </c>
      <c r="E64" s="16">
        <f>E14+E18+E19+E22+E25+E28+E31+E34+E35+E36+E37+E38+E39+E40+E41+E54+E60+E61+E62+E63</f>
        <v>5754343</v>
      </c>
    </row>
    <row r="65" spans="1:5" ht="11.85" customHeight="1" x14ac:dyDescent="0.3">
      <c r="A65"/>
      <c r="B65" s="26"/>
      <c r="C65" s="27"/>
      <c r="D65" s="19"/>
      <c r="E65" s="19"/>
    </row>
    <row r="66" spans="1:5" ht="11.85" customHeight="1" x14ac:dyDescent="0.3">
      <c r="A66"/>
      <c r="B66" s="26" t="s">
        <v>73</v>
      </c>
      <c r="C66" s="27"/>
      <c r="D66" s="19"/>
      <c r="E66" s="19"/>
    </row>
    <row r="67" spans="1:5" ht="11.85" customHeight="1" x14ac:dyDescent="0.3">
      <c r="A67"/>
      <c r="B67" s="26" t="s">
        <v>74</v>
      </c>
      <c r="C67" s="29">
        <v>22</v>
      </c>
      <c r="D67" s="36">
        <v>5933193</v>
      </c>
      <c r="E67" s="23">
        <v>1968938</v>
      </c>
    </row>
    <row r="68" spans="1:5" ht="11.85" customHeight="1" x14ac:dyDescent="0.3">
      <c r="A68"/>
      <c r="B68" s="26" t="s">
        <v>75</v>
      </c>
      <c r="C68" s="29">
        <v>23</v>
      </c>
      <c r="D68" s="24"/>
      <c r="E68" s="19"/>
    </row>
    <row r="69" spans="1:5" ht="11.85" customHeight="1" x14ac:dyDescent="0.3">
      <c r="A69"/>
      <c r="B69" s="26" t="s">
        <v>76</v>
      </c>
      <c r="C69" s="29">
        <v>24</v>
      </c>
      <c r="D69" s="24"/>
      <c r="E69" s="19"/>
    </row>
    <row r="70" spans="1:5" ht="11.85" customHeight="1" x14ac:dyDescent="0.3">
      <c r="A70"/>
      <c r="B70" s="26" t="s">
        <v>77</v>
      </c>
      <c r="C70" s="29">
        <v>25</v>
      </c>
      <c r="D70" s="24"/>
      <c r="E70" s="19"/>
    </row>
    <row r="71" spans="1:5" ht="11.85" customHeight="1" x14ac:dyDescent="0.3">
      <c r="A71"/>
      <c r="B71" s="26" t="s">
        <v>78</v>
      </c>
      <c r="C71" s="29">
        <v>26</v>
      </c>
      <c r="D71" s="22">
        <v>9911</v>
      </c>
      <c r="E71" s="23">
        <v>18459</v>
      </c>
    </row>
    <row r="72" spans="1:5" ht="11.85" customHeight="1" x14ac:dyDescent="0.3">
      <c r="A72"/>
      <c r="B72" s="26" t="s">
        <v>79</v>
      </c>
      <c r="C72" s="29">
        <v>27</v>
      </c>
      <c r="D72" s="24"/>
      <c r="E72" s="19"/>
    </row>
    <row r="73" spans="1:5" ht="11.85" customHeight="1" x14ac:dyDescent="0.3">
      <c r="A73"/>
      <c r="B73" s="26" t="s">
        <v>80</v>
      </c>
      <c r="C73" s="29">
        <v>28</v>
      </c>
      <c r="D73" s="22">
        <v>503469</v>
      </c>
      <c r="E73" s="23">
        <f>2455+352</f>
        <v>2807</v>
      </c>
    </row>
    <row r="74" spans="1:5" ht="11.85" customHeight="1" x14ac:dyDescent="0.3">
      <c r="A74"/>
      <c r="B74" s="26" t="s">
        <v>81</v>
      </c>
      <c r="C74" s="29">
        <v>29</v>
      </c>
      <c r="D74" s="22">
        <v>1042</v>
      </c>
      <c r="E74" s="23">
        <f>E76+E77+E78+E79+E80+E81+E82+E83+E84+E85+E86+E87</f>
        <v>1629</v>
      </c>
    </row>
    <row r="75" spans="1:5" ht="11.85" customHeight="1" x14ac:dyDescent="0.3">
      <c r="A75"/>
      <c r="B75" s="26" t="s">
        <v>12</v>
      </c>
      <c r="C75" s="27"/>
      <c r="D75" s="37"/>
      <c r="E75" s="38"/>
    </row>
    <row r="76" spans="1:5" ht="11.85" customHeight="1" x14ac:dyDescent="0.3">
      <c r="A76"/>
      <c r="B76" s="26" t="s">
        <v>82</v>
      </c>
      <c r="C76" s="27" t="s">
        <v>83</v>
      </c>
      <c r="D76" s="24"/>
      <c r="E76" s="19"/>
    </row>
    <row r="77" spans="1:5" ht="11.85" customHeight="1" x14ac:dyDescent="0.3">
      <c r="A77"/>
      <c r="B77" s="26" t="s">
        <v>84</v>
      </c>
      <c r="C77" s="27" t="s">
        <v>85</v>
      </c>
      <c r="D77" s="24"/>
      <c r="E77" s="19"/>
    </row>
    <row r="78" spans="1:5" ht="11.85" customHeight="1" x14ac:dyDescent="0.3">
      <c r="A78"/>
      <c r="B78" s="26" t="s">
        <v>86</v>
      </c>
      <c r="C78" s="27" t="s">
        <v>87</v>
      </c>
      <c r="D78" s="24"/>
      <c r="E78" s="19"/>
    </row>
    <row r="79" spans="1:5" ht="11.85" customHeight="1" x14ac:dyDescent="0.3">
      <c r="A79"/>
      <c r="B79" s="26" t="s">
        <v>88</v>
      </c>
      <c r="C79" s="27" t="s">
        <v>89</v>
      </c>
      <c r="D79" s="24"/>
      <c r="E79" s="19"/>
    </row>
    <row r="80" spans="1:5" ht="11.85" customHeight="1" x14ac:dyDescent="0.3">
      <c r="A80"/>
      <c r="B80" s="26" t="s">
        <v>90</v>
      </c>
      <c r="C80" s="27" t="s">
        <v>91</v>
      </c>
      <c r="D80" s="24"/>
      <c r="E80" s="19"/>
    </row>
    <row r="81" spans="1:5" ht="11.85" customHeight="1" x14ac:dyDescent="0.3">
      <c r="A81"/>
      <c r="B81" s="26" t="s">
        <v>92</v>
      </c>
      <c r="C81" s="27" t="s">
        <v>93</v>
      </c>
      <c r="D81" s="24"/>
      <c r="E81" s="19"/>
    </row>
    <row r="82" spans="1:5" ht="11.85" customHeight="1" x14ac:dyDescent="0.3">
      <c r="A82"/>
      <c r="B82" s="26" t="s">
        <v>94</v>
      </c>
      <c r="C82" s="27" t="s">
        <v>95</v>
      </c>
      <c r="D82" s="21">
        <v>480</v>
      </c>
      <c r="E82" s="23">
        <v>1097</v>
      </c>
    </row>
    <row r="83" spans="1:5" ht="11.85" customHeight="1" x14ac:dyDescent="0.3">
      <c r="A83"/>
      <c r="B83" s="26" t="s">
        <v>96</v>
      </c>
      <c r="C83" s="27" t="s">
        <v>97</v>
      </c>
      <c r="D83" s="24"/>
      <c r="E83" s="19"/>
    </row>
    <row r="84" spans="1:5" ht="11.85" customHeight="1" x14ac:dyDescent="0.3">
      <c r="A84"/>
      <c r="B84" s="26" t="s">
        <v>98</v>
      </c>
      <c r="C84" s="27" t="s">
        <v>99</v>
      </c>
      <c r="D84" s="24"/>
      <c r="E84" s="19"/>
    </row>
    <row r="85" spans="1:5" ht="11.85" customHeight="1" x14ac:dyDescent="0.3">
      <c r="A85"/>
      <c r="B85" s="26" t="s">
        <v>100</v>
      </c>
      <c r="C85" s="27" t="s">
        <v>101</v>
      </c>
      <c r="D85" s="21">
        <v>509</v>
      </c>
      <c r="E85" s="25">
        <v>143</v>
      </c>
    </row>
    <row r="86" spans="1:5" ht="11.85" customHeight="1" x14ac:dyDescent="0.3">
      <c r="A86"/>
      <c r="B86" s="26" t="s">
        <v>102</v>
      </c>
      <c r="C86" s="27" t="s">
        <v>103</v>
      </c>
      <c r="D86" s="21">
        <v>53</v>
      </c>
      <c r="E86" s="25">
        <v>25</v>
      </c>
    </row>
    <row r="87" spans="1:5" ht="11.85" customHeight="1" x14ac:dyDescent="0.3">
      <c r="A87"/>
      <c r="B87" s="26" t="s">
        <v>104</v>
      </c>
      <c r="C87" s="27" t="s">
        <v>105</v>
      </c>
      <c r="D87" s="24"/>
      <c r="E87" s="25">
        <v>364</v>
      </c>
    </row>
    <row r="88" spans="1:5" ht="11.85" customHeight="1" x14ac:dyDescent="0.3">
      <c r="A88"/>
      <c r="B88" s="26" t="s">
        <v>59</v>
      </c>
      <c r="C88" s="29">
        <v>30</v>
      </c>
      <c r="D88" s="24"/>
      <c r="E88" s="19"/>
    </row>
    <row r="89" spans="1:5" ht="11.85" customHeight="1" x14ac:dyDescent="0.3">
      <c r="A89"/>
      <c r="B89" s="26" t="s">
        <v>12</v>
      </c>
      <c r="C89" s="27"/>
      <c r="D89" s="24"/>
      <c r="E89" s="19"/>
    </row>
    <row r="90" spans="1:5" ht="11.85" customHeight="1" x14ac:dyDescent="0.3">
      <c r="A90"/>
      <c r="B90" s="26" t="s">
        <v>106</v>
      </c>
      <c r="C90" s="27" t="s">
        <v>107</v>
      </c>
      <c r="D90" s="39"/>
      <c r="E90" s="19"/>
    </row>
    <row r="91" spans="1:5" ht="11.85" customHeight="1" x14ac:dyDescent="0.3">
      <c r="A91"/>
      <c r="B91" s="26" t="s">
        <v>108</v>
      </c>
      <c r="C91" s="27" t="s">
        <v>109</v>
      </c>
      <c r="D91" s="39"/>
      <c r="E91" s="19"/>
    </row>
    <row r="92" spans="1:5" ht="11.85" customHeight="1" x14ac:dyDescent="0.3">
      <c r="A92"/>
      <c r="B92" s="26" t="s">
        <v>110</v>
      </c>
      <c r="C92" s="27" t="s">
        <v>111</v>
      </c>
      <c r="D92" s="39"/>
      <c r="E92" s="19"/>
    </row>
    <row r="93" spans="1:5" ht="11.85" customHeight="1" x14ac:dyDescent="0.3">
      <c r="A93"/>
      <c r="B93" s="26" t="s">
        <v>112</v>
      </c>
      <c r="C93" s="27" t="s">
        <v>113</v>
      </c>
      <c r="D93" s="39"/>
      <c r="E93" s="19"/>
    </row>
    <row r="94" spans="1:5" ht="11.85" customHeight="1" x14ac:dyDescent="0.3">
      <c r="A94"/>
      <c r="B94" s="26" t="s">
        <v>114</v>
      </c>
      <c r="C94" s="29">
        <v>31</v>
      </c>
      <c r="D94" s="22">
        <v>9443</v>
      </c>
      <c r="E94" s="25">
        <v>876</v>
      </c>
    </row>
    <row r="95" spans="1:5" ht="11.85" customHeight="1" x14ac:dyDescent="0.3">
      <c r="A95"/>
      <c r="B95" s="26" t="s">
        <v>115</v>
      </c>
      <c r="C95" s="29">
        <v>32</v>
      </c>
      <c r="D95" s="24"/>
      <c r="E95" s="19"/>
    </row>
    <row r="96" spans="1:5" ht="11.85" customHeight="1" x14ac:dyDescent="0.3">
      <c r="A96"/>
      <c r="B96" s="26" t="s">
        <v>116</v>
      </c>
      <c r="C96" s="29">
        <v>33</v>
      </c>
      <c r="D96" s="24"/>
      <c r="E96" s="19"/>
    </row>
    <row r="97" spans="1:5" ht="11.85" customHeight="1" x14ac:dyDescent="0.3">
      <c r="A97"/>
      <c r="B97" s="26" t="s">
        <v>117</v>
      </c>
      <c r="C97" s="29">
        <v>34</v>
      </c>
      <c r="D97" s="22">
        <v>20763</v>
      </c>
      <c r="E97" s="19"/>
    </row>
    <row r="98" spans="1:5" ht="11.85" customHeight="1" x14ac:dyDescent="0.3">
      <c r="A98"/>
      <c r="B98" s="26" t="s">
        <v>118</v>
      </c>
      <c r="C98" s="29">
        <v>35</v>
      </c>
      <c r="D98" s="40">
        <f>24786-1</f>
        <v>24785</v>
      </c>
      <c r="E98" s="23">
        <f>19521-352+1</f>
        <v>19170</v>
      </c>
    </row>
    <row r="99" spans="1:5" ht="11.85" customHeight="1" x14ac:dyDescent="0.3">
      <c r="A99"/>
      <c r="B99" s="12" t="s">
        <v>119</v>
      </c>
      <c r="C99" s="35">
        <v>36</v>
      </c>
      <c r="D99" s="15">
        <f>D67+D68+D69+D70+D71+D72+D73+D74+D88+D94+D95+D96+D97+D98</f>
        <v>6502606</v>
      </c>
      <c r="E99" s="16">
        <f>E67+E68+E69+E70+E71+E72+E73+E74+E88+E94+E95+E96+E97+E98</f>
        <v>2011879</v>
      </c>
    </row>
    <row r="100" spans="1:5" ht="11.85" customHeight="1" x14ac:dyDescent="0.3">
      <c r="A100"/>
      <c r="B100" s="26"/>
      <c r="C100" s="27"/>
      <c r="D100" s="38"/>
      <c r="E100" s="38"/>
    </row>
    <row r="101" spans="1:5" ht="11.85" customHeight="1" x14ac:dyDescent="0.3">
      <c r="A101"/>
      <c r="B101" s="26" t="s">
        <v>120</v>
      </c>
      <c r="C101" s="27"/>
      <c r="D101" s="38"/>
      <c r="E101" s="38"/>
    </row>
    <row r="102" spans="1:5" ht="11.85" customHeight="1" x14ac:dyDescent="0.3">
      <c r="A102"/>
      <c r="B102" s="26" t="s">
        <v>121</v>
      </c>
      <c r="C102" s="29">
        <v>37</v>
      </c>
      <c r="D102" s="30">
        <v>3068584</v>
      </c>
      <c r="E102" s="23">
        <f>E104+E105</f>
        <v>3068584</v>
      </c>
    </row>
    <row r="103" spans="1:5" ht="11.85" customHeight="1" x14ac:dyDescent="0.3">
      <c r="A103"/>
      <c r="B103" s="26" t="s">
        <v>12</v>
      </c>
      <c r="C103" s="27"/>
      <c r="D103" s="41"/>
      <c r="E103" s="38"/>
    </row>
    <row r="104" spans="1:5" ht="11.85" customHeight="1" x14ac:dyDescent="0.3">
      <c r="A104"/>
      <c r="B104" s="26" t="s">
        <v>122</v>
      </c>
      <c r="C104" s="27" t="s">
        <v>123</v>
      </c>
      <c r="D104" s="30">
        <v>3068584</v>
      </c>
      <c r="E104" s="23">
        <v>3068584</v>
      </c>
    </row>
    <row r="105" spans="1:5" ht="11.85" customHeight="1" x14ac:dyDescent="0.3">
      <c r="A105"/>
      <c r="B105" s="26" t="s">
        <v>124</v>
      </c>
      <c r="C105" s="27" t="s">
        <v>125</v>
      </c>
      <c r="D105" s="28"/>
      <c r="E105" s="19"/>
    </row>
    <row r="106" spans="1:5" ht="11.85" customHeight="1" x14ac:dyDescent="0.3">
      <c r="A106"/>
      <c r="B106" s="26" t="s">
        <v>126</v>
      </c>
      <c r="C106" s="29">
        <v>38</v>
      </c>
      <c r="D106" s="28"/>
      <c r="E106" s="19"/>
    </row>
    <row r="107" spans="1:5" ht="11.85" customHeight="1" x14ac:dyDescent="0.3">
      <c r="A107"/>
      <c r="B107" s="26" t="s">
        <v>127</v>
      </c>
      <c r="C107" s="29">
        <v>39</v>
      </c>
      <c r="D107" s="28"/>
      <c r="E107" s="19"/>
    </row>
    <row r="108" spans="1:5" ht="11.85" customHeight="1" x14ac:dyDescent="0.3">
      <c r="A108"/>
      <c r="B108" s="26" t="s">
        <v>128</v>
      </c>
      <c r="C108" s="29">
        <v>40</v>
      </c>
      <c r="D108" s="31">
        <v>162</v>
      </c>
      <c r="E108" s="25">
        <f>E110+E111</f>
        <v>162</v>
      </c>
    </row>
    <row r="109" spans="1:5" ht="11.85" customHeight="1" x14ac:dyDescent="0.3">
      <c r="A109"/>
      <c r="B109" s="26" t="s">
        <v>12</v>
      </c>
      <c r="C109" s="27"/>
      <c r="D109" s="41"/>
      <c r="E109" s="38"/>
    </row>
    <row r="110" spans="1:5" ht="11.85" customHeight="1" x14ac:dyDescent="0.3">
      <c r="A110"/>
      <c r="B110" s="26" t="s">
        <v>129</v>
      </c>
      <c r="C110" s="27" t="s">
        <v>130</v>
      </c>
      <c r="D110" s="31">
        <v>162</v>
      </c>
      <c r="E110" s="25">
        <v>162</v>
      </c>
    </row>
    <row r="111" spans="1:5" ht="11.85" customHeight="1" x14ac:dyDescent="0.3">
      <c r="A111"/>
      <c r="B111" s="26" t="s">
        <v>131</v>
      </c>
      <c r="C111" s="27" t="s">
        <v>132</v>
      </c>
      <c r="D111" s="28"/>
      <c r="E111" s="19"/>
    </row>
    <row r="112" spans="1:5" ht="11.85" customHeight="1" x14ac:dyDescent="0.3">
      <c r="A112"/>
      <c r="B112" s="26" t="s">
        <v>133</v>
      </c>
      <c r="C112" s="29">
        <v>41</v>
      </c>
      <c r="D112" s="28"/>
      <c r="E112" s="19"/>
    </row>
    <row r="113" spans="1:5" ht="11.85" customHeight="1" x14ac:dyDescent="0.3">
      <c r="A113"/>
      <c r="B113" s="26" t="s">
        <v>134</v>
      </c>
      <c r="C113" s="29">
        <v>42</v>
      </c>
      <c r="D113" s="30">
        <f>D115+D116</f>
        <v>1851945</v>
      </c>
      <c r="E113" s="23">
        <f>E115+E116</f>
        <v>673718</v>
      </c>
    </row>
    <row r="114" spans="1:5" ht="11.85" customHeight="1" x14ac:dyDescent="0.3">
      <c r="A114"/>
      <c r="B114" s="26" t="s">
        <v>12</v>
      </c>
      <c r="C114" s="27"/>
      <c r="D114" s="41"/>
      <c r="E114" s="38"/>
    </row>
    <row r="115" spans="1:5" ht="11.85" customHeight="1" x14ac:dyDescent="0.3">
      <c r="A115"/>
      <c r="B115" s="26" t="s">
        <v>135</v>
      </c>
      <c r="C115" s="27" t="s">
        <v>136</v>
      </c>
      <c r="D115" s="30">
        <v>673718</v>
      </c>
      <c r="E115" s="23">
        <v>-464979</v>
      </c>
    </row>
    <row r="116" spans="1:5" ht="11.85" customHeight="1" x14ac:dyDescent="0.3">
      <c r="A116"/>
      <c r="B116" s="26" t="s">
        <v>137</v>
      </c>
      <c r="C116" s="27" t="s">
        <v>138</v>
      </c>
      <c r="D116" s="30">
        <f>1178229-2</f>
        <v>1178227</v>
      </c>
      <c r="E116" s="23">
        <v>1138697</v>
      </c>
    </row>
    <row r="117" spans="1:5" ht="11.85" customHeight="1" x14ac:dyDescent="0.3">
      <c r="A117"/>
      <c r="B117" s="12" t="s">
        <v>139</v>
      </c>
      <c r="C117" s="35">
        <v>43</v>
      </c>
      <c r="D117" s="16">
        <f>D113+D108+D102</f>
        <v>4920691</v>
      </c>
      <c r="E117" s="16">
        <v>3742464</v>
      </c>
    </row>
    <row r="118" spans="1:5" ht="11.85" customHeight="1" x14ac:dyDescent="0.3">
      <c r="A118"/>
      <c r="B118" s="26"/>
      <c r="C118" s="27"/>
      <c r="D118" s="38"/>
      <c r="E118" s="38"/>
    </row>
    <row r="119" spans="1:5" ht="11.85" customHeight="1" x14ac:dyDescent="0.3">
      <c r="A119"/>
      <c r="B119" s="11" t="s">
        <v>140</v>
      </c>
      <c r="C119" s="42">
        <v>44</v>
      </c>
      <c r="D119" s="16">
        <f>D99+D117</f>
        <v>11423297</v>
      </c>
      <c r="E119" s="16">
        <f>E99+E117</f>
        <v>5754343</v>
      </c>
    </row>
    <row r="120" spans="1:5" x14ac:dyDescent="0.3">
      <c r="B120" s="7"/>
      <c r="C120" s="7"/>
      <c r="D120" s="7"/>
      <c r="E120" s="7"/>
    </row>
    <row r="121" spans="1:5" x14ac:dyDescent="0.3">
      <c r="B121" s="7" t="s">
        <v>141</v>
      </c>
      <c r="C121" s="7"/>
      <c r="D121" s="7"/>
      <c r="E121" s="7"/>
    </row>
    <row r="122" spans="1:5" x14ac:dyDescent="0.3">
      <c r="B122" s="7"/>
      <c r="C122" s="7"/>
      <c r="D122" s="7"/>
      <c r="E122" s="7"/>
    </row>
    <row r="123" spans="1:5" x14ac:dyDescent="0.3">
      <c r="B123" s="43" t="s">
        <v>142</v>
      </c>
      <c r="C123" s="43"/>
      <c r="D123" s="43"/>
      <c r="E123" s="43"/>
    </row>
    <row r="124" spans="1:5" x14ac:dyDescent="0.3">
      <c r="B124" s="43" t="s">
        <v>143</v>
      </c>
      <c r="C124" s="43"/>
      <c r="D124" s="43"/>
      <c r="E124" s="43"/>
    </row>
    <row r="125" spans="1:5" x14ac:dyDescent="0.3">
      <c r="B125" s="43" t="s">
        <v>144</v>
      </c>
      <c r="C125" s="43"/>
      <c r="D125" s="43"/>
      <c r="E125" s="43"/>
    </row>
    <row r="126" spans="1:5" ht="12.45" customHeight="1" x14ac:dyDescent="0.3">
      <c r="A126"/>
      <c r="B126" s="44" t="s">
        <v>145</v>
      </c>
      <c r="C126" s="44"/>
      <c r="D126" s="44"/>
      <c r="E126" s="44"/>
    </row>
    <row r="127" spans="1:5" x14ac:dyDescent="0.3">
      <c r="B127" s="7" t="s">
        <v>146</v>
      </c>
      <c r="C127" s="7"/>
      <c r="D127" s="7"/>
      <c r="E127" s="7"/>
    </row>
    <row r="128" spans="1:5" x14ac:dyDescent="0.3">
      <c r="B128" s="7"/>
      <c r="C128" s="7"/>
      <c r="D128" s="7"/>
      <c r="E128" s="7"/>
    </row>
  </sheetData>
  <mergeCells count="10">
    <mergeCell ref="B123:E123"/>
    <mergeCell ref="B124:E124"/>
    <mergeCell ref="B125:E125"/>
    <mergeCell ref="B126:E126"/>
    <mergeCell ref="D1:E4"/>
    <mergeCell ref="B6:E6"/>
    <mergeCell ref="B7:E7"/>
    <mergeCell ref="B8:E8"/>
    <mergeCell ref="B9:E9"/>
    <mergeCell ref="D10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5"/>
  <sheetViews>
    <sheetView tabSelected="1" workbookViewId="0">
      <selection activeCell="AU13" sqref="AU13"/>
    </sheetView>
  </sheetViews>
  <sheetFormatPr defaultColWidth="9.109375" defaultRowHeight="13.2" x14ac:dyDescent="0.25"/>
  <cols>
    <col min="1" max="1" width="0.88671875" style="3" customWidth="1"/>
    <col min="2" max="2" width="0.5546875" style="3" customWidth="1"/>
    <col min="3" max="3" width="1.109375" style="3" customWidth="1"/>
    <col min="4" max="4" width="1.6640625" style="3" customWidth="1"/>
    <col min="5" max="5" width="0.6640625" style="3" customWidth="1"/>
    <col min="6" max="6" width="0.5546875" style="3" customWidth="1"/>
    <col min="7" max="7" width="3.88671875" style="3" customWidth="1"/>
    <col min="8" max="8" width="4" style="3" customWidth="1"/>
    <col min="9" max="9" width="1" style="3" customWidth="1"/>
    <col min="10" max="10" width="6.88671875" style="3" customWidth="1"/>
    <col min="11" max="11" width="2.109375" style="3" customWidth="1"/>
    <col min="12" max="12" width="0.6640625" style="3" customWidth="1"/>
    <col min="13" max="13" width="4.44140625" style="3" customWidth="1"/>
    <col min="14" max="15" width="4" style="3" customWidth="1"/>
    <col min="16" max="16" width="8.6640625" style="3" customWidth="1"/>
    <col min="17" max="17" width="2.109375" style="3" customWidth="1"/>
    <col min="18" max="18" width="1" style="3" customWidth="1"/>
    <col min="19" max="19" width="15.109375" style="3" customWidth="1"/>
    <col min="20" max="20" width="0.33203125" style="3" customWidth="1"/>
    <col min="21" max="21" width="3.44140625" style="3" customWidth="1"/>
    <col min="22" max="22" width="2.109375" style="3" customWidth="1"/>
    <col min="23" max="23" width="1.6640625" style="3" customWidth="1"/>
    <col min="24" max="24" width="0.33203125" style="3" customWidth="1"/>
    <col min="25" max="25" width="5.33203125" style="3" hidden="1" customWidth="1"/>
    <col min="26" max="26" width="1.6640625" style="3" hidden="1" customWidth="1"/>
    <col min="27" max="27" width="0.33203125" style="3" hidden="1" customWidth="1"/>
    <col min="28" max="28" width="3.44140625" style="3" hidden="1" customWidth="1"/>
    <col min="29" max="29" width="0.88671875" style="3" hidden="1" customWidth="1"/>
    <col min="30" max="30" width="2.33203125" style="3" hidden="1" customWidth="1"/>
    <col min="31" max="31" width="11.109375" style="3" hidden="1" customWidth="1"/>
    <col min="32" max="33" width="2.33203125" style="3" hidden="1" customWidth="1"/>
    <col min="34" max="34" width="12" style="275" customWidth="1"/>
    <col min="35" max="35" width="12" style="275" hidden="1" customWidth="1"/>
    <col min="36" max="37" width="12" style="275" customWidth="1"/>
    <col min="38" max="38" width="13.44140625" style="275" customWidth="1"/>
    <col min="39" max="39" width="7.88671875" style="54" hidden="1" customWidth="1"/>
    <col min="40" max="45" width="8.6640625" style="54" hidden="1" customWidth="1"/>
    <col min="46" max="256" width="9.109375" style="49"/>
    <col min="257" max="257" width="0.88671875" style="49" customWidth="1"/>
    <col min="258" max="258" width="0.5546875" style="49" customWidth="1"/>
    <col min="259" max="259" width="1.109375" style="49" customWidth="1"/>
    <col min="260" max="260" width="1.6640625" style="49" customWidth="1"/>
    <col min="261" max="261" width="0.6640625" style="49" customWidth="1"/>
    <col min="262" max="262" width="0.5546875" style="49" customWidth="1"/>
    <col min="263" max="263" width="3.88671875" style="49" customWidth="1"/>
    <col min="264" max="264" width="4" style="49" customWidth="1"/>
    <col min="265" max="265" width="1" style="49" customWidth="1"/>
    <col min="266" max="266" width="6.88671875" style="49" customWidth="1"/>
    <col min="267" max="267" width="2.109375" style="49" customWidth="1"/>
    <col min="268" max="268" width="0.6640625" style="49" customWidth="1"/>
    <col min="269" max="269" width="4.44140625" style="49" customWidth="1"/>
    <col min="270" max="271" width="4" style="49" customWidth="1"/>
    <col min="272" max="272" width="8.6640625" style="49" customWidth="1"/>
    <col min="273" max="273" width="2.109375" style="49" customWidth="1"/>
    <col min="274" max="274" width="1" style="49" customWidth="1"/>
    <col min="275" max="275" width="15.109375" style="49" customWidth="1"/>
    <col min="276" max="276" width="0.33203125" style="49" customWidth="1"/>
    <col min="277" max="277" width="3.44140625" style="49" customWidth="1"/>
    <col min="278" max="278" width="2.109375" style="49" customWidth="1"/>
    <col min="279" max="279" width="1.6640625" style="49" customWidth="1"/>
    <col min="280" max="280" width="0.33203125" style="49" customWidth="1"/>
    <col min="281" max="289" width="0" style="49" hidden="1" customWidth="1"/>
    <col min="290" max="290" width="12" style="49" customWidth="1"/>
    <col min="291" max="291" width="0" style="49" hidden="1" customWidth="1"/>
    <col min="292" max="293" width="12" style="49" customWidth="1"/>
    <col min="294" max="294" width="13.44140625" style="49" customWidth="1"/>
    <col min="295" max="301" width="0" style="49" hidden="1" customWidth="1"/>
    <col min="302" max="512" width="9.109375" style="49"/>
    <col min="513" max="513" width="0.88671875" style="49" customWidth="1"/>
    <col min="514" max="514" width="0.5546875" style="49" customWidth="1"/>
    <col min="515" max="515" width="1.109375" style="49" customWidth="1"/>
    <col min="516" max="516" width="1.6640625" style="49" customWidth="1"/>
    <col min="517" max="517" width="0.6640625" style="49" customWidth="1"/>
    <col min="518" max="518" width="0.5546875" style="49" customWidth="1"/>
    <col min="519" max="519" width="3.88671875" style="49" customWidth="1"/>
    <col min="520" max="520" width="4" style="49" customWidth="1"/>
    <col min="521" max="521" width="1" style="49" customWidth="1"/>
    <col min="522" max="522" width="6.88671875" style="49" customWidth="1"/>
    <col min="523" max="523" width="2.109375" style="49" customWidth="1"/>
    <col min="524" max="524" width="0.6640625" style="49" customWidth="1"/>
    <col min="525" max="525" width="4.44140625" style="49" customWidth="1"/>
    <col min="526" max="527" width="4" style="49" customWidth="1"/>
    <col min="528" max="528" width="8.6640625" style="49" customWidth="1"/>
    <col min="529" max="529" width="2.109375" style="49" customWidth="1"/>
    <col min="530" max="530" width="1" style="49" customWidth="1"/>
    <col min="531" max="531" width="15.109375" style="49" customWidth="1"/>
    <col min="532" max="532" width="0.33203125" style="49" customWidth="1"/>
    <col min="533" max="533" width="3.44140625" style="49" customWidth="1"/>
    <col min="534" max="534" width="2.109375" style="49" customWidth="1"/>
    <col min="535" max="535" width="1.6640625" style="49" customWidth="1"/>
    <col min="536" max="536" width="0.33203125" style="49" customWidth="1"/>
    <col min="537" max="545" width="0" style="49" hidden="1" customWidth="1"/>
    <col min="546" max="546" width="12" style="49" customWidth="1"/>
    <col min="547" max="547" width="0" style="49" hidden="1" customWidth="1"/>
    <col min="548" max="549" width="12" style="49" customWidth="1"/>
    <col min="550" max="550" width="13.44140625" style="49" customWidth="1"/>
    <col min="551" max="557" width="0" style="49" hidden="1" customWidth="1"/>
    <col min="558" max="768" width="9.109375" style="49"/>
    <col min="769" max="769" width="0.88671875" style="49" customWidth="1"/>
    <col min="770" max="770" width="0.5546875" style="49" customWidth="1"/>
    <col min="771" max="771" width="1.109375" style="49" customWidth="1"/>
    <col min="772" max="772" width="1.6640625" style="49" customWidth="1"/>
    <col min="773" max="773" width="0.6640625" style="49" customWidth="1"/>
    <col min="774" max="774" width="0.5546875" style="49" customWidth="1"/>
    <col min="775" max="775" width="3.88671875" style="49" customWidth="1"/>
    <col min="776" max="776" width="4" style="49" customWidth="1"/>
    <col min="777" max="777" width="1" style="49" customWidth="1"/>
    <col min="778" max="778" width="6.88671875" style="49" customWidth="1"/>
    <col min="779" max="779" width="2.109375" style="49" customWidth="1"/>
    <col min="780" max="780" width="0.6640625" style="49" customWidth="1"/>
    <col min="781" max="781" width="4.44140625" style="49" customWidth="1"/>
    <col min="782" max="783" width="4" style="49" customWidth="1"/>
    <col min="784" max="784" width="8.6640625" style="49" customWidth="1"/>
    <col min="785" max="785" width="2.109375" style="49" customWidth="1"/>
    <col min="786" max="786" width="1" style="49" customWidth="1"/>
    <col min="787" max="787" width="15.109375" style="49" customWidth="1"/>
    <col min="788" max="788" width="0.33203125" style="49" customWidth="1"/>
    <col min="789" max="789" width="3.44140625" style="49" customWidth="1"/>
    <col min="790" max="790" width="2.109375" style="49" customWidth="1"/>
    <col min="791" max="791" width="1.6640625" style="49" customWidth="1"/>
    <col min="792" max="792" width="0.33203125" style="49" customWidth="1"/>
    <col min="793" max="801" width="0" style="49" hidden="1" customWidth="1"/>
    <col min="802" max="802" width="12" style="49" customWidth="1"/>
    <col min="803" max="803" width="0" style="49" hidden="1" customWidth="1"/>
    <col min="804" max="805" width="12" style="49" customWidth="1"/>
    <col min="806" max="806" width="13.44140625" style="49" customWidth="1"/>
    <col min="807" max="813" width="0" style="49" hidden="1" customWidth="1"/>
    <col min="814" max="1024" width="9.109375" style="49"/>
    <col min="1025" max="1025" width="0.88671875" style="49" customWidth="1"/>
    <col min="1026" max="1026" width="0.5546875" style="49" customWidth="1"/>
    <col min="1027" max="1027" width="1.109375" style="49" customWidth="1"/>
    <col min="1028" max="1028" width="1.6640625" style="49" customWidth="1"/>
    <col min="1029" max="1029" width="0.6640625" style="49" customWidth="1"/>
    <col min="1030" max="1030" width="0.5546875" style="49" customWidth="1"/>
    <col min="1031" max="1031" width="3.88671875" style="49" customWidth="1"/>
    <col min="1032" max="1032" width="4" style="49" customWidth="1"/>
    <col min="1033" max="1033" width="1" style="49" customWidth="1"/>
    <col min="1034" max="1034" width="6.88671875" style="49" customWidth="1"/>
    <col min="1035" max="1035" width="2.109375" style="49" customWidth="1"/>
    <col min="1036" max="1036" width="0.6640625" style="49" customWidth="1"/>
    <col min="1037" max="1037" width="4.44140625" style="49" customWidth="1"/>
    <col min="1038" max="1039" width="4" style="49" customWidth="1"/>
    <col min="1040" max="1040" width="8.6640625" style="49" customWidth="1"/>
    <col min="1041" max="1041" width="2.109375" style="49" customWidth="1"/>
    <col min="1042" max="1042" width="1" style="49" customWidth="1"/>
    <col min="1043" max="1043" width="15.109375" style="49" customWidth="1"/>
    <col min="1044" max="1044" width="0.33203125" style="49" customWidth="1"/>
    <col min="1045" max="1045" width="3.44140625" style="49" customWidth="1"/>
    <col min="1046" max="1046" width="2.109375" style="49" customWidth="1"/>
    <col min="1047" max="1047" width="1.6640625" style="49" customWidth="1"/>
    <col min="1048" max="1048" width="0.33203125" style="49" customWidth="1"/>
    <col min="1049" max="1057" width="0" style="49" hidden="1" customWidth="1"/>
    <col min="1058" max="1058" width="12" style="49" customWidth="1"/>
    <col min="1059" max="1059" width="0" style="49" hidden="1" customWidth="1"/>
    <col min="1060" max="1061" width="12" style="49" customWidth="1"/>
    <col min="1062" max="1062" width="13.44140625" style="49" customWidth="1"/>
    <col min="1063" max="1069" width="0" style="49" hidden="1" customWidth="1"/>
    <col min="1070" max="1280" width="9.109375" style="49"/>
    <col min="1281" max="1281" width="0.88671875" style="49" customWidth="1"/>
    <col min="1282" max="1282" width="0.5546875" style="49" customWidth="1"/>
    <col min="1283" max="1283" width="1.109375" style="49" customWidth="1"/>
    <col min="1284" max="1284" width="1.6640625" style="49" customWidth="1"/>
    <col min="1285" max="1285" width="0.6640625" style="49" customWidth="1"/>
    <col min="1286" max="1286" width="0.5546875" style="49" customWidth="1"/>
    <col min="1287" max="1287" width="3.88671875" style="49" customWidth="1"/>
    <col min="1288" max="1288" width="4" style="49" customWidth="1"/>
    <col min="1289" max="1289" width="1" style="49" customWidth="1"/>
    <col min="1290" max="1290" width="6.88671875" style="49" customWidth="1"/>
    <col min="1291" max="1291" width="2.109375" style="49" customWidth="1"/>
    <col min="1292" max="1292" width="0.6640625" style="49" customWidth="1"/>
    <col min="1293" max="1293" width="4.44140625" style="49" customWidth="1"/>
    <col min="1294" max="1295" width="4" style="49" customWidth="1"/>
    <col min="1296" max="1296" width="8.6640625" style="49" customWidth="1"/>
    <col min="1297" max="1297" width="2.109375" style="49" customWidth="1"/>
    <col min="1298" max="1298" width="1" style="49" customWidth="1"/>
    <col min="1299" max="1299" width="15.109375" style="49" customWidth="1"/>
    <col min="1300" max="1300" width="0.33203125" style="49" customWidth="1"/>
    <col min="1301" max="1301" width="3.44140625" style="49" customWidth="1"/>
    <col min="1302" max="1302" width="2.109375" style="49" customWidth="1"/>
    <col min="1303" max="1303" width="1.6640625" style="49" customWidth="1"/>
    <col min="1304" max="1304" width="0.33203125" style="49" customWidth="1"/>
    <col min="1305" max="1313" width="0" style="49" hidden="1" customWidth="1"/>
    <col min="1314" max="1314" width="12" style="49" customWidth="1"/>
    <col min="1315" max="1315" width="0" style="49" hidden="1" customWidth="1"/>
    <col min="1316" max="1317" width="12" style="49" customWidth="1"/>
    <col min="1318" max="1318" width="13.44140625" style="49" customWidth="1"/>
    <col min="1319" max="1325" width="0" style="49" hidden="1" customWidth="1"/>
    <col min="1326" max="1536" width="9.109375" style="49"/>
    <col min="1537" max="1537" width="0.88671875" style="49" customWidth="1"/>
    <col min="1538" max="1538" width="0.5546875" style="49" customWidth="1"/>
    <col min="1539" max="1539" width="1.109375" style="49" customWidth="1"/>
    <col min="1540" max="1540" width="1.6640625" style="49" customWidth="1"/>
    <col min="1541" max="1541" width="0.6640625" style="49" customWidth="1"/>
    <col min="1542" max="1542" width="0.5546875" style="49" customWidth="1"/>
    <col min="1543" max="1543" width="3.88671875" style="49" customWidth="1"/>
    <col min="1544" max="1544" width="4" style="49" customWidth="1"/>
    <col min="1545" max="1545" width="1" style="49" customWidth="1"/>
    <col min="1546" max="1546" width="6.88671875" style="49" customWidth="1"/>
    <col min="1547" max="1547" width="2.109375" style="49" customWidth="1"/>
    <col min="1548" max="1548" width="0.6640625" style="49" customWidth="1"/>
    <col min="1549" max="1549" width="4.44140625" style="49" customWidth="1"/>
    <col min="1550" max="1551" width="4" style="49" customWidth="1"/>
    <col min="1552" max="1552" width="8.6640625" style="49" customWidth="1"/>
    <col min="1553" max="1553" width="2.109375" style="49" customWidth="1"/>
    <col min="1554" max="1554" width="1" style="49" customWidth="1"/>
    <col min="1555" max="1555" width="15.109375" style="49" customWidth="1"/>
    <col min="1556" max="1556" width="0.33203125" style="49" customWidth="1"/>
    <col min="1557" max="1557" width="3.44140625" style="49" customWidth="1"/>
    <col min="1558" max="1558" width="2.109375" style="49" customWidth="1"/>
    <col min="1559" max="1559" width="1.6640625" style="49" customWidth="1"/>
    <col min="1560" max="1560" width="0.33203125" style="49" customWidth="1"/>
    <col min="1561" max="1569" width="0" style="49" hidden="1" customWidth="1"/>
    <col min="1570" max="1570" width="12" style="49" customWidth="1"/>
    <col min="1571" max="1571" width="0" style="49" hidden="1" customWidth="1"/>
    <col min="1572" max="1573" width="12" style="49" customWidth="1"/>
    <col min="1574" max="1574" width="13.44140625" style="49" customWidth="1"/>
    <col min="1575" max="1581" width="0" style="49" hidden="1" customWidth="1"/>
    <col min="1582" max="1792" width="9.109375" style="49"/>
    <col min="1793" max="1793" width="0.88671875" style="49" customWidth="1"/>
    <col min="1794" max="1794" width="0.5546875" style="49" customWidth="1"/>
    <col min="1795" max="1795" width="1.109375" style="49" customWidth="1"/>
    <col min="1796" max="1796" width="1.6640625" style="49" customWidth="1"/>
    <col min="1797" max="1797" width="0.6640625" style="49" customWidth="1"/>
    <col min="1798" max="1798" width="0.5546875" style="49" customWidth="1"/>
    <col min="1799" max="1799" width="3.88671875" style="49" customWidth="1"/>
    <col min="1800" max="1800" width="4" style="49" customWidth="1"/>
    <col min="1801" max="1801" width="1" style="49" customWidth="1"/>
    <col min="1802" max="1802" width="6.88671875" style="49" customWidth="1"/>
    <col min="1803" max="1803" width="2.109375" style="49" customWidth="1"/>
    <col min="1804" max="1804" width="0.6640625" style="49" customWidth="1"/>
    <col min="1805" max="1805" width="4.44140625" style="49" customWidth="1"/>
    <col min="1806" max="1807" width="4" style="49" customWidth="1"/>
    <col min="1808" max="1808" width="8.6640625" style="49" customWidth="1"/>
    <col min="1809" max="1809" width="2.109375" style="49" customWidth="1"/>
    <col min="1810" max="1810" width="1" style="49" customWidth="1"/>
    <col min="1811" max="1811" width="15.109375" style="49" customWidth="1"/>
    <col min="1812" max="1812" width="0.33203125" style="49" customWidth="1"/>
    <col min="1813" max="1813" width="3.44140625" style="49" customWidth="1"/>
    <col min="1814" max="1814" width="2.109375" style="49" customWidth="1"/>
    <col min="1815" max="1815" width="1.6640625" style="49" customWidth="1"/>
    <col min="1816" max="1816" width="0.33203125" style="49" customWidth="1"/>
    <col min="1817" max="1825" width="0" style="49" hidden="1" customWidth="1"/>
    <col min="1826" max="1826" width="12" style="49" customWidth="1"/>
    <col min="1827" max="1827" width="0" style="49" hidden="1" customWidth="1"/>
    <col min="1828" max="1829" width="12" style="49" customWidth="1"/>
    <col min="1830" max="1830" width="13.44140625" style="49" customWidth="1"/>
    <col min="1831" max="1837" width="0" style="49" hidden="1" customWidth="1"/>
    <col min="1838" max="2048" width="9.109375" style="49"/>
    <col min="2049" max="2049" width="0.88671875" style="49" customWidth="1"/>
    <col min="2050" max="2050" width="0.5546875" style="49" customWidth="1"/>
    <col min="2051" max="2051" width="1.109375" style="49" customWidth="1"/>
    <col min="2052" max="2052" width="1.6640625" style="49" customWidth="1"/>
    <col min="2053" max="2053" width="0.6640625" style="49" customWidth="1"/>
    <col min="2054" max="2054" width="0.5546875" style="49" customWidth="1"/>
    <col min="2055" max="2055" width="3.88671875" style="49" customWidth="1"/>
    <col min="2056" max="2056" width="4" style="49" customWidth="1"/>
    <col min="2057" max="2057" width="1" style="49" customWidth="1"/>
    <col min="2058" max="2058" width="6.88671875" style="49" customWidth="1"/>
    <col min="2059" max="2059" width="2.109375" style="49" customWidth="1"/>
    <col min="2060" max="2060" width="0.6640625" style="49" customWidth="1"/>
    <col min="2061" max="2061" width="4.44140625" style="49" customWidth="1"/>
    <col min="2062" max="2063" width="4" style="49" customWidth="1"/>
    <col min="2064" max="2064" width="8.6640625" style="49" customWidth="1"/>
    <col min="2065" max="2065" width="2.109375" style="49" customWidth="1"/>
    <col min="2066" max="2066" width="1" style="49" customWidth="1"/>
    <col min="2067" max="2067" width="15.109375" style="49" customWidth="1"/>
    <col min="2068" max="2068" width="0.33203125" style="49" customWidth="1"/>
    <col min="2069" max="2069" width="3.44140625" style="49" customWidth="1"/>
    <col min="2070" max="2070" width="2.109375" style="49" customWidth="1"/>
    <col min="2071" max="2071" width="1.6640625" style="49" customWidth="1"/>
    <col min="2072" max="2072" width="0.33203125" style="49" customWidth="1"/>
    <col min="2073" max="2081" width="0" style="49" hidden="1" customWidth="1"/>
    <col min="2082" max="2082" width="12" style="49" customWidth="1"/>
    <col min="2083" max="2083" width="0" style="49" hidden="1" customWidth="1"/>
    <col min="2084" max="2085" width="12" style="49" customWidth="1"/>
    <col min="2086" max="2086" width="13.44140625" style="49" customWidth="1"/>
    <col min="2087" max="2093" width="0" style="49" hidden="1" customWidth="1"/>
    <col min="2094" max="2304" width="9.109375" style="49"/>
    <col min="2305" max="2305" width="0.88671875" style="49" customWidth="1"/>
    <col min="2306" max="2306" width="0.5546875" style="49" customWidth="1"/>
    <col min="2307" max="2307" width="1.109375" style="49" customWidth="1"/>
    <col min="2308" max="2308" width="1.6640625" style="49" customWidth="1"/>
    <col min="2309" max="2309" width="0.6640625" style="49" customWidth="1"/>
    <col min="2310" max="2310" width="0.5546875" style="49" customWidth="1"/>
    <col min="2311" max="2311" width="3.88671875" style="49" customWidth="1"/>
    <col min="2312" max="2312" width="4" style="49" customWidth="1"/>
    <col min="2313" max="2313" width="1" style="49" customWidth="1"/>
    <col min="2314" max="2314" width="6.88671875" style="49" customWidth="1"/>
    <col min="2315" max="2315" width="2.109375" style="49" customWidth="1"/>
    <col min="2316" max="2316" width="0.6640625" style="49" customWidth="1"/>
    <col min="2317" max="2317" width="4.44140625" style="49" customWidth="1"/>
    <col min="2318" max="2319" width="4" style="49" customWidth="1"/>
    <col min="2320" max="2320" width="8.6640625" style="49" customWidth="1"/>
    <col min="2321" max="2321" width="2.109375" style="49" customWidth="1"/>
    <col min="2322" max="2322" width="1" style="49" customWidth="1"/>
    <col min="2323" max="2323" width="15.109375" style="49" customWidth="1"/>
    <col min="2324" max="2324" width="0.33203125" style="49" customWidth="1"/>
    <col min="2325" max="2325" width="3.44140625" style="49" customWidth="1"/>
    <col min="2326" max="2326" width="2.109375" style="49" customWidth="1"/>
    <col min="2327" max="2327" width="1.6640625" style="49" customWidth="1"/>
    <col min="2328" max="2328" width="0.33203125" style="49" customWidth="1"/>
    <col min="2329" max="2337" width="0" style="49" hidden="1" customWidth="1"/>
    <col min="2338" max="2338" width="12" style="49" customWidth="1"/>
    <col min="2339" max="2339" width="0" style="49" hidden="1" customWidth="1"/>
    <col min="2340" max="2341" width="12" style="49" customWidth="1"/>
    <col min="2342" max="2342" width="13.44140625" style="49" customWidth="1"/>
    <col min="2343" max="2349" width="0" style="49" hidden="1" customWidth="1"/>
    <col min="2350" max="2560" width="9.109375" style="49"/>
    <col min="2561" max="2561" width="0.88671875" style="49" customWidth="1"/>
    <col min="2562" max="2562" width="0.5546875" style="49" customWidth="1"/>
    <col min="2563" max="2563" width="1.109375" style="49" customWidth="1"/>
    <col min="2564" max="2564" width="1.6640625" style="49" customWidth="1"/>
    <col min="2565" max="2565" width="0.6640625" style="49" customWidth="1"/>
    <col min="2566" max="2566" width="0.5546875" style="49" customWidth="1"/>
    <col min="2567" max="2567" width="3.88671875" style="49" customWidth="1"/>
    <col min="2568" max="2568" width="4" style="49" customWidth="1"/>
    <col min="2569" max="2569" width="1" style="49" customWidth="1"/>
    <col min="2570" max="2570" width="6.88671875" style="49" customWidth="1"/>
    <col min="2571" max="2571" width="2.109375" style="49" customWidth="1"/>
    <col min="2572" max="2572" width="0.6640625" style="49" customWidth="1"/>
    <col min="2573" max="2573" width="4.44140625" style="49" customWidth="1"/>
    <col min="2574" max="2575" width="4" style="49" customWidth="1"/>
    <col min="2576" max="2576" width="8.6640625" style="49" customWidth="1"/>
    <col min="2577" max="2577" width="2.109375" style="49" customWidth="1"/>
    <col min="2578" max="2578" width="1" style="49" customWidth="1"/>
    <col min="2579" max="2579" width="15.109375" style="49" customWidth="1"/>
    <col min="2580" max="2580" width="0.33203125" style="49" customWidth="1"/>
    <col min="2581" max="2581" width="3.44140625" style="49" customWidth="1"/>
    <col min="2582" max="2582" width="2.109375" style="49" customWidth="1"/>
    <col min="2583" max="2583" width="1.6640625" style="49" customWidth="1"/>
    <col min="2584" max="2584" width="0.33203125" style="49" customWidth="1"/>
    <col min="2585" max="2593" width="0" style="49" hidden="1" customWidth="1"/>
    <col min="2594" max="2594" width="12" style="49" customWidth="1"/>
    <col min="2595" max="2595" width="0" style="49" hidden="1" customWidth="1"/>
    <col min="2596" max="2597" width="12" style="49" customWidth="1"/>
    <col min="2598" max="2598" width="13.44140625" style="49" customWidth="1"/>
    <col min="2599" max="2605" width="0" style="49" hidden="1" customWidth="1"/>
    <col min="2606" max="2816" width="9.109375" style="49"/>
    <col min="2817" max="2817" width="0.88671875" style="49" customWidth="1"/>
    <col min="2818" max="2818" width="0.5546875" style="49" customWidth="1"/>
    <col min="2819" max="2819" width="1.109375" style="49" customWidth="1"/>
    <col min="2820" max="2820" width="1.6640625" style="49" customWidth="1"/>
    <col min="2821" max="2821" width="0.6640625" style="49" customWidth="1"/>
    <col min="2822" max="2822" width="0.5546875" style="49" customWidth="1"/>
    <col min="2823" max="2823" width="3.88671875" style="49" customWidth="1"/>
    <col min="2824" max="2824" width="4" style="49" customWidth="1"/>
    <col min="2825" max="2825" width="1" style="49" customWidth="1"/>
    <col min="2826" max="2826" width="6.88671875" style="49" customWidth="1"/>
    <col min="2827" max="2827" width="2.109375" style="49" customWidth="1"/>
    <col min="2828" max="2828" width="0.6640625" style="49" customWidth="1"/>
    <col min="2829" max="2829" width="4.44140625" style="49" customWidth="1"/>
    <col min="2830" max="2831" width="4" style="49" customWidth="1"/>
    <col min="2832" max="2832" width="8.6640625" style="49" customWidth="1"/>
    <col min="2833" max="2833" width="2.109375" style="49" customWidth="1"/>
    <col min="2834" max="2834" width="1" style="49" customWidth="1"/>
    <col min="2835" max="2835" width="15.109375" style="49" customWidth="1"/>
    <col min="2836" max="2836" width="0.33203125" style="49" customWidth="1"/>
    <col min="2837" max="2837" width="3.44140625" style="49" customWidth="1"/>
    <col min="2838" max="2838" width="2.109375" style="49" customWidth="1"/>
    <col min="2839" max="2839" width="1.6640625" style="49" customWidth="1"/>
    <col min="2840" max="2840" width="0.33203125" style="49" customWidth="1"/>
    <col min="2841" max="2849" width="0" style="49" hidden="1" customWidth="1"/>
    <col min="2850" max="2850" width="12" style="49" customWidth="1"/>
    <col min="2851" max="2851" width="0" style="49" hidden="1" customWidth="1"/>
    <col min="2852" max="2853" width="12" style="49" customWidth="1"/>
    <col min="2854" max="2854" width="13.44140625" style="49" customWidth="1"/>
    <col min="2855" max="2861" width="0" style="49" hidden="1" customWidth="1"/>
    <col min="2862" max="3072" width="9.109375" style="49"/>
    <col min="3073" max="3073" width="0.88671875" style="49" customWidth="1"/>
    <col min="3074" max="3074" width="0.5546875" style="49" customWidth="1"/>
    <col min="3075" max="3075" width="1.109375" style="49" customWidth="1"/>
    <col min="3076" max="3076" width="1.6640625" style="49" customWidth="1"/>
    <col min="3077" max="3077" width="0.6640625" style="49" customWidth="1"/>
    <col min="3078" max="3078" width="0.5546875" style="49" customWidth="1"/>
    <col min="3079" max="3079" width="3.88671875" style="49" customWidth="1"/>
    <col min="3080" max="3080" width="4" style="49" customWidth="1"/>
    <col min="3081" max="3081" width="1" style="49" customWidth="1"/>
    <col min="3082" max="3082" width="6.88671875" style="49" customWidth="1"/>
    <col min="3083" max="3083" width="2.109375" style="49" customWidth="1"/>
    <col min="3084" max="3084" width="0.6640625" style="49" customWidth="1"/>
    <col min="3085" max="3085" width="4.44140625" style="49" customWidth="1"/>
    <col min="3086" max="3087" width="4" style="49" customWidth="1"/>
    <col min="3088" max="3088" width="8.6640625" style="49" customWidth="1"/>
    <col min="3089" max="3089" width="2.109375" style="49" customWidth="1"/>
    <col min="3090" max="3090" width="1" style="49" customWidth="1"/>
    <col min="3091" max="3091" width="15.109375" style="49" customWidth="1"/>
    <col min="3092" max="3092" width="0.33203125" style="49" customWidth="1"/>
    <col min="3093" max="3093" width="3.44140625" style="49" customWidth="1"/>
    <col min="3094" max="3094" width="2.109375" style="49" customWidth="1"/>
    <col min="3095" max="3095" width="1.6640625" style="49" customWidth="1"/>
    <col min="3096" max="3096" width="0.33203125" style="49" customWidth="1"/>
    <col min="3097" max="3105" width="0" style="49" hidden="1" customWidth="1"/>
    <col min="3106" max="3106" width="12" style="49" customWidth="1"/>
    <col min="3107" max="3107" width="0" style="49" hidden="1" customWidth="1"/>
    <col min="3108" max="3109" width="12" style="49" customWidth="1"/>
    <col min="3110" max="3110" width="13.44140625" style="49" customWidth="1"/>
    <col min="3111" max="3117" width="0" style="49" hidden="1" customWidth="1"/>
    <col min="3118" max="3328" width="9.109375" style="49"/>
    <col min="3329" max="3329" width="0.88671875" style="49" customWidth="1"/>
    <col min="3330" max="3330" width="0.5546875" style="49" customWidth="1"/>
    <col min="3331" max="3331" width="1.109375" style="49" customWidth="1"/>
    <col min="3332" max="3332" width="1.6640625" style="49" customWidth="1"/>
    <col min="3333" max="3333" width="0.6640625" style="49" customWidth="1"/>
    <col min="3334" max="3334" width="0.5546875" style="49" customWidth="1"/>
    <col min="3335" max="3335" width="3.88671875" style="49" customWidth="1"/>
    <col min="3336" max="3336" width="4" style="49" customWidth="1"/>
    <col min="3337" max="3337" width="1" style="49" customWidth="1"/>
    <col min="3338" max="3338" width="6.88671875" style="49" customWidth="1"/>
    <col min="3339" max="3339" width="2.109375" style="49" customWidth="1"/>
    <col min="3340" max="3340" width="0.6640625" style="49" customWidth="1"/>
    <col min="3341" max="3341" width="4.44140625" style="49" customWidth="1"/>
    <col min="3342" max="3343" width="4" style="49" customWidth="1"/>
    <col min="3344" max="3344" width="8.6640625" style="49" customWidth="1"/>
    <col min="3345" max="3345" width="2.109375" style="49" customWidth="1"/>
    <col min="3346" max="3346" width="1" style="49" customWidth="1"/>
    <col min="3347" max="3347" width="15.109375" style="49" customWidth="1"/>
    <col min="3348" max="3348" width="0.33203125" style="49" customWidth="1"/>
    <col min="3349" max="3349" width="3.44140625" style="49" customWidth="1"/>
    <col min="3350" max="3350" width="2.109375" style="49" customWidth="1"/>
    <col min="3351" max="3351" width="1.6640625" style="49" customWidth="1"/>
    <col min="3352" max="3352" width="0.33203125" style="49" customWidth="1"/>
    <col min="3353" max="3361" width="0" style="49" hidden="1" customWidth="1"/>
    <col min="3362" max="3362" width="12" style="49" customWidth="1"/>
    <col min="3363" max="3363" width="0" style="49" hidden="1" customWidth="1"/>
    <col min="3364" max="3365" width="12" style="49" customWidth="1"/>
    <col min="3366" max="3366" width="13.44140625" style="49" customWidth="1"/>
    <col min="3367" max="3373" width="0" style="49" hidden="1" customWidth="1"/>
    <col min="3374" max="3584" width="9.109375" style="49"/>
    <col min="3585" max="3585" width="0.88671875" style="49" customWidth="1"/>
    <col min="3586" max="3586" width="0.5546875" style="49" customWidth="1"/>
    <col min="3587" max="3587" width="1.109375" style="49" customWidth="1"/>
    <col min="3588" max="3588" width="1.6640625" style="49" customWidth="1"/>
    <col min="3589" max="3589" width="0.6640625" style="49" customWidth="1"/>
    <col min="3590" max="3590" width="0.5546875" style="49" customWidth="1"/>
    <col min="3591" max="3591" width="3.88671875" style="49" customWidth="1"/>
    <col min="3592" max="3592" width="4" style="49" customWidth="1"/>
    <col min="3593" max="3593" width="1" style="49" customWidth="1"/>
    <col min="3594" max="3594" width="6.88671875" style="49" customWidth="1"/>
    <col min="3595" max="3595" width="2.109375" style="49" customWidth="1"/>
    <col min="3596" max="3596" width="0.6640625" style="49" customWidth="1"/>
    <col min="3597" max="3597" width="4.44140625" style="49" customWidth="1"/>
    <col min="3598" max="3599" width="4" style="49" customWidth="1"/>
    <col min="3600" max="3600" width="8.6640625" style="49" customWidth="1"/>
    <col min="3601" max="3601" width="2.109375" style="49" customWidth="1"/>
    <col min="3602" max="3602" width="1" style="49" customWidth="1"/>
    <col min="3603" max="3603" width="15.109375" style="49" customWidth="1"/>
    <col min="3604" max="3604" width="0.33203125" style="49" customWidth="1"/>
    <col min="3605" max="3605" width="3.44140625" style="49" customWidth="1"/>
    <col min="3606" max="3606" width="2.109375" style="49" customWidth="1"/>
    <col min="3607" max="3607" width="1.6640625" style="49" customWidth="1"/>
    <col min="3608" max="3608" width="0.33203125" style="49" customWidth="1"/>
    <col min="3609" max="3617" width="0" style="49" hidden="1" customWidth="1"/>
    <col min="3618" max="3618" width="12" style="49" customWidth="1"/>
    <col min="3619" max="3619" width="0" style="49" hidden="1" customWidth="1"/>
    <col min="3620" max="3621" width="12" style="49" customWidth="1"/>
    <col min="3622" max="3622" width="13.44140625" style="49" customWidth="1"/>
    <col min="3623" max="3629" width="0" style="49" hidden="1" customWidth="1"/>
    <col min="3630" max="3840" width="9.109375" style="49"/>
    <col min="3841" max="3841" width="0.88671875" style="49" customWidth="1"/>
    <col min="3842" max="3842" width="0.5546875" style="49" customWidth="1"/>
    <col min="3843" max="3843" width="1.109375" style="49" customWidth="1"/>
    <col min="3844" max="3844" width="1.6640625" style="49" customWidth="1"/>
    <col min="3845" max="3845" width="0.6640625" style="49" customWidth="1"/>
    <col min="3846" max="3846" width="0.5546875" style="49" customWidth="1"/>
    <col min="3847" max="3847" width="3.88671875" style="49" customWidth="1"/>
    <col min="3848" max="3848" width="4" style="49" customWidth="1"/>
    <col min="3849" max="3849" width="1" style="49" customWidth="1"/>
    <col min="3850" max="3850" width="6.88671875" style="49" customWidth="1"/>
    <col min="3851" max="3851" width="2.109375" style="49" customWidth="1"/>
    <col min="3852" max="3852" width="0.6640625" style="49" customWidth="1"/>
    <col min="3853" max="3853" width="4.44140625" style="49" customWidth="1"/>
    <col min="3854" max="3855" width="4" style="49" customWidth="1"/>
    <col min="3856" max="3856" width="8.6640625" style="49" customWidth="1"/>
    <col min="3857" max="3857" width="2.109375" style="49" customWidth="1"/>
    <col min="3858" max="3858" width="1" style="49" customWidth="1"/>
    <col min="3859" max="3859" width="15.109375" style="49" customWidth="1"/>
    <col min="3860" max="3860" width="0.33203125" style="49" customWidth="1"/>
    <col min="3861" max="3861" width="3.44140625" style="49" customWidth="1"/>
    <col min="3862" max="3862" width="2.109375" style="49" customWidth="1"/>
    <col min="3863" max="3863" width="1.6640625" style="49" customWidth="1"/>
    <col min="3864" max="3864" width="0.33203125" style="49" customWidth="1"/>
    <col min="3865" max="3873" width="0" style="49" hidden="1" customWidth="1"/>
    <col min="3874" max="3874" width="12" style="49" customWidth="1"/>
    <col min="3875" max="3875" width="0" style="49" hidden="1" customWidth="1"/>
    <col min="3876" max="3877" width="12" style="49" customWidth="1"/>
    <col min="3878" max="3878" width="13.44140625" style="49" customWidth="1"/>
    <col min="3879" max="3885" width="0" style="49" hidden="1" customWidth="1"/>
    <col min="3886" max="4096" width="9.109375" style="49"/>
    <col min="4097" max="4097" width="0.88671875" style="49" customWidth="1"/>
    <col min="4098" max="4098" width="0.5546875" style="49" customWidth="1"/>
    <col min="4099" max="4099" width="1.109375" style="49" customWidth="1"/>
    <col min="4100" max="4100" width="1.6640625" style="49" customWidth="1"/>
    <col min="4101" max="4101" width="0.6640625" style="49" customWidth="1"/>
    <col min="4102" max="4102" width="0.5546875" style="49" customWidth="1"/>
    <col min="4103" max="4103" width="3.88671875" style="49" customWidth="1"/>
    <col min="4104" max="4104" width="4" style="49" customWidth="1"/>
    <col min="4105" max="4105" width="1" style="49" customWidth="1"/>
    <col min="4106" max="4106" width="6.88671875" style="49" customWidth="1"/>
    <col min="4107" max="4107" width="2.109375" style="49" customWidth="1"/>
    <col min="4108" max="4108" width="0.6640625" style="49" customWidth="1"/>
    <col min="4109" max="4109" width="4.44140625" style="49" customWidth="1"/>
    <col min="4110" max="4111" width="4" style="49" customWidth="1"/>
    <col min="4112" max="4112" width="8.6640625" style="49" customWidth="1"/>
    <col min="4113" max="4113" width="2.109375" style="49" customWidth="1"/>
    <col min="4114" max="4114" width="1" style="49" customWidth="1"/>
    <col min="4115" max="4115" width="15.109375" style="49" customWidth="1"/>
    <col min="4116" max="4116" width="0.33203125" style="49" customWidth="1"/>
    <col min="4117" max="4117" width="3.44140625" style="49" customWidth="1"/>
    <col min="4118" max="4118" width="2.109375" style="49" customWidth="1"/>
    <col min="4119" max="4119" width="1.6640625" style="49" customWidth="1"/>
    <col min="4120" max="4120" width="0.33203125" style="49" customWidth="1"/>
    <col min="4121" max="4129" width="0" style="49" hidden="1" customWidth="1"/>
    <col min="4130" max="4130" width="12" style="49" customWidth="1"/>
    <col min="4131" max="4131" width="0" style="49" hidden="1" customWidth="1"/>
    <col min="4132" max="4133" width="12" style="49" customWidth="1"/>
    <col min="4134" max="4134" width="13.44140625" style="49" customWidth="1"/>
    <col min="4135" max="4141" width="0" style="49" hidden="1" customWidth="1"/>
    <col min="4142" max="4352" width="9.109375" style="49"/>
    <col min="4353" max="4353" width="0.88671875" style="49" customWidth="1"/>
    <col min="4354" max="4354" width="0.5546875" style="49" customWidth="1"/>
    <col min="4355" max="4355" width="1.109375" style="49" customWidth="1"/>
    <col min="4356" max="4356" width="1.6640625" style="49" customWidth="1"/>
    <col min="4357" max="4357" width="0.6640625" style="49" customWidth="1"/>
    <col min="4358" max="4358" width="0.5546875" style="49" customWidth="1"/>
    <col min="4359" max="4359" width="3.88671875" style="49" customWidth="1"/>
    <col min="4360" max="4360" width="4" style="49" customWidth="1"/>
    <col min="4361" max="4361" width="1" style="49" customWidth="1"/>
    <col min="4362" max="4362" width="6.88671875" style="49" customWidth="1"/>
    <col min="4363" max="4363" width="2.109375" style="49" customWidth="1"/>
    <col min="4364" max="4364" width="0.6640625" style="49" customWidth="1"/>
    <col min="4365" max="4365" width="4.44140625" style="49" customWidth="1"/>
    <col min="4366" max="4367" width="4" style="49" customWidth="1"/>
    <col min="4368" max="4368" width="8.6640625" style="49" customWidth="1"/>
    <col min="4369" max="4369" width="2.109375" style="49" customWidth="1"/>
    <col min="4370" max="4370" width="1" style="49" customWidth="1"/>
    <col min="4371" max="4371" width="15.109375" style="49" customWidth="1"/>
    <col min="4372" max="4372" width="0.33203125" style="49" customWidth="1"/>
    <col min="4373" max="4373" width="3.44140625" style="49" customWidth="1"/>
    <col min="4374" max="4374" width="2.109375" style="49" customWidth="1"/>
    <col min="4375" max="4375" width="1.6640625" style="49" customWidth="1"/>
    <col min="4376" max="4376" width="0.33203125" style="49" customWidth="1"/>
    <col min="4377" max="4385" width="0" style="49" hidden="1" customWidth="1"/>
    <col min="4386" max="4386" width="12" style="49" customWidth="1"/>
    <col min="4387" max="4387" width="0" style="49" hidden="1" customWidth="1"/>
    <col min="4388" max="4389" width="12" style="49" customWidth="1"/>
    <col min="4390" max="4390" width="13.44140625" style="49" customWidth="1"/>
    <col min="4391" max="4397" width="0" style="49" hidden="1" customWidth="1"/>
    <col min="4398" max="4608" width="9.109375" style="49"/>
    <col min="4609" max="4609" width="0.88671875" style="49" customWidth="1"/>
    <col min="4610" max="4610" width="0.5546875" style="49" customWidth="1"/>
    <col min="4611" max="4611" width="1.109375" style="49" customWidth="1"/>
    <col min="4612" max="4612" width="1.6640625" style="49" customWidth="1"/>
    <col min="4613" max="4613" width="0.6640625" style="49" customWidth="1"/>
    <col min="4614" max="4614" width="0.5546875" style="49" customWidth="1"/>
    <col min="4615" max="4615" width="3.88671875" style="49" customWidth="1"/>
    <col min="4616" max="4616" width="4" style="49" customWidth="1"/>
    <col min="4617" max="4617" width="1" style="49" customWidth="1"/>
    <col min="4618" max="4618" width="6.88671875" style="49" customWidth="1"/>
    <col min="4619" max="4619" width="2.109375" style="49" customWidth="1"/>
    <col min="4620" max="4620" width="0.6640625" style="49" customWidth="1"/>
    <col min="4621" max="4621" width="4.44140625" style="49" customWidth="1"/>
    <col min="4622" max="4623" width="4" style="49" customWidth="1"/>
    <col min="4624" max="4624" width="8.6640625" style="49" customWidth="1"/>
    <col min="4625" max="4625" width="2.109375" style="49" customWidth="1"/>
    <col min="4626" max="4626" width="1" style="49" customWidth="1"/>
    <col min="4627" max="4627" width="15.109375" style="49" customWidth="1"/>
    <col min="4628" max="4628" width="0.33203125" style="49" customWidth="1"/>
    <col min="4629" max="4629" width="3.44140625" style="49" customWidth="1"/>
    <col min="4630" max="4630" width="2.109375" style="49" customWidth="1"/>
    <col min="4631" max="4631" width="1.6640625" style="49" customWidth="1"/>
    <col min="4632" max="4632" width="0.33203125" style="49" customWidth="1"/>
    <col min="4633" max="4641" width="0" style="49" hidden="1" customWidth="1"/>
    <col min="4642" max="4642" width="12" style="49" customWidth="1"/>
    <col min="4643" max="4643" width="0" style="49" hidden="1" customWidth="1"/>
    <col min="4644" max="4645" width="12" style="49" customWidth="1"/>
    <col min="4646" max="4646" width="13.44140625" style="49" customWidth="1"/>
    <col min="4647" max="4653" width="0" style="49" hidden="1" customWidth="1"/>
    <col min="4654" max="4864" width="9.109375" style="49"/>
    <col min="4865" max="4865" width="0.88671875" style="49" customWidth="1"/>
    <col min="4866" max="4866" width="0.5546875" style="49" customWidth="1"/>
    <col min="4867" max="4867" width="1.109375" style="49" customWidth="1"/>
    <col min="4868" max="4868" width="1.6640625" style="49" customWidth="1"/>
    <col min="4869" max="4869" width="0.6640625" style="49" customWidth="1"/>
    <col min="4870" max="4870" width="0.5546875" style="49" customWidth="1"/>
    <col min="4871" max="4871" width="3.88671875" style="49" customWidth="1"/>
    <col min="4872" max="4872" width="4" style="49" customWidth="1"/>
    <col min="4873" max="4873" width="1" style="49" customWidth="1"/>
    <col min="4874" max="4874" width="6.88671875" style="49" customWidth="1"/>
    <col min="4875" max="4875" width="2.109375" style="49" customWidth="1"/>
    <col min="4876" max="4876" width="0.6640625" style="49" customWidth="1"/>
    <col min="4877" max="4877" width="4.44140625" style="49" customWidth="1"/>
    <col min="4878" max="4879" width="4" style="49" customWidth="1"/>
    <col min="4880" max="4880" width="8.6640625" style="49" customWidth="1"/>
    <col min="4881" max="4881" width="2.109375" style="49" customWidth="1"/>
    <col min="4882" max="4882" width="1" style="49" customWidth="1"/>
    <col min="4883" max="4883" width="15.109375" style="49" customWidth="1"/>
    <col min="4884" max="4884" width="0.33203125" style="49" customWidth="1"/>
    <col min="4885" max="4885" width="3.44140625" style="49" customWidth="1"/>
    <col min="4886" max="4886" width="2.109375" style="49" customWidth="1"/>
    <col min="4887" max="4887" width="1.6640625" style="49" customWidth="1"/>
    <col min="4888" max="4888" width="0.33203125" style="49" customWidth="1"/>
    <col min="4889" max="4897" width="0" style="49" hidden="1" customWidth="1"/>
    <col min="4898" max="4898" width="12" style="49" customWidth="1"/>
    <col min="4899" max="4899" width="0" style="49" hidden="1" customWidth="1"/>
    <col min="4900" max="4901" width="12" style="49" customWidth="1"/>
    <col min="4902" max="4902" width="13.44140625" style="49" customWidth="1"/>
    <col min="4903" max="4909" width="0" style="49" hidden="1" customWidth="1"/>
    <col min="4910" max="5120" width="9.109375" style="49"/>
    <col min="5121" max="5121" width="0.88671875" style="49" customWidth="1"/>
    <col min="5122" max="5122" width="0.5546875" style="49" customWidth="1"/>
    <col min="5123" max="5123" width="1.109375" style="49" customWidth="1"/>
    <col min="5124" max="5124" width="1.6640625" style="49" customWidth="1"/>
    <col min="5125" max="5125" width="0.6640625" style="49" customWidth="1"/>
    <col min="5126" max="5126" width="0.5546875" style="49" customWidth="1"/>
    <col min="5127" max="5127" width="3.88671875" style="49" customWidth="1"/>
    <col min="5128" max="5128" width="4" style="49" customWidth="1"/>
    <col min="5129" max="5129" width="1" style="49" customWidth="1"/>
    <col min="5130" max="5130" width="6.88671875" style="49" customWidth="1"/>
    <col min="5131" max="5131" width="2.109375" style="49" customWidth="1"/>
    <col min="5132" max="5132" width="0.6640625" style="49" customWidth="1"/>
    <col min="5133" max="5133" width="4.44140625" style="49" customWidth="1"/>
    <col min="5134" max="5135" width="4" style="49" customWidth="1"/>
    <col min="5136" max="5136" width="8.6640625" style="49" customWidth="1"/>
    <col min="5137" max="5137" width="2.109375" style="49" customWidth="1"/>
    <col min="5138" max="5138" width="1" style="49" customWidth="1"/>
    <col min="5139" max="5139" width="15.109375" style="49" customWidth="1"/>
    <col min="5140" max="5140" width="0.33203125" style="49" customWidth="1"/>
    <col min="5141" max="5141" width="3.44140625" style="49" customWidth="1"/>
    <col min="5142" max="5142" width="2.109375" style="49" customWidth="1"/>
    <col min="5143" max="5143" width="1.6640625" style="49" customWidth="1"/>
    <col min="5144" max="5144" width="0.33203125" style="49" customWidth="1"/>
    <col min="5145" max="5153" width="0" style="49" hidden="1" customWidth="1"/>
    <col min="5154" max="5154" width="12" style="49" customWidth="1"/>
    <col min="5155" max="5155" width="0" style="49" hidden="1" customWidth="1"/>
    <col min="5156" max="5157" width="12" style="49" customWidth="1"/>
    <col min="5158" max="5158" width="13.44140625" style="49" customWidth="1"/>
    <col min="5159" max="5165" width="0" style="49" hidden="1" customWidth="1"/>
    <col min="5166" max="5376" width="9.109375" style="49"/>
    <col min="5377" max="5377" width="0.88671875" style="49" customWidth="1"/>
    <col min="5378" max="5378" width="0.5546875" style="49" customWidth="1"/>
    <col min="5379" max="5379" width="1.109375" style="49" customWidth="1"/>
    <col min="5380" max="5380" width="1.6640625" style="49" customWidth="1"/>
    <col min="5381" max="5381" width="0.6640625" style="49" customWidth="1"/>
    <col min="5382" max="5382" width="0.5546875" style="49" customWidth="1"/>
    <col min="5383" max="5383" width="3.88671875" style="49" customWidth="1"/>
    <col min="5384" max="5384" width="4" style="49" customWidth="1"/>
    <col min="5385" max="5385" width="1" style="49" customWidth="1"/>
    <col min="5386" max="5386" width="6.88671875" style="49" customWidth="1"/>
    <col min="5387" max="5387" width="2.109375" style="49" customWidth="1"/>
    <col min="5388" max="5388" width="0.6640625" style="49" customWidth="1"/>
    <col min="5389" max="5389" width="4.44140625" style="49" customWidth="1"/>
    <col min="5390" max="5391" width="4" style="49" customWidth="1"/>
    <col min="5392" max="5392" width="8.6640625" style="49" customWidth="1"/>
    <col min="5393" max="5393" width="2.109375" style="49" customWidth="1"/>
    <col min="5394" max="5394" width="1" style="49" customWidth="1"/>
    <col min="5395" max="5395" width="15.109375" style="49" customWidth="1"/>
    <col min="5396" max="5396" width="0.33203125" style="49" customWidth="1"/>
    <col min="5397" max="5397" width="3.44140625" style="49" customWidth="1"/>
    <col min="5398" max="5398" width="2.109375" style="49" customWidth="1"/>
    <col min="5399" max="5399" width="1.6640625" style="49" customWidth="1"/>
    <col min="5400" max="5400" width="0.33203125" style="49" customWidth="1"/>
    <col min="5401" max="5409" width="0" style="49" hidden="1" customWidth="1"/>
    <col min="5410" max="5410" width="12" style="49" customWidth="1"/>
    <col min="5411" max="5411" width="0" style="49" hidden="1" customWidth="1"/>
    <col min="5412" max="5413" width="12" style="49" customWidth="1"/>
    <col min="5414" max="5414" width="13.44140625" style="49" customWidth="1"/>
    <col min="5415" max="5421" width="0" style="49" hidden="1" customWidth="1"/>
    <col min="5422" max="5632" width="9.109375" style="49"/>
    <col min="5633" max="5633" width="0.88671875" style="49" customWidth="1"/>
    <col min="5634" max="5634" width="0.5546875" style="49" customWidth="1"/>
    <col min="5635" max="5635" width="1.109375" style="49" customWidth="1"/>
    <col min="5636" max="5636" width="1.6640625" style="49" customWidth="1"/>
    <col min="5637" max="5637" width="0.6640625" style="49" customWidth="1"/>
    <col min="5638" max="5638" width="0.5546875" style="49" customWidth="1"/>
    <col min="5639" max="5639" width="3.88671875" style="49" customWidth="1"/>
    <col min="5640" max="5640" width="4" style="49" customWidth="1"/>
    <col min="5641" max="5641" width="1" style="49" customWidth="1"/>
    <col min="5642" max="5642" width="6.88671875" style="49" customWidth="1"/>
    <col min="5643" max="5643" width="2.109375" style="49" customWidth="1"/>
    <col min="5644" max="5644" width="0.6640625" style="49" customWidth="1"/>
    <col min="5645" max="5645" width="4.44140625" style="49" customWidth="1"/>
    <col min="5646" max="5647" width="4" style="49" customWidth="1"/>
    <col min="5648" max="5648" width="8.6640625" style="49" customWidth="1"/>
    <col min="5649" max="5649" width="2.109375" style="49" customWidth="1"/>
    <col min="5650" max="5650" width="1" style="49" customWidth="1"/>
    <col min="5651" max="5651" width="15.109375" style="49" customWidth="1"/>
    <col min="5652" max="5652" width="0.33203125" style="49" customWidth="1"/>
    <col min="5653" max="5653" width="3.44140625" style="49" customWidth="1"/>
    <col min="5654" max="5654" width="2.109375" style="49" customWidth="1"/>
    <col min="5655" max="5655" width="1.6640625" style="49" customWidth="1"/>
    <col min="5656" max="5656" width="0.33203125" style="49" customWidth="1"/>
    <col min="5657" max="5665" width="0" style="49" hidden="1" customWidth="1"/>
    <col min="5666" max="5666" width="12" style="49" customWidth="1"/>
    <col min="5667" max="5667" width="0" style="49" hidden="1" customWidth="1"/>
    <col min="5668" max="5669" width="12" style="49" customWidth="1"/>
    <col min="5670" max="5670" width="13.44140625" style="49" customWidth="1"/>
    <col min="5671" max="5677" width="0" style="49" hidden="1" customWidth="1"/>
    <col min="5678" max="5888" width="9.109375" style="49"/>
    <col min="5889" max="5889" width="0.88671875" style="49" customWidth="1"/>
    <col min="5890" max="5890" width="0.5546875" style="49" customWidth="1"/>
    <col min="5891" max="5891" width="1.109375" style="49" customWidth="1"/>
    <col min="5892" max="5892" width="1.6640625" style="49" customWidth="1"/>
    <col min="5893" max="5893" width="0.6640625" style="49" customWidth="1"/>
    <col min="5894" max="5894" width="0.5546875" style="49" customWidth="1"/>
    <col min="5895" max="5895" width="3.88671875" style="49" customWidth="1"/>
    <col min="5896" max="5896" width="4" style="49" customWidth="1"/>
    <col min="5897" max="5897" width="1" style="49" customWidth="1"/>
    <col min="5898" max="5898" width="6.88671875" style="49" customWidth="1"/>
    <col min="5899" max="5899" width="2.109375" style="49" customWidth="1"/>
    <col min="5900" max="5900" width="0.6640625" style="49" customWidth="1"/>
    <col min="5901" max="5901" width="4.44140625" style="49" customWidth="1"/>
    <col min="5902" max="5903" width="4" style="49" customWidth="1"/>
    <col min="5904" max="5904" width="8.6640625" style="49" customWidth="1"/>
    <col min="5905" max="5905" width="2.109375" style="49" customWidth="1"/>
    <col min="5906" max="5906" width="1" style="49" customWidth="1"/>
    <col min="5907" max="5907" width="15.109375" style="49" customWidth="1"/>
    <col min="5908" max="5908" width="0.33203125" style="49" customWidth="1"/>
    <col min="5909" max="5909" width="3.44140625" style="49" customWidth="1"/>
    <col min="5910" max="5910" width="2.109375" style="49" customWidth="1"/>
    <col min="5911" max="5911" width="1.6640625" style="49" customWidth="1"/>
    <col min="5912" max="5912" width="0.33203125" style="49" customWidth="1"/>
    <col min="5913" max="5921" width="0" style="49" hidden="1" customWidth="1"/>
    <col min="5922" max="5922" width="12" style="49" customWidth="1"/>
    <col min="5923" max="5923" width="0" style="49" hidden="1" customWidth="1"/>
    <col min="5924" max="5925" width="12" style="49" customWidth="1"/>
    <col min="5926" max="5926" width="13.44140625" style="49" customWidth="1"/>
    <col min="5927" max="5933" width="0" style="49" hidden="1" customWidth="1"/>
    <col min="5934" max="6144" width="9.109375" style="49"/>
    <col min="6145" max="6145" width="0.88671875" style="49" customWidth="1"/>
    <col min="6146" max="6146" width="0.5546875" style="49" customWidth="1"/>
    <col min="6147" max="6147" width="1.109375" style="49" customWidth="1"/>
    <col min="6148" max="6148" width="1.6640625" style="49" customWidth="1"/>
    <col min="6149" max="6149" width="0.6640625" style="49" customWidth="1"/>
    <col min="6150" max="6150" width="0.5546875" style="49" customWidth="1"/>
    <col min="6151" max="6151" width="3.88671875" style="49" customWidth="1"/>
    <col min="6152" max="6152" width="4" style="49" customWidth="1"/>
    <col min="6153" max="6153" width="1" style="49" customWidth="1"/>
    <col min="6154" max="6154" width="6.88671875" style="49" customWidth="1"/>
    <col min="6155" max="6155" width="2.109375" style="49" customWidth="1"/>
    <col min="6156" max="6156" width="0.6640625" style="49" customWidth="1"/>
    <col min="6157" max="6157" width="4.44140625" style="49" customWidth="1"/>
    <col min="6158" max="6159" width="4" style="49" customWidth="1"/>
    <col min="6160" max="6160" width="8.6640625" style="49" customWidth="1"/>
    <col min="6161" max="6161" width="2.109375" style="49" customWidth="1"/>
    <col min="6162" max="6162" width="1" style="49" customWidth="1"/>
    <col min="6163" max="6163" width="15.109375" style="49" customWidth="1"/>
    <col min="6164" max="6164" width="0.33203125" style="49" customWidth="1"/>
    <col min="6165" max="6165" width="3.44140625" style="49" customWidth="1"/>
    <col min="6166" max="6166" width="2.109375" style="49" customWidth="1"/>
    <col min="6167" max="6167" width="1.6640625" style="49" customWidth="1"/>
    <col min="6168" max="6168" width="0.33203125" style="49" customWidth="1"/>
    <col min="6169" max="6177" width="0" style="49" hidden="1" customWidth="1"/>
    <col min="6178" max="6178" width="12" style="49" customWidth="1"/>
    <col min="6179" max="6179" width="0" style="49" hidden="1" customWidth="1"/>
    <col min="6180" max="6181" width="12" style="49" customWidth="1"/>
    <col min="6182" max="6182" width="13.44140625" style="49" customWidth="1"/>
    <col min="6183" max="6189" width="0" style="49" hidden="1" customWidth="1"/>
    <col min="6190" max="6400" width="9.109375" style="49"/>
    <col min="6401" max="6401" width="0.88671875" style="49" customWidth="1"/>
    <col min="6402" max="6402" width="0.5546875" style="49" customWidth="1"/>
    <col min="6403" max="6403" width="1.109375" style="49" customWidth="1"/>
    <col min="6404" max="6404" width="1.6640625" style="49" customWidth="1"/>
    <col min="6405" max="6405" width="0.6640625" style="49" customWidth="1"/>
    <col min="6406" max="6406" width="0.5546875" style="49" customWidth="1"/>
    <col min="6407" max="6407" width="3.88671875" style="49" customWidth="1"/>
    <col min="6408" max="6408" width="4" style="49" customWidth="1"/>
    <col min="6409" max="6409" width="1" style="49" customWidth="1"/>
    <col min="6410" max="6410" width="6.88671875" style="49" customWidth="1"/>
    <col min="6411" max="6411" width="2.109375" style="49" customWidth="1"/>
    <col min="6412" max="6412" width="0.6640625" style="49" customWidth="1"/>
    <col min="6413" max="6413" width="4.44140625" style="49" customWidth="1"/>
    <col min="6414" max="6415" width="4" style="49" customWidth="1"/>
    <col min="6416" max="6416" width="8.6640625" style="49" customWidth="1"/>
    <col min="6417" max="6417" width="2.109375" style="49" customWidth="1"/>
    <col min="6418" max="6418" width="1" style="49" customWidth="1"/>
    <col min="6419" max="6419" width="15.109375" style="49" customWidth="1"/>
    <col min="6420" max="6420" width="0.33203125" style="49" customWidth="1"/>
    <col min="6421" max="6421" width="3.44140625" style="49" customWidth="1"/>
    <col min="6422" max="6422" width="2.109375" style="49" customWidth="1"/>
    <col min="6423" max="6423" width="1.6640625" style="49" customWidth="1"/>
    <col min="6424" max="6424" width="0.33203125" style="49" customWidth="1"/>
    <col min="6425" max="6433" width="0" style="49" hidden="1" customWidth="1"/>
    <col min="6434" max="6434" width="12" style="49" customWidth="1"/>
    <col min="6435" max="6435" width="0" style="49" hidden="1" customWidth="1"/>
    <col min="6436" max="6437" width="12" style="49" customWidth="1"/>
    <col min="6438" max="6438" width="13.44140625" style="49" customWidth="1"/>
    <col min="6439" max="6445" width="0" style="49" hidden="1" customWidth="1"/>
    <col min="6446" max="6656" width="9.109375" style="49"/>
    <col min="6657" max="6657" width="0.88671875" style="49" customWidth="1"/>
    <col min="6658" max="6658" width="0.5546875" style="49" customWidth="1"/>
    <col min="6659" max="6659" width="1.109375" style="49" customWidth="1"/>
    <col min="6660" max="6660" width="1.6640625" style="49" customWidth="1"/>
    <col min="6661" max="6661" width="0.6640625" style="49" customWidth="1"/>
    <col min="6662" max="6662" width="0.5546875" style="49" customWidth="1"/>
    <col min="6663" max="6663" width="3.88671875" style="49" customWidth="1"/>
    <col min="6664" max="6664" width="4" style="49" customWidth="1"/>
    <col min="6665" max="6665" width="1" style="49" customWidth="1"/>
    <col min="6666" max="6666" width="6.88671875" style="49" customWidth="1"/>
    <col min="6667" max="6667" width="2.109375" style="49" customWidth="1"/>
    <col min="6668" max="6668" width="0.6640625" style="49" customWidth="1"/>
    <col min="6669" max="6669" width="4.44140625" style="49" customWidth="1"/>
    <col min="6670" max="6671" width="4" style="49" customWidth="1"/>
    <col min="6672" max="6672" width="8.6640625" style="49" customWidth="1"/>
    <col min="6673" max="6673" width="2.109375" style="49" customWidth="1"/>
    <col min="6674" max="6674" width="1" style="49" customWidth="1"/>
    <col min="6675" max="6675" width="15.109375" style="49" customWidth="1"/>
    <col min="6676" max="6676" width="0.33203125" style="49" customWidth="1"/>
    <col min="6677" max="6677" width="3.44140625" style="49" customWidth="1"/>
    <col min="6678" max="6678" width="2.109375" style="49" customWidth="1"/>
    <col min="6679" max="6679" width="1.6640625" style="49" customWidth="1"/>
    <col min="6680" max="6680" width="0.33203125" style="49" customWidth="1"/>
    <col min="6681" max="6689" width="0" style="49" hidden="1" customWidth="1"/>
    <col min="6690" max="6690" width="12" style="49" customWidth="1"/>
    <col min="6691" max="6691" width="0" style="49" hidden="1" customWidth="1"/>
    <col min="6692" max="6693" width="12" style="49" customWidth="1"/>
    <col min="6694" max="6694" width="13.44140625" style="49" customWidth="1"/>
    <col min="6695" max="6701" width="0" style="49" hidden="1" customWidth="1"/>
    <col min="6702" max="6912" width="9.109375" style="49"/>
    <col min="6913" max="6913" width="0.88671875" style="49" customWidth="1"/>
    <col min="6914" max="6914" width="0.5546875" style="49" customWidth="1"/>
    <col min="6915" max="6915" width="1.109375" style="49" customWidth="1"/>
    <col min="6916" max="6916" width="1.6640625" style="49" customWidth="1"/>
    <col min="6917" max="6917" width="0.6640625" style="49" customWidth="1"/>
    <col min="6918" max="6918" width="0.5546875" style="49" customWidth="1"/>
    <col min="6919" max="6919" width="3.88671875" style="49" customWidth="1"/>
    <col min="6920" max="6920" width="4" style="49" customWidth="1"/>
    <col min="6921" max="6921" width="1" style="49" customWidth="1"/>
    <col min="6922" max="6922" width="6.88671875" style="49" customWidth="1"/>
    <col min="6923" max="6923" width="2.109375" style="49" customWidth="1"/>
    <col min="6924" max="6924" width="0.6640625" style="49" customWidth="1"/>
    <col min="6925" max="6925" width="4.44140625" style="49" customWidth="1"/>
    <col min="6926" max="6927" width="4" style="49" customWidth="1"/>
    <col min="6928" max="6928" width="8.6640625" style="49" customWidth="1"/>
    <col min="6929" max="6929" width="2.109375" style="49" customWidth="1"/>
    <col min="6930" max="6930" width="1" style="49" customWidth="1"/>
    <col min="6931" max="6931" width="15.109375" style="49" customWidth="1"/>
    <col min="6932" max="6932" width="0.33203125" style="49" customWidth="1"/>
    <col min="6933" max="6933" width="3.44140625" style="49" customWidth="1"/>
    <col min="6934" max="6934" width="2.109375" style="49" customWidth="1"/>
    <col min="6935" max="6935" width="1.6640625" style="49" customWidth="1"/>
    <col min="6936" max="6936" width="0.33203125" style="49" customWidth="1"/>
    <col min="6937" max="6945" width="0" style="49" hidden="1" customWidth="1"/>
    <col min="6946" max="6946" width="12" style="49" customWidth="1"/>
    <col min="6947" max="6947" width="0" style="49" hidden="1" customWidth="1"/>
    <col min="6948" max="6949" width="12" style="49" customWidth="1"/>
    <col min="6950" max="6950" width="13.44140625" style="49" customWidth="1"/>
    <col min="6951" max="6957" width="0" style="49" hidden="1" customWidth="1"/>
    <col min="6958" max="7168" width="9.109375" style="49"/>
    <col min="7169" max="7169" width="0.88671875" style="49" customWidth="1"/>
    <col min="7170" max="7170" width="0.5546875" style="49" customWidth="1"/>
    <col min="7171" max="7171" width="1.109375" style="49" customWidth="1"/>
    <col min="7172" max="7172" width="1.6640625" style="49" customWidth="1"/>
    <col min="7173" max="7173" width="0.6640625" style="49" customWidth="1"/>
    <col min="7174" max="7174" width="0.5546875" style="49" customWidth="1"/>
    <col min="7175" max="7175" width="3.88671875" style="49" customWidth="1"/>
    <col min="7176" max="7176" width="4" style="49" customWidth="1"/>
    <col min="7177" max="7177" width="1" style="49" customWidth="1"/>
    <col min="7178" max="7178" width="6.88671875" style="49" customWidth="1"/>
    <col min="7179" max="7179" width="2.109375" style="49" customWidth="1"/>
    <col min="7180" max="7180" width="0.6640625" style="49" customWidth="1"/>
    <col min="7181" max="7181" width="4.44140625" style="49" customWidth="1"/>
    <col min="7182" max="7183" width="4" style="49" customWidth="1"/>
    <col min="7184" max="7184" width="8.6640625" style="49" customWidth="1"/>
    <col min="7185" max="7185" width="2.109375" style="49" customWidth="1"/>
    <col min="7186" max="7186" width="1" style="49" customWidth="1"/>
    <col min="7187" max="7187" width="15.109375" style="49" customWidth="1"/>
    <col min="7188" max="7188" width="0.33203125" style="49" customWidth="1"/>
    <col min="7189" max="7189" width="3.44140625" style="49" customWidth="1"/>
    <col min="7190" max="7190" width="2.109375" style="49" customWidth="1"/>
    <col min="7191" max="7191" width="1.6640625" style="49" customWidth="1"/>
    <col min="7192" max="7192" width="0.33203125" style="49" customWidth="1"/>
    <col min="7193" max="7201" width="0" style="49" hidden="1" customWidth="1"/>
    <col min="7202" max="7202" width="12" style="49" customWidth="1"/>
    <col min="7203" max="7203" width="0" style="49" hidden="1" customWidth="1"/>
    <col min="7204" max="7205" width="12" style="49" customWidth="1"/>
    <col min="7206" max="7206" width="13.44140625" style="49" customWidth="1"/>
    <col min="7207" max="7213" width="0" style="49" hidden="1" customWidth="1"/>
    <col min="7214" max="7424" width="9.109375" style="49"/>
    <col min="7425" max="7425" width="0.88671875" style="49" customWidth="1"/>
    <col min="7426" max="7426" width="0.5546875" style="49" customWidth="1"/>
    <col min="7427" max="7427" width="1.109375" style="49" customWidth="1"/>
    <col min="7428" max="7428" width="1.6640625" style="49" customWidth="1"/>
    <col min="7429" max="7429" width="0.6640625" style="49" customWidth="1"/>
    <col min="7430" max="7430" width="0.5546875" style="49" customWidth="1"/>
    <col min="7431" max="7431" width="3.88671875" style="49" customWidth="1"/>
    <col min="7432" max="7432" width="4" style="49" customWidth="1"/>
    <col min="7433" max="7433" width="1" style="49" customWidth="1"/>
    <col min="7434" max="7434" width="6.88671875" style="49" customWidth="1"/>
    <col min="7435" max="7435" width="2.109375" style="49" customWidth="1"/>
    <col min="7436" max="7436" width="0.6640625" style="49" customWidth="1"/>
    <col min="7437" max="7437" width="4.44140625" style="49" customWidth="1"/>
    <col min="7438" max="7439" width="4" style="49" customWidth="1"/>
    <col min="7440" max="7440" width="8.6640625" style="49" customWidth="1"/>
    <col min="7441" max="7441" width="2.109375" style="49" customWidth="1"/>
    <col min="7442" max="7442" width="1" style="49" customWidth="1"/>
    <col min="7443" max="7443" width="15.109375" style="49" customWidth="1"/>
    <col min="7444" max="7444" width="0.33203125" style="49" customWidth="1"/>
    <col min="7445" max="7445" width="3.44140625" style="49" customWidth="1"/>
    <col min="7446" max="7446" width="2.109375" style="49" customWidth="1"/>
    <col min="7447" max="7447" width="1.6640625" style="49" customWidth="1"/>
    <col min="7448" max="7448" width="0.33203125" style="49" customWidth="1"/>
    <col min="7449" max="7457" width="0" style="49" hidden="1" customWidth="1"/>
    <col min="7458" max="7458" width="12" style="49" customWidth="1"/>
    <col min="7459" max="7459" width="0" style="49" hidden="1" customWidth="1"/>
    <col min="7460" max="7461" width="12" style="49" customWidth="1"/>
    <col min="7462" max="7462" width="13.44140625" style="49" customWidth="1"/>
    <col min="7463" max="7469" width="0" style="49" hidden="1" customWidth="1"/>
    <col min="7470" max="7680" width="9.109375" style="49"/>
    <col min="7681" max="7681" width="0.88671875" style="49" customWidth="1"/>
    <col min="7682" max="7682" width="0.5546875" style="49" customWidth="1"/>
    <col min="7683" max="7683" width="1.109375" style="49" customWidth="1"/>
    <col min="7684" max="7684" width="1.6640625" style="49" customWidth="1"/>
    <col min="7685" max="7685" width="0.6640625" style="49" customWidth="1"/>
    <col min="7686" max="7686" width="0.5546875" style="49" customWidth="1"/>
    <col min="7687" max="7687" width="3.88671875" style="49" customWidth="1"/>
    <col min="7688" max="7688" width="4" style="49" customWidth="1"/>
    <col min="7689" max="7689" width="1" style="49" customWidth="1"/>
    <col min="7690" max="7690" width="6.88671875" style="49" customWidth="1"/>
    <col min="7691" max="7691" width="2.109375" style="49" customWidth="1"/>
    <col min="7692" max="7692" width="0.6640625" style="49" customWidth="1"/>
    <col min="7693" max="7693" width="4.44140625" style="49" customWidth="1"/>
    <col min="7694" max="7695" width="4" style="49" customWidth="1"/>
    <col min="7696" max="7696" width="8.6640625" style="49" customWidth="1"/>
    <col min="7697" max="7697" width="2.109375" style="49" customWidth="1"/>
    <col min="7698" max="7698" width="1" style="49" customWidth="1"/>
    <col min="7699" max="7699" width="15.109375" style="49" customWidth="1"/>
    <col min="7700" max="7700" width="0.33203125" style="49" customWidth="1"/>
    <col min="7701" max="7701" width="3.44140625" style="49" customWidth="1"/>
    <col min="7702" max="7702" width="2.109375" style="49" customWidth="1"/>
    <col min="7703" max="7703" width="1.6640625" style="49" customWidth="1"/>
    <col min="7704" max="7704" width="0.33203125" style="49" customWidth="1"/>
    <col min="7705" max="7713" width="0" style="49" hidden="1" customWidth="1"/>
    <col min="7714" max="7714" width="12" style="49" customWidth="1"/>
    <col min="7715" max="7715" width="0" style="49" hidden="1" customWidth="1"/>
    <col min="7716" max="7717" width="12" style="49" customWidth="1"/>
    <col min="7718" max="7718" width="13.44140625" style="49" customWidth="1"/>
    <col min="7719" max="7725" width="0" style="49" hidden="1" customWidth="1"/>
    <col min="7726" max="7936" width="9.109375" style="49"/>
    <col min="7937" max="7937" width="0.88671875" style="49" customWidth="1"/>
    <col min="7938" max="7938" width="0.5546875" style="49" customWidth="1"/>
    <col min="7939" max="7939" width="1.109375" style="49" customWidth="1"/>
    <col min="7940" max="7940" width="1.6640625" style="49" customWidth="1"/>
    <col min="7941" max="7941" width="0.6640625" style="49" customWidth="1"/>
    <col min="7942" max="7942" width="0.5546875" style="49" customWidth="1"/>
    <col min="7943" max="7943" width="3.88671875" style="49" customWidth="1"/>
    <col min="7944" max="7944" width="4" style="49" customWidth="1"/>
    <col min="7945" max="7945" width="1" style="49" customWidth="1"/>
    <col min="7946" max="7946" width="6.88671875" style="49" customWidth="1"/>
    <col min="7947" max="7947" width="2.109375" style="49" customWidth="1"/>
    <col min="7948" max="7948" width="0.6640625" style="49" customWidth="1"/>
    <col min="7949" max="7949" width="4.44140625" style="49" customWidth="1"/>
    <col min="7950" max="7951" width="4" style="49" customWidth="1"/>
    <col min="7952" max="7952" width="8.6640625" style="49" customWidth="1"/>
    <col min="7953" max="7953" width="2.109375" style="49" customWidth="1"/>
    <col min="7954" max="7954" width="1" style="49" customWidth="1"/>
    <col min="7955" max="7955" width="15.109375" style="49" customWidth="1"/>
    <col min="7956" max="7956" width="0.33203125" style="49" customWidth="1"/>
    <col min="7957" max="7957" width="3.44140625" style="49" customWidth="1"/>
    <col min="7958" max="7958" width="2.109375" style="49" customWidth="1"/>
    <col min="7959" max="7959" width="1.6640625" style="49" customWidth="1"/>
    <col min="7960" max="7960" width="0.33203125" style="49" customWidth="1"/>
    <col min="7961" max="7969" width="0" style="49" hidden="1" customWidth="1"/>
    <col min="7970" max="7970" width="12" style="49" customWidth="1"/>
    <col min="7971" max="7971" width="0" style="49" hidden="1" customWidth="1"/>
    <col min="7972" max="7973" width="12" style="49" customWidth="1"/>
    <col min="7974" max="7974" width="13.44140625" style="49" customWidth="1"/>
    <col min="7975" max="7981" width="0" style="49" hidden="1" customWidth="1"/>
    <col min="7982" max="8192" width="9.109375" style="49"/>
    <col min="8193" max="8193" width="0.88671875" style="49" customWidth="1"/>
    <col min="8194" max="8194" width="0.5546875" style="49" customWidth="1"/>
    <col min="8195" max="8195" width="1.109375" style="49" customWidth="1"/>
    <col min="8196" max="8196" width="1.6640625" style="49" customWidth="1"/>
    <col min="8197" max="8197" width="0.6640625" style="49" customWidth="1"/>
    <col min="8198" max="8198" width="0.5546875" style="49" customWidth="1"/>
    <col min="8199" max="8199" width="3.88671875" style="49" customWidth="1"/>
    <col min="8200" max="8200" width="4" style="49" customWidth="1"/>
    <col min="8201" max="8201" width="1" style="49" customWidth="1"/>
    <col min="8202" max="8202" width="6.88671875" style="49" customWidth="1"/>
    <col min="8203" max="8203" width="2.109375" style="49" customWidth="1"/>
    <col min="8204" max="8204" width="0.6640625" style="49" customWidth="1"/>
    <col min="8205" max="8205" width="4.44140625" style="49" customWidth="1"/>
    <col min="8206" max="8207" width="4" style="49" customWidth="1"/>
    <col min="8208" max="8208" width="8.6640625" style="49" customWidth="1"/>
    <col min="8209" max="8209" width="2.109375" style="49" customWidth="1"/>
    <col min="8210" max="8210" width="1" style="49" customWidth="1"/>
    <col min="8211" max="8211" width="15.109375" style="49" customWidth="1"/>
    <col min="8212" max="8212" width="0.33203125" style="49" customWidth="1"/>
    <col min="8213" max="8213" width="3.44140625" style="49" customWidth="1"/>
    <col min="8214" max="8214" width="2.109375" style="49" customWidth="1"/>
    <col min="8215" max="8215" width="1.6640625" style="49" customWidth="1"/>
    <col min="8216" max="8216" width="0.33203125" style="49" customWidth="1"/>
    <col min="8217" max="8225" width="0" style="49" hidden="1" customWidth="1"/>
    <col min="8226" max="8226" width="12" style="49" customWidth="1"/>
    <col min="8227" max="8227" width="0" style="49" hidden="1" customWidth="1"/>
    <col min="8228" max="8229" width="12" style="49" customWidth="1"/>
    <col min="8230" max="8230" width="13.44140625" style="49" customWidth="1"/>
    <col min="8231" max="8237" width="0" style="49" hidden="1" customWidth="1"/>
    <col min="8238" max="8448" width="9.109375" style="49"/>
    <col min="8449" max="8449" width="0.88671875" style="49" customWidth="1"/>
    <col min="8450" max="8450" width="0.5546875" style="49" customWidth="1"/>
    <col min="8451" max="8451" width="1.109375" style="49" customWidth="1"/>
    <col min="8452" max="8452" width="1.6640625" style="49" customWidth="1"/>
    <col min="8453" max="8453" width="0.6640625" style="49" customWidth="1"/>
    <col min="8454" max="8454" width="0.5546875" style="49" customWidth="1"/>
    <col min="8455" max="8455" width="3.88671875" style="49" customWidth="1"/>
    <col min="8456" max="8456" width="4" style="49" customWidth="1"/>
    <col min="8457" max="8457" width="1" style="49" customWidth="1"/>
    <col min="8458" max="8458" width="6.88671875" style="49" customWidth="1"/>
    <col min="8459" max="8459" width="2.109375" style="49" customWidth="1"/>
    <col min="8460" max="8460" width="0.6640625" style="49" customWidth="1"/>
    <col min="8461" max="8461" width="4.44140625" style="49" customWidth="1"/>
    <col min="8462" max="8463" width="4" style="49" customWidth="1"/>
    <col min="8464" max="8464" width="8.6640625" style="49" customWidth="1"/>
    <col min="8465" max="8465" width="2.109375" style="49" customWidth="1"/>
    <col min="8466" max="8466" width="1" style="49" customWidth="1"/>
    <col min="8467" max="8467" width="15.109375" style="49" customWidth="1"/>
    <col min="8468" max="8468" width="0.33203125" style="49" customWidth="1"/>
    <col min="8469" max="8469" width="3.44140625" style="49" customWidth="1"/>
    <col min="8470" max="8470" width="2.109375" style="49" customWidth="1"/>
    <col min="8471" max="8471" width="1.6640625" style="49" customWidth="1"/>
    <col min="8472" max="8472" width="0.33203125" style="49" customWidth="1"/>
    <col min="8473" max="8481" width="0" style="49" hidden="1" customWidth="1"/>
    <col min="8482" max="8482" width="12" style="49" customWidth="1"/>
    <col min="8483" max="8483" width="0" style="49" hidden="1" customWidth="1"/>
    <col min="8484" max="8485" width="12" style="49" customWidth="1"/>
    <col min="8486" max="8486" width="13.44140625" style="49" customWidth="1"/>
    <col min="8487" max="8493" width="0" style="49" hidden="1" customWidth="1"/>
    <col min="8494" max="8704" width="9.109375" style="49"/>
    <col min="8705" max="8705" width="0.88671875" style="49" customWidth="1"/>
    <col min="8706" max="8706" width="0.5546875" style="49" customWidth="1"/>
    <col min="8707" max="8707" width="1.109375" style="49" customWidth="1"/>
    <col min="8708" max="8708" width="1.6640625" style="49" customWidth="1"/>
    <col min="8709" max="8709" width="0.6640625" style="49" customWidth="1"/>
    <col min="8710" max="8710" width="0.5546875" style="49" customWidth="1"/>
    <col min="8711" max="8711" width="3.88671875" style="49" customWidth="1"/>
    <col min="8712" max="8712" width="4" style="49" customWidth="1"/>
    <col min="8713" max="8713" width="1" style="49" customWidth="1"/>
    <col min="8714" max="8714" width="6.88671875" style="49" customWidth="1"/>
    <col min="8715" max="8715" width="2.109375" style="49" customWidth="1"/>
    <col min="8716" max="8716" width="0.6640625" style="49" customWidth="1"/>
    <col min="8717" max="8717" width="4.44140625" style="49" customWidth="1"/>
    <col min="8718" max="8719" width="4" style="49" customWidth="1"/>
    <col min="8720" max="8720" width="8.6640625" style="49" customWidth="1"/>
    <col min="8721" max="8721" width="2.109375" style="49" customWidth="1"/>
    <col min="8722" max="8722" width="1" style="49" customWidth="1"/>
    <col min="8723" max="8723" width="15.109375" style="49" customWidth="1"/>
    <col min="8724" max="8724" width="0.33203125" style="49" customWidth="1"/>
    <col min="8725" max="8725" width="3.44140625" style="49" customWidth="1"/>
    <col min="8726" max="8726" width="2.109375" style="49" customWidth="1"/>
    <col min="8727" max="8727" width="1.6640625" style="49" customWidth="1"/>
    <col min="8728" max="8728" width="0.33203125" style="49" customWidth="1"/>
    <col min="8729" max="8737" width="0" style="49" hidden="1" customWidth="1"/>
    <col min="8738" max="8738" width="12" style="49" customWidth="1"/>
    <col min="8739" max="8739" width="0" style="49" hidden="1" customWidth="1"/>
    <col min="8740" max="8741" width="12" style="49" customWidth="1"/>
    <col min="8742" max="8742" width="13.44140625" style="49" customWidth="1"/>
    <col min="8743" max="8749" width="0" style="49" hidden="1" customWidth="1"/>
    <col min="8750" max="8960" width="9.109375" style="49"/>
    <col min="8961" max="8961" width="0.88671875" style="49" customWidth="1"/>
    <col min="8962" max="8962" width="0.5546875" style="49" customWidth="1"/>
    <col min="8963" max="8963" width="1.109375" style="49" customWidth="1"/>
    <col min="8964" max="8964" width="1.6640625" style="49" customWidth="1"/>
    <col min="8965" max="8965" width="0.6640625" style="49" customWidth="1"/>
    <col min="8966" max="8966" width="0.5546875" style="49" customWidth="1"/>
    <col min="8967" max="8967" width="3.88671875" style="49" customWidth="1"/>
    <col min="8968" max="8968" width="4" style="49" customWidth="1"/>
    <col min="8969" max="8969" width="1" style="49" customWidth="1"/>
    <col min="8970" max="8970" width="6.88671875" style="49" customWidth="1"/>
    <col min="8971" max="8971" width="2.109375" style="49" customWidth="1"/>
    <col min="8972" max="8972" width="0.6640625" style="49" customWidth="1"/>
    <col min="8973" max="8973" width="4.44140625" style="49" customWidth="1"/>
    <col min="8974" max="8975" width="4" style="49" customWidth="1"/>
    <col min="8976" max="8976" width="8.6640625" style="49" customWidth="1"/>
    <col min="8977" max="8977" width="2.109375" style="49" customWidth="1"/>
    <col min="8978" max="8978" width="1" style="49" customWidth="1"/>
    <col min="8979" max="8979" width="15.109375" style="49" customWidth="1"/>
    <col min="8980" max="8980" width="0.33203125" style="49" customWidth="1"/>
    <col min="8981" max="8981" width="3.44140625" style="49" customWidth="1"/>
    <col min="8982" max="8982" width="2.109375" style="49" customWidth="1"/>
    <col min="8983" max="8983" width="1.6640625" style="49" customWidth="1"/>
    <col min="8984" max="8984" width="0.33203125" style="49" customWidth="1"/>
    <col min="8985" max="8993" width="0" style="49" hidden="1" customWidth="1"/>
    <col min="8994" max="8994" width="12" style="49" customWidth="1"/>
    <col min="8995" max="8995" width="0" style="49" hidden="1" customWidth="1"/>
    <col min="8996" max="8997" width="12" style="49" customWidth="1"/>
    <col min="8998" max="8998" width="13.44140625" style="49" customWidth="1"/>
    <col min="8999" max="9005" width="0" style="49" hidden="1" customWidth="1"/>
    <col min="9006" max="9216" width="9.109375" style="49"/>
    <col min="9217" max="9217" width="0.88671875" style="49" customWidth="1"/>
    <col min="9218" max="9218" width="0.5546875" style="49" customWidth="1"/>
    <col min="9219" max="9219" width="1.109375" style="49" customWidth="1"/>
    <col min="9220" max="9220" width="1.6640625" style="49" customWidth="1"/>
    <col min="9221" max="9221" width="0.6640625" style="49" customWidth="1"/>
    <col min="9222" max="9222" width="0.5546875" style="49" customWidth="1"/>
    <col min="9223" max="9223" width="3.88671875" style="49" customWidth="1"/>
    <col min="9224" max="9224" width="4" style="49" customWidth="1"/>
    <col min="9225" max="9225" width="1" style="49" customWidth="1"/>
    <col min="9226" max="9226" width="6.88671875" style="49" customWidth="1"/>
    <col min="9227" max="9227" width="2.109375" style="49" customWidth="1"/>
    <col min="9228" max="9228" width="0.6640625" style="49" customWidth="1"/>
    <col min="9229" max="9229" width="4.44140625" style="49" customWidth="1"/>
    <col min="9230" max="9231" width="4" style="49" customWidth="1"/>
    <col min="9232" max="9232" width="8.6640625" style="49" customWidth="1"/>
    <col min="9233" max="9233" width="2.109375" style="49" customWidth="1"/>
    <col min="9234" max="9234" width="1" style="49" customWidth="1"/>
    <col min="9235" max="9235" width="15.109375" style="49" customWidth="1"/>
    <col min="9236" max="9236" width="0.33203125" style="49" customWidth="1"/>
    <col min="9237" max="9237" width="3.44140625" style="49" customWidth="1"/>
    <col min="9238" max="9238" width="2.109375" style="49" customWidth="1"/>
    <col min="9239" max="9239" width="1.6640625" style="49" customWidth="1"/>
    <col min="9240" max="9240" width="0.33203125" style="49" customWidth="1"/>
    <col min="9241" max="9249" width="0" style="49" hidden="1" customWidth="1"/>
    <col min="9250" max="9250" width="12" style="49" customWidth="1"/>
    <col min="9251" max="9251" width="0" style="49" hidden="1" customWidth="1"/>
    <col min="9252" max="9253" width="12" style="49" customWidth="1"/>
    <col min="9254" max="9254" width="13.44140625" style="49" customWidth="1"/>
    <col min="9255" max="9261" width="0" style="49" hidden="1" customWidth="1"/>
    <col min="9262" max="9472" width="9.109375" style="49"/>
    <col min="9473" max="9473" width="0.88671875" style="49" customWidth="1"/>
    <col min="9474" max="9474" width="0.5546875" style="49" customWidth="1"/>
    <col min="9475" max="9475" width="1.109375" style="49" customWidth="1"/>
    <col min="9476" max="9476" width="1.6640625" style="49" customWidth="1"/>
    <col min="9477" max="9477" width="0.6640625" style="49" customWidth="1"/>
    <col min="9478" max="9478" width="0.5546875" style="49" customWidth="1"/>
    <col min="9479" max="9479" width="3.88671875" style="49" customWidth="1"/>
    <col min="9480" max="9480" width="4" style="49" customWidth="1"/>
    <col min="9481" max="9481" width="1" style="49" customWidth="1"/>
    <col min="9482" max="9482" width="6.88671875" style="49" customWidth="1"/>
    <col min="9483" max="9483" width="2.109375" style="49" customWidth="1"/>
    <col min="9484" max="9484" width="0.6640625" style="49" customWidth="1"/>
    <col min="9485" max="9485" width="4.44140625" style="49" customWidth="1"/>
    <col min="9486" max="9487" width="4" style="49" customWidth="1"/>
    <col min="9488" max="9488" width="8.6640625" style="49" customWidth="1"/>
    <col min="9489" max="9489" width="2.109375" style="49" customWidth="1"/>
    <col min="9490" max="9490" width="1" style="49" customWidth="1"/>
    <col min="9491" max="9491" width="15.109375" style="49" customWidth="1"/>
    <col min="9492" max="9492" width="0.33203125" style="49" customWidth="1"/>
    <col min="9493" max="9493" width="3.44140625" style="49" customWidth="1"/>
    <col min="9494" max="9494" width="2.109375" style="49" customWidth="1"/>
    <col min="9495" max="9495" width="1.6640625" style="49" customWidth="1"/>
    <col min="9496" max="9496" width="0.33203125" style="49" customWidth="1"/>
    <col min="9497" max="9505" width="0" style="49" hidden="1" customWidth="1"/>
    <col min="9506" max="9506" width="12" style="49" customWidth="1"/>
    <col min="9507" max="9507" width="0" style="49" hidden="1" customWidth="1"/>
    <col min="9508" max="9509" width="12" style="49" customWidth="1"/>
    <col min="9510" max="9510" width="13.44140625" style="49" customWidth="1"/>
    <col min="9511" max="9517" width="0" style="49" hidden="1" customWidth="1"/>
    <col min="9518" max="9728" width="9.109375" style="49"/>
    <col min="9729" max="9729" width="0.88671875" style="49" customWidth="1"/>
    <col min="9730" max="9730" width="0.5546875" style="49" customWidth="1"/>
    <col min="9731" max="9731" width="1.109375" style="49" customWidth="1"/>
    <col min="9732" max="9732" width="1.6640625" style="49" customWidth="1"/>
    <col min="9733" max="9733" width="0.6640625" style="49" customWidth="1"/>
    <col min="9734" max="9734" width="0.5546875" style="49" customWidth="1"/>
    <col min="9735" max="9735" width="3.88671875" style="49" customWidth="1"/>
    <col min="9736" max="9736" width="4" style="49" customWidth="1"/>
    <col min="9737" max="9737" width="1" style="49" customWidth="1"/>
    <col min="9738" max="9738" width="6.88671875" style="49" customWidth="1"/>
    <col min="9739" max="9739" width="2.109375" style="49" customWidth="1"/>
    <col min="9740" max="9740" width="0.6640625" style="49" customWidth="1"/>
    <col min="9741" max="9741" width="4.44140625" style="49" customWidth="1"/>
    <col min="9742" max="9743" width="4" style="49" customWidth="1"/>
    <col min="9744" max="9744" width="8.6640625" style="49" customWidth="1"/>
    <col min="9745" max="9745" width="2.109375" style="49" customWidth="1"/>
    <col min="9746" max="9746" width="1" style="49" customWidth="1"/>
    <col min="9747" max="9747" width="15.109375" style="49" customWidth="1"/>
    <col min="9748" max="9748" width="0.33203125" style="49" customWidth="1"/>
    <col min="9749" max="9749" width="3.44140625" style="49" customWidth="1"/>
    <col min="9750" max="9750" width="2.109375" style="49" customWidth="1"/>
    <col min="9751" max="9751" width="1.6640625" style="49" customWidth="1"/>
    <col min="9752" max="9752" width="0.33203125" style="49" customWidth="1"/>
    <col min="9753" max="9761" width="0" style="49" hidden="1" customWidth="1"/>
    <col min="9762" max="9762" width="12" style="49" customWidth="1"/>
    <col min="9763" max="9763" width="0" style="49" hidden="1" customWidth="1"/>
    <col min="9764" max="9765" width="12" style="49" customWidth="1"/>
    <col min="9766" max="9766" width="13.44140625" style="49" customWidth="1"/>
    <col min="9767" max="9773" width="0" style="49" hidden="1" customWidth="1"/>
    <col min="9774" max="9984" width="9.109375" style="49"/>
    <col min="9985" max="9985" width="0.88671875" style="49" customWidth="1"/>
    <col min="9986" max="9986" width="0.5546875" style="49" customWidth="1"/>
    <col min="9987" max="9987" width="1.109375" style="49" customWidth="1"/>
    <col min="9988" max="9988" width="1.6640625" style="49" customWidth="1"/>
    <col min="9989" max="9989" width="0.6640625" style="49" customWidth="1"/>
    <col min="9990" max="9990" width="0.5546875" style="49" customWidth="1"/>
    <col min="9991" max="9991" width="3.88671875" style="49" customWidth="1"/>
    <col min="9992" max="9992" width="4" style="49" customWidth="1"/>
    <col min="9993" max="9993" width="1" style="49" customWidth="1"/>
    <col min="9994" max="9994" width="6.88671875" style="49" customWidth="1"/>
    <col min="9995" max="9995" width="2.109375" style="49" customWidth="1"/>
    <col min="9996" max="9996" width="0.6640625" style="49" customWidth="1"/>
    <col min="9997" max="9997" width="4.44140625" style="49" customWidth="1"/>
    <col min="9998" max="9999" width="4" style="49" customWidth="1"/>
    <col min="10000" max="10000" width="8.6640625" style="49" customWidth="1"/>
    <col min="10001" max="10001" width="2.109375" style="49" customWidth="1"/>
    <col min="10002" max="10002" width="1" style="49" customWidth="1"/>
    <col min="10003" max="10003" width="15.109375" style="49" customWidth="1"/>
    <col min="10004" max="10004" width="0.33203125" style="49" customWidth="1"/>
    <col min="10005" max="10005" width="3.44140625" style="49" customWidth="1"/>
    <col min="10006" max="10006" width="2.109375" style="49" customWidth="1"/>
    <col min="10007" max="10007" width="1.6640625" style="49" customWidth="1"/>
    <col min="10008" max="10008" width="0.33203125" style="49" customWidth="1"/>
    <col min="10009" max="10017" width="0" style="49" hidden="1" customWidth="1"/>
    <col min="10018" max="10018" width="12" style="49" customWidth="1"/>
    <col min="10019" max="10019" width="0" style="49" hidden="1" customWidth="1"/>
    <col min="10020" max="10021" width="12" style="49" customWidth="1"/>
    <col min="10022" max="10022" width="13.44140625" style="49" customWidth="1"/>
    <col min="10023" max="10029" width="0" style="49" hidden="1" customWidth="1"/>
    <col min="10030" max="10240" width="9.109375" style="49"/>
    <col min="10241" max="10241" width="0.88671875" style="49" customWidth="1"/>
    <col min="10242" max="10242" width="0.5546875" style="49" customWidth="1"/>
    <col min="10243" max="10243" width="1.109375" style="49" customWidth="1"/>
    <col min="10244" max="10244" width="1.6640625" style="49" customWidth="1"/>
    <col min="10245" max="10245" width="0.6640625" style="49" customWidth="1"/>
    <col min="10246" max="10246" width="0.5546875" style="49" customWidth="1"/>
    <col min="10247" max="10247" width="3.88671875" style="49" customWidth="1"/>
    <col min="10248" max="10248" width="4" style="49" customWidth="1"/>
    <col min="10249" max="10249" width="1" style="49" customWidth="1"/>
    <col min="10250" max="10250" width="6.88671875" style="49" customWidth="1"/>
    <col min="10251" max="10251" width="2.109375" style="49" customWidth="1"/>
    <col min="10252" max="10252" width="0.6640625" style="49" customWidth="1"/>
    <col min="10253" max="10253" width="4.44140625" style="49" customWidth="1"/>
    <col min="10254" max="10255" width="4" style="49" customWidth="1"/>
    <col min="10256" max="10256" width="8.6640625" style="49" customWidth="1"/>
    <col min="10257" max="10257" width="2.109375" style="49" customWidth="1"/>
    <col min="10258" max="10258" width="1" style="49" customWidth="1"/>
    <col min="10259" max="10259" width="15.109375" style="49" customWidth="1"/>
    <col min="10260" max="10260" width="0.33203125" style="49" customWidth="1"/>
    <col min="10261" max="10261" width="3.44140625" style="49" customWidth="1"/>
    <col min="10262" max="10262" width="2.109375" style="49" customWidth="1"/>
    <col min="10263" max="10263" width="1.6640625" style="49" customWidth="1"/>
    <col min="10264" max="10264" width="0.33203125" style="49" customWidth="1"/>
    <col min="10265" max="10273" width="0" style="49" hidden="1" customWidth="1"/>
    <col min="10274" max="10274" width="12" style="49" customWidth="1"/>
    <col min="10275" max="10275" width="0" style="49" hidden="1" customWidth="1"/>
    <col min="10276" max="10277" width="12" style="49" customWidth="1"/>
    <col min="10278" max="10278" width="13.44140625" style="49" customWidth="1"/>
    <col min="10279" max="10285" width="0" style="49" hidden="1" customWidth="1"/>
    <col min="10286" max="10496" width="9.109375" style="49"/>
    <col min="10497" max="10497" width="0.88671875" style="49" customWidth="1"/>
    <col min="10498" max="10498" width="0.5546875" style="49" customWidth="1"/>
    <col min="10499" max="10499" width="1.109375" style="49" customWidth="1"/>
    <col min="10500" max="10500" width="1.6640625" style="49" customWidth="1"/>
    <col min="10501" max="10501" width="0.6640625" style="49" customWidth="1"/>
    <col min="10502" max="10502" width="0.5546875" style="49" customWidth="1"/>
    <col min="10503" max="10503" width="3.88671875" style="49" customWidth="1"/>
    <col min="10504" max="10504" width="4" style="49" customWidth="1"/>
    <col min="10505" max="10505" width="1" style="49" customWidth="1"/>
    <col min="10506" max="10506" width="6.88671875" style="49" customWidth="1"/>
    <col min="10507" max="10507" width="2.109375" style="49" customWidth="1"/>
    <col min="10508" max="10508" width="0.6640625" style="49" customWidth="1"/>
    <col min="10509" max="10509" width="4.44140625" style="49" customWidth="1"/>
    <col min="10510" max="10511" width="4" style="49" customWidth="1"/>
    <col min="10512" max="10512" width="8.6640625" style="49" customWidth="1"/>
    <col min="10513" max="10513" width="2.109375" style="49" customWidth="1"/>
    <col min="10514" max="10514" width="1" style="49" customWidth="1"/>
    <col min="10515" max="10515" width="15.109375" style="49" customWidth="1"/>
    <col min="10516" max="10516" width="0.33203125" style="49" customWidth="1"/>
    <col min="10517" max="10517" width="3.44140625" style="49" customWidth="1"/>
    <col min="10518" max="10518" width="2.109375" style="49" customWidth="1"/>
    <col min="10519" max="10519" width="1.6640625" style="49" customWidth="1"/>
    <col min="10520" max="10520" width="0.33203125" style="49" customWidth="1"/>
    <col min="10521" max="10529" width="0" style="49" hidden="1" customWidth="1"/>
    <col min="10530" max="10530" width="12" style="49" customWidth="1"/>
    <col min="10531" max="10531" width="0" style="49" hidden="1" customWidth="1"/>
    <col min="10532" max="10533" width="12" style="49" customWidth="1"/>
    <col min="10534" max="10534" width="13.44140625" style="49" customWidth="1"/>
    <col min="10535" max="10541" width="0" style="49" hidden="1" customWidth="1"/>
    <col min="10542" max="10752" width="9.109375" style="49"/>
    <col min="10753" max="10753" width="0.88671875" style="49" customWidth="1"/>
    <col min="10754" max="10754" width="0.5546875" style="49" customWidth="1"/>
    <col min="10755" max="10755" width="1.109375" style="49" customWidth="1"/>
    <col min="10756" max="10756" width="1.6640625" style="49" customWidth="1"/>
    <col min="10757" max="10757" width="0.6640625" style="49" customWidth="1"/>
    <col min="10758" max="10758" width="0.5546875" style="49" customWidth="1"/>
    <col min="10759" max="10759" width="3.88671875" style="49" customWidth="1"/>
    <col min="10760" max="10760" width="4" style="49" customWidth="1"/>
    <col min="10761" max="10761" width="1" style="49" customWidth="1"/>
    <col min="10762" max="10762" width="6.88671875" style="49" customWidth="1"/>
    <col min="10763" max="10763" width="2.109375" style="49" customWidth="1"/>
    <col min="10764" max="10764" width="0.6640625" style="49" customWidth="1"/>
    <col min="10765" max="10765" width="4.44140625" style="49" customWidth="1"/>
    <col min="10766" max="10767" width="4" style="49" customWidth="1"/>
    <col min="10768" max="10768" width="8.6640625" style="49" customWidth="1"/>
    <col min="10769" max="10769" width="2.109375" style="49" customWidth="1"/>
    <col min="10770" max="10770" width="1" style="49" customWidth="1"/>
    <col min="10771" max="10771" width="15.109375" style="49" customWidth="1"/>
    <col min="10772" max="10772" width="0.33203125" style="49" customWidth="1"/>
    <col min="10773" max="10773" width="3.44140625" style="49" customWidth="1"/>
    <col min="10774" max="10774" width="2.109375" style="49" customWidth="1"/>
    <col min="10775" max="10775" width="1.6640625" style="49" customWidth="1"/>
    <col min="10776" max="10776" width="0.33203125" style="49" customWidth="1"/>
    <col min="10777" max="10785" width="0" style="49" hidden="1" customWidth="1"/>
    <col min="10786" max="10786" width="12" style="49" customWidth="1"/>
    <col min="10787" max="10787" width="0" style="49" hidden="1" customWidth="1"/>
    <col min="10788" max="10789" width="12" style="49" customWidth="1"/>
    <col min="10790" max="10790" width="13.44140625" style="49" customWidth="1"/>
    <col min="10791" max="10797" width="0" style="49" hidden="1" customWidth="1"/>
    <col min="10798" max="11008" width="9.109375" style="49"/>
    <col min="11009" max="11009" width="0.88671875" style="49" customWidth="1"/>
    <col min="11010" max="11010" width="0.5546875" style="49" customWidth="1"/>
    <col min="11011" max="11011" width="1.109375" style="49" customWidth="1"/>
    <col min="11012" max="11012" width="1.6640625" style="49" customWidth="1"/>
    <col min="11013" max="11013" width="0.6640625" style="49" customWidth="1"/>
    <col min="11014" max="11014" width="0.5546875" style="49" customWidth="1"/>
    <col min="11015" max="11015" width="3.88671875" style="49" customWidth="1"/>
    <col min="11016" max="11016" width="4" style="49" customWidth="1"/>
    <col min="11017" max="11017" width="1" style="49" customWidth="1"/>
    <col min="11018" max="11018" width="6.88671875" style="49" customWidth="1"/>
    <col min="11019" max="11019" width="2.109375" style="49" customWidth="1"/>
    <col min="11020" max="11020" width="0.6640625" style="49" customWidth="1"/>
    <col min="11021" max="11021" width="4.44140625" style="49" customWidth="1"/>
    <col min="11022" max="11023" width="4" style="49" customWidth="1"/>
    <col min="11024" max="11024" width="8.6640625" style="49" customWidth="1"/>
    <col min="11025" max="11025" width="2.109375" style="49" customWidth="1"/>
    <col min="11026" max="11026" width="1" style="49" customWidth="1"/>
    <col min="11027" max="11027" width="15.109375" style="49" customWidth="1"/>
    <col min="11028" max="11028" width="0.33203125" style="49" customWidth="1"/>
    <col min="11029" max="11029" width="3.44140625" style="49" customWidth="1"/>
    <col min="11030" max="11030" width="2.109375" style="49" customWidth="1"/>
    <col min="11031" max="11031" width="1.6640625" style="49" customWidth="1"/>
    <col min="11032" max="11032" width="0.33203125" style="49" customWidth="1"/>
    <col min="11033" max="11041" width="0" style="49" hidden="1" customWidth="1"/>
    <col min="11042" max="11042" width="12" style="49" customWidth="1"/>
    <col min="11043" max="11043" width="0" style="49" hidden="1" customWidth="1"/>
    <col min="11044" max="11045" width="12" style="49" customWidth="1"/>
    <col min="11046" max="11046" width="13.44140625" style="49" customWidth="1"/>
    <col min="11047" max="11053" width="0" style="49" hidden="1" customWidth="1"/>
    <col min="11054" max="11264" width="9.109375" style="49"/>
    <col min="11265" max="11265" width="0.88671875" style="49" customWidth="1"/>
    <col min="11266" max="11266" width="0.5546875" style="49" customWidth="1"/>
    <col min="11267" max="11267" width="1.109375" style="49" customWidth="1"/>
    <col min="11268" max="11268" width="1.6640625" style="49" customWidth="1"/>
    <col min="11269" max="11269" width="0.6640625" style="49" customWidth="1"/>
    <col min="11270" max="11270" width="0.5546875" style="49" customWidth="1"/>
    <col min="11271" max="11271" width="3.88671875" style="49" customWidth="1"/>
    <col min="11272" max="11272" width="4" style="49" customWidth="1"/>
    <col min="11273" max="11273" width="1" style="49" customWidth="1"/>
    <col min="11274" max="11274" width="6.88671875" style="49" customWidth="1"/>
    <col min="11275" max="11275" width="2.109375" style="49" customWidth="1"/>
    <col min="11276" max="11276" width="0.6640625" style="49" customWidth="1"/>
    <col min="11277" max="11277" width="4.44140625" style="49" customWidth="1"/>
    <col min="11278" max="11279" width="4" style="49" customWidth="1"/>
    <col min="11280" max="11280" width="8.6640625" style="49" customWidth="1"/>
    <col min="11281" max="11281" width="2.109375" style="49" customWidth="1"/>
    <col min="11282" max="11282" width="1" style="49" customWidth="1"/>
    <col min="11283" max="11283" width="15.109375" style="49" customWidth="1"/>
    <col min="11284" max="11284" width="0.33203125" style="49" customWidth="1"/>
    <col min="11285" max="11285" width="3.44140625" style="49" customWidth="1"/>
    <col min="11286" max="11286" width="2.109375" style="49" customWidth="1"/>
    <col min="11287" max="11287" width="1.6640625" style="49" customWidth="1"/>
    <col min="11288" max="11288" width="0.33203125" style="49" customWidth="1"/>
    <col min="11289" max="11297" width="0" style="49" hidden="1" customWidth="1"/>
    <col min="11298" max="11298" width="12" style="49" customWidth="1"/>
    <col min="11299" max="11299" width="0" style="49" hidden="1" customWidth="1"/>
    <col min="11300" max="11301" width="12" style="49" customWidth="1"/>
    <col min="11302" max="11302" width="13.44140625" style="49" customWidth="1"/>
    <col min="11303" max="11309" width="0" style="49" hidden="1" customWidth="1"/>
    <col min="11310" max="11520" width="9.109375" style="49"/>
    <col min="11521" max="11521" width="0.88671875" style="49" customWidth="1"/>
    <col min="11522" max="11522" width="0.5546875" style="49" customWidth="1"/>
    <col min="11523" max="11523" width="1.109375" style="49" customWidth="1"/>
    <col min="11524" max="11524" width="1.6640625" style="49" customWidth="1"/>
    <col min="11525" max="11525" width="0.6640625" style="49" customWidth="1"/>
    <col min="11526" max="11526" width="0.5546875" style="49" customWidth="1"/>
    <col min="11527" max="11527" width="3.88671875" style="49" customWidth="1"/>
    <col min="11528" max="11528" width="4" style="49" customWidth="1"/>
    <col min="11529" max="11529" width="1" style="49" customWidth="1"/>
    <col min="11530" max="11530" width="6.88671875" style="49" customWidth="1"/>
    <col min="11531" max="11531" width="2.109375" style="49" customWidth="1"/>
    <col min="11532" max="11532" width="0.6640625" style="49" customWidth="1"/>
    <col min="11533" max="11533" width="4.44140625" style="49" customWidth="1"/>
    <col min="11534" max="11535" width="4" style="49" customWidth="1"/>
    <col min="11536" max="11536" width="8.6640625" style="49" customWidth="1"/>
    <col min="11537" max="11537" width="2.109375" style="49" customWidth="1"/>
    <col min="11538" max="11538" width="1" style="49" customWidth="1"/>
    <col min="11539" max="11539" width="15.109375" style="49" customWidth="1"/>
    <col min="11540" max="11540" width="0.33203125" style="49" customWidth="1"/>
    <col min="11541" max="11541" width="3.44140625" style="49" customWidth="1"/>
    <col min="11542" max="11542" width="2.109375" style="49" customWidth="1"/>
    <col min="11543" max="11543" width="1.6640625" style="49" customWidth="1"/>
    <col min="11544" max="11544" width="0.33203125" style="49" customWidth="1"/>
    <col min="11545" max="11553" width="0" style="49" hidden="1" customWidth="1"/>
    <col min="11554" max="11554" width="12" style="49" customWidth="1"/>
    <col min="11555" max="11555" width="0" style="49" hidden="1" customWidth="1"/>
    <col min="11556" max="11557" width="12" style="49" customWidth="1"/>
    <col min="11558" max="11558" width="13.44140625" style="49" customWidth="1"/>
    <col min="11559" max="11565" width="0" style="49" hidden="1" customWidth="1"/>
    <col min="11566" max="11776" width="9.109375" style="49"/>
    <col min="11777" max="11777" width="0.88671875" style="49" customWidth="1"/>
    <col min="11778" max="11778" width="0.5546875" style="49" customWidth="1"/>
    <col min="11779" max="11779" width="1.109375" style="49" customWidth="1"/>
    <col min="11780" max="11780" width="1.6640625" style="49" customWidth="1"/>
    <col min="11781" max="11781" width="0.6640625" style="49" customWidth="1"/>
    <col min="11782" max="11782" width="0.5546875" style="49" customWidth="1"/>
    <col min="11783" max="11783" width="3.88671875" style="49" customWidth="1"/>
    <col min="11784" max="11784" width="4" style="49" customWidth="1"/>
    <col min="11785" max="11785" width="1" style="49" customWidth="1"/>
    <col min="11786" max="11786" width="6.88671875" style="49" customWidth="1"/>
    <col min="11787" max="11787" width="2.109375" style="49" customWidth="1"/>
    <col min="11788" max="11788" width="0.6640625" style="49" customWidth="1"/>
    <col min="11789" max="11789" width="4.44140625" style="49" customWidth="1"/>
    <col min="11790" max="11791" width="4" style="49" customWidth="1"/>
    <col min="11792" max="11792" width="8.6640625" style="49" customWidth="1"/>
    <col min="11793" max="11793" width="2.109375" style="49" customWidth="1"/>
    <col min="11794" max="11794" width="1" style="49" customWidth="1"/>
    <col min="11795" max="11795" width="15.109375" style="49" customWidth="1"/>
    <col min="11796" max="11796" width="0.33203125" style="49" customWidth="1"/>
    <col min="11797" max="11797" width="3.44140625" style="49" customWidth="1"/>
    <col min="11798" max="11798" width="2.109375" style="49" customWidth="1"/>
    <col min="11799" max="11799" width="1.6640625" style="49" customWidth="1"/>
    <col min="11800" max="11800" width="0.33203125" style="49" customWidth="1"/>
    <col min="11801" max="11809" width="0" style="49" hidden="1" customWidth="1"/>
    <col min="11810" max="11810" width="12" style="49" customWidth="1"/>
    <col min="11811" max="11811" width="0" style="49" hidden="1" customWidth="1"/>
    <col min="11812" max="11813" width="12" style="49" customWidth="1"/>
    <col min="11814" max="11814" width="13.44140625" style="49" customWidth="1"/>
    <col min="11815" max="11821" width="0" style="49" hidden="1" customWidth="1"/>
    <col min="11822" max="12032" width="9.109375" style="49"/>
    <col min="12033" max="12033" width="0.88671875" style="49" customWidth="1"/>
    <col min="12034" max="12034" width="0.5546875" style="49" customWidth="1"/>
    <col min="12035" max="12035" width="1.109375" style="49" customWidth="1"/>
    <col min="12036" max="12036" width="1.6640625" style="49" customWidth="1"/>
    <col min="12037" max="12037" width="0.6640625" style="49" customWidth="1"/>
    <col min="12038" max="12038" width="0.5546875" style="49" customWidth="1"/>
    <col min="12039" max="12039" width="3.88671875" style="49" customWidth="1"/>
    <col min="12040" max="12040" width="4" style="49" customWidth="1"/>
    <col min="12041" max="12041" width="1" style="49" customWidth="1"/>
    <col min="12042" max="12042" width="6.88671875" style="49" customWidth="1"/>
    <col min="12043" max="12043" width="2.109375" style="49" customWidth="1"/>
    <col min="12044" max="12044" width="0.6640625" style="49" customWidth="1"/>
    <col min="12045" max="12045" width="4.44140625" style="49" customWidth="1"/>
    <col min="12046" max="12047" width="4" style="49" customWidth="1"/>
    <col min="12048" max="12048" width="8.6640625" style="49" customWidth="1"/>
    <col min="12049" max="12049" width="2.109375" style="49" customWidth="1"/>
    <col min="12050" max="12050" width="1" style="49" customWidth="1"/>
    <col min="12051" max="12051" width="15.109375" style="49" customWidth="1"/>
    <col min="12052" max="12052" width="0.33203125" style="49" customWidth="1"/>
    <col min="12053" max="12053" width="3.44140625" style="49" customWidth="1"/>
    <col min="12054" max="12054" width="2.109375" style="49" customWidth="1"/>
    <col min="12055" max="12055" width="1.6640625" style="49" customWidth="1"/>
    <col min="12056" max="12056" width="0.33203125" style="49" customWidth="1"/>
    <col min="12057" max="12065" width="0" style="49" hidden="1" customWidth="1"/>
    <col min="12066" max="12066" width="12" style="49" customWidth="1"/>
    <col min="12067" max="12067" width="0" style="49" hidden="1" customWidth="1"/>
    <col min="12068" max="12069" width="12" style="49" customWidth="1"/>
    <col min="12070" max="12070" width="13.44140625" style="49" customWidth="1"/>
    <col min="12071" max="12077" width="0" style="49" hidden="1" customWidth="1"/>
    <col min="12078" max="12288" width="9.109375" style="49"/>
    <col min="12289" max="12289" width="0.88671875" style="49" customWidth="1"/>
    <col min="12290" max="12290" width="0.5546875" style="49" customWidth="1"/>
    <col min="12291" max="12291" width="1.109375" style="49" customWidth="1"/>
    <col min="12292" max="12292" width="1.6640625" style="49" customWidth="1"/>
    <col min="12293" max="12293" width="0.6640625" style="49" customWidth="1"/>
    <col min="12294" max="12294" width="0.5546875" style="49" customWidth="1"/>
    <col min="12295" max="12295" width="3.88671875" style="49" customWidth="1"/>
    <col min="12296" max="12296" width="4" style="49" customWidth="1"/>
    <col min="12297" max="12297" width="1" style="49" customWidth="1"/>
    <col min="12298" max="12298" width="6.88671875" style="49" customWidth="1"/>
    <col min="12299" max="12299" width="2.109375" style="49" customWidth="1"/>
    <col min="12300" max="12300" width="0.6640625" style="49" customWidth="1"/>
    <col min="12301" max="12301" width="4.44140625" style="49" customWidth="1"/>
    <col min="12302" max="12303" width="4" style="49" customWidth="1"/>
    <col min="12304" max="12304" width="8.6640625" style="49" customWidth="1"/>
    <col min="12305" max="12305" width="2.109375" style="49" customWidth="1"/>
    <col min="12306" max="12306" width="1" style="49" customWidth="1"/>
    <col min="12307" max="12307" width="15.109375" style="49" customWidth="1"/>
    <col min="12308" max="12308" width="0.33203125" style="49" customWidth="1"/>
    <col min="12309" max="12309" width="3.44140625" style="49" customWidth="1"/>
    <col min="12310" max="12310" width="2.109375" style="49" customWidth="1"/>
    <col min="12311" max="12311" width="1.6640625" style="49" customWidth="1"/>
    <col min="12312" max="12312" width="0.33203125" style="49" customWidth="1"/>
    <col min="12313" max="12321" width="0" style="49" hidden="1" customWidth="1"/>
    <col min="12322" max="12322" width="12" style="49" customWidth="1"/>
    <col min="12323" max="12323" width="0" style="49" hidden="1" customWidth="1"/>
    <col min="12324" max="12325" width="12" style="49" customWidth="1"/>
    <col min="12326" max="12326" width="13.44140625" style="49" customWidth="1"/>
    <col min="12327" max="12333" width="0" style="49" hidden="1" customWidth="1"/>
    <col min="12334" max="12544" width="9.109375" style="49"/>
    <col min="12545" max="12545" width="0.88671875" style="49" customWidth="1"/>
    <col min="12546" max="12546" width="0.5546875" style="49" customWidth="1"/>
    <col min="12547" max="12547" width="1.109375" style="49" customWidth="1"/>
    <col min="12548" max="12548" width="1.6640625" style="49" customWidth="1"/>
    <col min="12549" max="12549" width="0.6640625" style="49" customWidth="1"/>
    <col min="12550" max="12550" width="0.5546875" style="49" customWidth="1"/>
    <col min="12551" max="12551" width="3.88671875" style="49" customWidth="1"/>
    <col min="12552" max="12552" width="4" style="49" customWidth="1"/>
    <col min="12553" max="12553" width="1" style="49" customWidth="1"/>
    <col min="12554" max="12554" width="6.88671875" style="49" customWidth="1"/>
    <col min="12555" max="12555" width="2.109375" style="49" customWidth="1"/>
    <col min="12556" max="12556" width="0.6640625" style="49" customWidth="1"/>
    <col min="12557" max="12557" width="4.44140625" style="49" customWidth="1"/>
    <col min="12558" max="12559" width="4" style="49" customWidth="1"/>
    <col min="12560" max="12560" width="8.6640625" style="49" customWidth="1"/>
    <col min="12561" max="12561" width="2.109375" style="49" customWidth="1"/>
    <col min="12562" max="12562" width="1" style="49" customWidth="1"/>
    <col min="12563" max="12563" width="15.109375" style="49" customWidth="1"/>
    <col min="12564" max="12564" width="0.33203125" style="49" customWidth="1"/>
    <col min="12565" max="12565" width="3.44140625" style="49" customWidth="1"/>
    <col min="12566" max="12566" width="2.109375" style="49" customWidth="1"/>
    <col min="12567" max="12567" width="1.6640625" style="49" customWidth="1"/>
    <col min="12568" max="12568" width="0.33203125" style="49" customWidth="1"/>
    <col min="12569" max="12577" width="0" style="49" hidden="1" customWidth="1"/>
    <col min="12578" max="12578" width="12" style="49" customWidth="1"/>
    <col min="12579" max="12579" width="0" style="49" hidden="1" customWidth="1"/>
    <col min="12580" max="12581" width="12" style="49" customWidth="1"/>
    <col min="12582" max="12582" width="13.44140625" style="49" customWidth="1"/>
    <col min="12583" max="12589" width="0" style="49" hidden="1" customWidth="1"/>
    <col min="12590" max="12800" width="9.109375" style="49"/>
    <col min="12801" max="12801" width="0.88671875" style="49" customWidth="1"/>
    <col min="12802" max="12802" width="0.5546875" style="49" customWidth="1"/>
    <col min="12803" max="12803" width="1.109375" style="49" customWidth="1"/>
    <col min="12804" max="12804" width="1.6640625" style="49" customWidth="1"/>
    <col min="12805" max="12805" width="0.6640625" style="49" customWidth="1"/>
    <col min="12806" max="12806" width="0.5546875" style="49" customWidth="1"/>
    <col min="12807" max="12807" width="3.88671875" style="49" customWidth="1"/>
    <col min="12808" max="12808" width="4" style="49" customWidth="1"/>
    <col min="12809" max="12809" width="1" style="49" customWidth="1"/>
    <col min="12810" max="12810" width="6.88671875" style="49" customWidth="1"/>
    <col min="12811" max="12811" width="2.109375" style="49" customWidth="1"/>
    <col min="12812" max="12812" width="0.6640625" style="49" customWidth="1"/>
    <col min="12813" max="12813" width="4.44140625" style="49" customWidth="1"/>
    <col min="12814" max="12815" width="4" style="49" customWidth="1"/>
    <col min="12816" max="12816" width="8.6640625" style="49" customWidth="1"/>
    <col min="12817" max="12817" width="2.109375" style="49" customWidth="1"/>
    <col min="12818" max="12818" width="1" style="49" customWidth="1"/>
    <col min="12819" max="12819" width="15.109375" style="49" customWidth="1"/>
    <col min="12820" max="12820" width="0.33203125" style="49" customWidth="1"/>
    <col min="12821" max="12821" width="3.44140625" style="49" customWidth="1"/>
    <col min="12822" max="12822" width="2.109375" style="49" customWidth="1"/>
    <col min="12823" max="12823" width="1.6640625" style="49" customWidth="1"/>
    <col min="12824" max="12824" width="0.33203125" style="49" customWidth="1"/>
    <col min="12825" max="12833" width="0" style="49" hidden="1" customWidth="1"/>
    <col min="12834" max="12834" width="12" style="49" customWidth="1"/>
    <col min="12835" max="12835" width="0" style="49" hidden="1" customWidth="1"/>
    <col min="12836" max="12837" width="12" style="49" customWidth="1"/>
    <col min="12838" max="12838" width="13.44140625" style="49" customWidth="1"/>
    <col min="12839" max="12845" width="0" style="49" hidden="1" customWidth="1"/>
    <col min="12846" max="13056" width="9.109375" style="49"/>
    <col min="13057" max="13057" width="0.88671875" style="49" customWidth="1"/>
    <col min="13058" max="13058" width="0.5546875" style="49" customWidth="1"/>
    <col min="13059" max="13059" width="1.109375" style="49" customWidth="1"/>
    <col min="13060" max="13060" width="1.6640625" style="49" customWidth="1"/>
    <col min="13061" max="13061" width="0.6640625" style="49" customWidth="1"/>
    <col min="13062" max="13062" width="0.5546875" style="49" customWidth="1"/>
    <col min="13063" max="13063" width="3.88671875" style="49" customWidth="1"/>
    <col min="13064" max="13064" width="4" style="49" customWidth="1"/>
    <col min="13065" max="13065" width="1" style="49" customWidth="1"/>
    <col min="13066" max="13066" width="6.88671875" style="49" customWidth="1"/>
    <col min="13067" max="13067" width="2.109375" style="49" customWidth="1"/>
    <col min="13068" max="13068" width="0.6640625" style="49" customWidth="1"/>
    <col min="13069" max="13069" width="4.44140625" style="49" customWidth="1"/>
    <col min="13070" max="13071" width="4" style="49" customWidth="1"/>
    <col min="13072" max="13072" width="8.6640625" style="49" customWidth="1"/>
    <col min="13073" max="13073" width="2.109375" style="49" customWidth="1"/>
    <col min="13074" max="13074" width="1" style="49" customWidth="1"/>
    <col min="13075" max="13075" width="15.109375" style="49" customWidth="1"/>
    <col min="13076" max="13076" width="0.33203125" style="49" customWidth="1"/>
    <col min="13077" max="13077" width="3.44140625" style="49" customWidth="1"/>
    <col min="13078" max="13078" width="2.109375" style="49" customWidth="1"/>
    <col min="13079" max="13079" width="1.6640625" style="49" customWidth="1"/>
    <col min="13080" max="13080" width="0.33203125" style="49" customWidth="1"/>
    <col min="13081" max="13089" width="0" style="49" hidden="1" customWidth="1"/>
    <col min="13090" max="13090" width="12" style="49" customWidth="1"/>
    <col min="13091" max="13091" width="0" style="49" hidden="1" customWidth="1"/>
    <col min="13092" max="13093" width="12" style="49" customWidth="1"/>
    <col min="13094" max="13094" width="13.44140625" style="49" customWidth="1"/>
    <col min="13095" max="13101" width="0" style="49" hidden="1" customWidth="1"/>
    <col min="13102" max="13312" width="9.109375" style="49"/>
    <col min="13313" max="13313" width="0.88671875" style="49" customWidth="1"/>
    <col min="13314" max="13314" width="0.5546875" style="49" customWidth="1"/>
    <col min="13315" max="13315" width="1.109375" style="49" customWidth="1"/>
    <col min="13316" max="13316" width="1.6640625" style="49" customWidth="1"/>
    <col min="13317" max="13317" width="0.6640625" style="49" customWidth="1"/>
    <col min="13318" max="13318" width="0.5546875" style="49" customWidth="1"/>
    <col min="13319" max="13319" width="3.88671875" style="49" customWidth="1"/>
    <col min="13320" max="13320" width="4" style="49" customWidth="1"/>
    <col min="13321" max="13321" width="1" style="49" customWidth="1"/>
    <col min="13322" max="13322" width="6.88671875" style="49" customWidth="1"/>
    <col min="13323" max="13323" width="2.109375" style="49" customWidth="1"/>
    <col min="13324" max="13324" width="0.6640625" style="49" customWidth="1"/>
    <col min="13325" max="13325" width="4.44140625" style="49" customWidth="1"/>
    <col min="13326" max="13327" width="4" style="49" customWidth="1"/>
    <col min="13328" max="13328" width="8.6640625" style="49" customWidth="1"/>
    <col min="13329" max="13329" width="2.109375" style="49" customWidth="1"/>
    <col min="13330" max="13330" width="1" style="49" customWidth="1"/>
    <col min="13331" max="13331" width="15.109375" style="49" customWidth="1"/>
    <col min="13332" max="13332" width="0.33203125" style="49" customWidth="1"/>
    <col min="13333" max="13333" width="3.44140625" style="49" customWidth="1"/>
    <col min="13334" max="13334" width="2.109375" style="49" customWidth="1"/>
    <col min="13335" max="13335" width="1.6640625" style="49" customWidth="1"/>
    <col min="13336" max="13336" width="0.33203125" style="49" customWidth="1"/>
    <col min="13337" max="13345" width="0" style="49" hidden="1" customWidth="1"/>
    <col min="13346" max="13346" width="12" style="49" customWidth="1"/>
    <col min="13347" max="13347" width="0" style="49" hidden="1" customWidth="1"/>
    <col min="13348" max="13349" width="12" style="49" customWidth="1"/>
    <col min="13350" max="13350" width="13.44140625" style="49" customWidth="1"/>
    <col min="13351" max="13357" width="0" style="49" hidden="1" customWidth="1"/>
    <col min="13358" max="13568" width="9.109375" style="49"/>
    <col min="13569" max="13569" width="0.88671875" style="49" customWidth="1"/>
    <col min="13570" max="13570" width="0.5546875" style="49" customWidth="1"/>
    <col min="13571" max="13571" width="1.109375" style="49" customWidth="1"/>
    <col min="13572" max="13572" width="1.6640625" style="49" customWidth="1"/>
    <col min="13573" max="13573" width="0.6640625" style="49" customWidth="1"/>
    <col min="13574" max="13574" width="0.5546875" style="49" customWidth="1"/>
    <col min="13575" max="13575" width="3.88671875" style="49" customWidth="1"/>
    <col min="13576" max="13576" width="4" style="49" customWidth="1"/>
    <col min="13577" max="13577" width="1" style="49" customWidth="1"/>
    <col min="13578" max="13578" width="6.88671875" style="49" customWidth="1"/>
    <col min="13579" max="13579" width="2.109375" style="49" customWidth="1"/>
    <col min="13580" max="13580" width="0.6640625" style="49" customWidth="1"/>
    <col min="13581" max="13581" width="4.44140625" style="49" customWidth="1"/>
    <col min="13582" max="13583" width="4" style="49" customWidth="1"/>
    <col min="13584" max="13584" width="8.6640625" style="49" customWidth="1"/>
    <col min="13585" max="13585" width="2.109375" style="49" customWidth="1"/>
    <col min="13586" max="13586" width="1" style="49" customWidth="1"/>
    <col min="13587" max="13587" width="15.109375" style="49" customWidth="1"/>
    <col min="13588" max="13588" width="0.33203125" style="49" customWidth="1"/>
    <col min="13589" max="13589" width="3.44140625" style="49" customWidth="1"/>
    <col min="13590" max="13590" width="2.109375" style="49" customWidth="1"/>
    <col min="13591" max="13591" width="1.6640625" style="49" customWidth="1"/>
    <col min="13592" max="13592" width="0.33203125" style="49" customWidth="1"/>
    <col min="13593" max="13601" width="0" style="49" hidden="1" customWidth="1"/>
    <col min="13602" max="13602" width="12" style="49" customWidth="1"/>
    <col min="13603" max="13603" width="0" style="49" hidden="1" customWidth="1"/>
    <col min="13604" max="13605" width="12" style="49" customWidth="1"/>
    <col min="13606" max="13606" width="13.44140625" style="49" customWidth="1"/>
    <col min="13607" max="13613" width="0" style="49" hidden="1" customWidth="1"/>
    <col min="13614" max="13824" width="9.109375" style="49"/>
    <col min="13825" max="13825" width="0.88671875" style="49" customWidth="1"/>
    <col min="13826" max="13826" width="0.5546875" style="49" customWidth="1"/>
    <col min="13827" max="13827" width="1.109375" style="49" customWidth="1"/>
    <col min="13828" max="13828" width="1.6640625" style="49" customWidth="1"/>
    <col min="13829" max="13829" width="0.6640625" style="49" customWidth="1"/>
    <col min="13830" max="13830" width="0.5546875" style="49" customWidth="1"/>
    <col min="13831" max="13831" width="3.88671875" style="49" customWidth="1"/>
    <col min="13832" max="13832" width="4" style="49" customWidth="1"/>
    <col min="13833" max="13833" width="1" style="49" customWidth="1"/>
    <col min="13834" max="13834" width="6.88671875" style="49" customWidth="1"/>
    <col min="13835" max="13835" width="2.109375" style="49" customWidth="1"/>
    <col min="13836" max="13836" width="0.6640625" style="49" customWidth="1"/>
    <col min="13837" max="13837" width="4.44140625" style="49" customWidth="1"/>
    <col min="13838" max="13839" width="4" style="49" customWidth="1"/>
    <col min="13840" max="13840" width="8.6640625" style="49" customWidth="1"/>
    <col min="13841" max="13841" width="2.109375" style="49" customWidth="1"/>
    <col min="13842" max="13842" width="1" style="49" customWidth="1"/>
    <col min="13843" max="13843" width="15.109375" style="49" customWidth="1"/>
    <col min="13844" max="13844" width="0.33203125" style="49" customWidth="1"/>
    <col min="13845" max="13845" width="3.44140625" style="49" customWidth="1"/>
    <col min="13846" max="13846" width="2.109375" style="49" customWidth="1"/>
    <col min="13847" max="13847" width="1.6640625" style="49" customWidth="1"/>
    <col min="13848" max="13848" width="0.33203125" style="49" customWidth="1"/>
    <col min="13849" max="13857" width="0" style="49" hidden="1" customWidth="1"/>
    <col min="13858" max="13858" width="12" style="49" customWidth="1"/>
    <col min="13859" max="13859" width="0" style="49" hidden="1" customWidth="1"/>
    <col min="13860" max="13861" width="12" style="49" customWidth="1"/>
    <col min="13862" max="13862" width="13.44140625" style="49" customWidth="1"/>
    <col min="13863" max="13869" width="0" style="49" hidden="1" customWidth="1"/>
    <col min="13870" max="14080" width="9.109375" style="49"/>
    <col min="14081" max="14081" width="0.88671875" style="49" customWidth="1"/>
    <col min="14082" max="14082" width="0.5546875" style="49" customWidth="1"/>
    <col min="14083" max="14083" width="1.109375" style="49" customWidth="1"/>
    <col min="14084" max="14084" width="1.6640625" style="49" customWidth="1"/>
    <col min="14085" max="14085" width="0.6640625" style="49" customWidth="1"/>
    <col min="14086" max="14086" width="0.5546875" style="49" customWidth="1"/>
    <col min="14087" max="14087" width="3.88671875" style="49" customWidth="1"/>
    <col min="14088" max="14088" width="4" style="49" customWidth="1"/>
    <col min="14089" max="14089" width="1" style="49" customWidth="1"/>
    <col min="14090" max="14090" width="6.88671875" style="49" customWidth="1"/>
    <col min="14091" max="14091" width="2.109375" style="49" customWidth="1"/>
    <col min="14092" max="14092" width="0.6640625" style="49" customWidth="1"/>
    <col min="14093" max="14093" width="4.44140625" style="49" customWidth="1"/>
    <col min="14094" max="14095" width="4" style="49" customWidth="1"/>
    <col min="14096" max="14096" width="8.6640625" style="49" customWidth="1"/>
    <col min="14097" max="14097" width="2.109375" style="49" customWidth="1"/>
    <col min="14098" max="14098" width="1" style="49" customWidth="1"/>
    <col min="14099" max="14099" width="15.109375" style="49" customWidth="1"/>
    <col min="14100" max="14100" width="0.33203125" style="49" customWidth="1"/>
    <col min="14101" max="14101" width="3.44140625" style="49" customWidth="1"/>
    <col min="14102" max="14102" width="2.109375" style="49" customWidth="1"/>
    <col min="14103" max="14103" width="1.6640625" style="49" customWidth="1"/>
    <col min="14104" max="14104" width="0.33203125" style="49" customWidth="1"/>
    <col min="14105" max="14113" width="0" style="49" hidden="1" customWidth="1"/>
    <col min="14114" max="14114" width="12" style="49" customWidth="1"/>
    <col min="14115" max="14115" width="0" style="49" hidden="1" customWidth="1"/>
    <col min="14116" max="14117" width="12" style="49" customWidth="1"/>
    <col min="14118" max="14118" width="13.44140625" style="49" customWidth="1"/>
    <col min="14119" max="14125" width="0" style="49" hidden="1" customWidth="1"/>
    <col min="14126" max="14336" width="9.109375" style="49"/>
    <col min="14337" max="14337" width="0.88671875" style="49" customWidth="1"/>
    <col min="14338" max="14338" width="0.5546875" style="49" customWidth="1"/>
    <col min="14339" max="14339" width="1.109375" style="49" customWidth="1"/>
    <col min="14340" max="14340" width="1.6640625" style="49" customWidth="1"/>
    <col min="14341" max="14341" width="0.6640625" style="49" customWidth="1"/>
    <col min="14342" max="14342" width="0.5546875" style="49" customWidth="1"/>
    <col min="14343" max="14343" width="3.88671875" style="49" customWidth="1"/>
    <col min="14344" max="14344" width="4" style="49" customWidth="1"/>
    <col min="14345" max="14345" width="1" style="49" customWidth="1"/>
    <col min="14346" max="14346" width="6.88671875" style="49" customWidth="1"/>
    <col min="14347" max="14347" width="2.109375" style="49" customWidth="1"/>
    <col min="14348" max="14348" width="0.6640625" style="49" customWidth="1"/>
    <col min="14349" max="14349" width="4.44140625" style="49" customWidth="1"/>
    <col min="14350" max="14351" width="4" style="49" customWidth="1"/>
    <col min="14352" max="14352" width="8.6640625" style="49" customWidth="1"/>
    <col min="14353" max="14353" width="2.109375" style="49" customWidth="1"/>
    <col min="14354" max="14354" width="1" style="49" customWidth="1"/>
    <col min="14355" max="14355" width="15.109375" style="49" customWidth="1"/>
    <col min="14356" max="14356" width="0.33203125" style="49" customWidth="1"/>
    <col min="14357" max="14357" width="3.44140625" style="49" customWidth="1"/>
    <col min="14358" max="14358" width="2.109375" style="49" customWidth="1"/>
    <col min="14359" max="14359" width="1.6640625" style="49" customWidth="1"/>
    <col min="14360" max="14360" width="0.33203125" style="49" customWidth="1"/>
    <col min="14361" max="14369" width="0" style="49" hidden="1" customWidth="1"/>
    <col min="14370" max="14370" width="12" style="49" customWidth="1"/>
    <col min="14371" max="14371" width="0" style="49" hidden="1" customWidth="1"/>
    <col min="14372" max="14373" width="12" style="49" customWidth="1"/>
    <col min="14374" max="14374" width="13.44140625" style="49" customWidth="1"/>
    <col min="14375" max="14381" width="0" style="49" hidden="1" customWidth="1"/>
    <col min="14382" max="14592" width="9.109375" style="49"/>
    <col min="14593" max="14593" width="0.88671875" style="49" customWidth="1"/>
    <col min="14594" max="14594" width="0.5546875" style="49" customWidth="1"/>
    <col min="14595" max="14595" width="1.109375" style="49" customWidth="1"/>
    <col min="14596" max="14596" width="1.6640625" style="49" customWidth="1"/>
    <col min="14597" max="14597" width="0.6640625" style="49" customWidth="1"/>
    <col min="14598" max="14598" width="0.5546875" style="49" customWidth="1"/>
    <col min="14599" max="14599" width="3.88671875" style="49" customWidth="1"/>
    <col min="14600" max="14600" width="4" style="49" customWidth="1"/>
    <col min="14601" max="14601" width="1" style="49" customWidth="1"/>
    <col min="14602" max="14602" width="6.88671875" style="49" customWidth="1"/>
    <col min="14603" max="14603" width="2.109375" style="49" customWidth="1"/>
    <col min="14604" max="14604" width="0.6640625" style="49" customWidth="1"/>
    <col min="14605" max="14605" width="4.44140625" style="49" customWidth="1"/>
    <col min="14606" max="14607" width="4" style="49" customWidth="1"/>
    <col min="14608" max="14608" width="8.6640625" style="49" customWidth="1"/>
    <col min="14609" max="14609" width="2.109375" style="49" customWidth="1"/>
    <col min="14610" max="14610" width="1" style="49" customWidth="1"/>
    <col min="14611" max="14611" width="15.109375" style="49" customWidth="1"/>
    <col min="14612" max="14612" width="0.33203125" style="49" customWidth="1"/>
    <col min="14613" max="14613" width="3.44140625" style="49" customWidth="1"/>
    <col min="14614" max="14614" width="2.109375" style="49" customWidth="1"/>
    <col min="14615" max="14615" width="1.6640625" style="49" customWidth="1"/>
    <col min="14616" max="14616" width="0.33203125" style="49" customWidth="1"/>
    <col min="14617" max="14625" width="0" style="49" hidden="1" customWidth="1"/>
    <col min="14626" max="14626" width="12" style="49" customWidth="1"/>
    <col min="14627" max="14627" width="0" style="49" hidden="1" customWidth="1"/>
    <col min="14628" max="14629" width="12" style="49" customWidth="1"/>
    <col min="14630" max="14630" width="13.44140625" style="49" customWidth="1"/>
    <col min="14631" max="14637" width="0" style="49" hidden="1" customWidth="1"/>
    <col min="14638" max="14848" width="9.109375" style="49"/>
    <col min="14849" max="14849" width="0.88671875" style="49" customWidth="1"/>
    <col min="14850" max="14850" width="0.5546875" style="49" customWidth="1"/>
    <col min="14851" max="14851" width="1.109375" style="49" customWidth="1"/>
    <col min="14852" max="14852" width="1.6640625" style="49" customWidth="1"/>
    <col min="14853" max="14853" width="0.6640625" style="49" customWidth="1"/>
    <col min="14854" max="14854" width="0.5546875" style="49" customWidth="1"/>
    <col min="14855" max="14855" width="3.88671875" style="49" customWidth="1"/>
    <col min="14856" max="14856" width="4" style="49" customWidth="1"/>
    <col min="14857" max="14857" width="1" style="49" customWidth="1"/>
    <col min="14858" max="14858" width="6.88671875" style="49" customWidth="1"/>
    <col min="14859" max="14859" width="2.109375" style="49" customWidth="1"/>
    <col min="14860" max="14860" width="0.6640625" style="49" customWidth="1"/>
    <col min="14861" max="14861" width="4.44140625" style="49" customWidth="1"/>
    <col min="14862" max="14863" width="4" style="49" customWidth="1"/>
    <col min="14864" max="14864" width="8.6640625" style="49" customWidth="1"/>
    <col min="14865" max="14865" width="2.109375" style="49" customWidth="1"/>
    <col min="14866" max="14866" width="1" style="49" customWidth="1"/>
    <col min="14867" max="14867" width="15.109375" style="49" customWidth="1"/>
    <col min="14868" max="14868" width="0.33203125" style="49" customWidth="1"/>
    <col min="14869" max="14869" width="3.44140625" style="49" customWidth="1"/>
    <col min="14870" max="14870" width="2.109375" style="49" customWidth="1"/>
    <col min="14871" max="14871" width="1.6640625" style="49" customWidth="1"/>
    <col min="14872" max="14872" width="0.33203125" style="49" customWidth="1"/>
    <col min="14873" max="14881" width="0" style="49" hidden="1" customWidth="1"/>
    <col min="14882" max="14882" width="12" style="49" customWidth="1"/>
    <col min="14883" max="14883" width="0" style="49" hidden="1" customWidth="1"/>
    <col min="14884" max="14885" width="12" style="49" customWidth="1"/>
    <col min="14886" max="14886" width="13.44140625" style="49" customWidth="1"/>
    <col min="14887" max="14893" width="0" style="49" hidden="1" customWidth="1"/>
    <col min="14894" max="15104" width="9.109375" style="49"/>
    <col min="15105" max="15105" width="0.88671875" style="49" customWidth="1"/>
    <col min="15106" max="15106" width="0.5546875" style="49" customWidth="1"/>
    <col min="15107" max="15107" width="1.109375" style="49" customWidth="1"/>
    <col min="15108" max="15108" width="1.6640625" style="49" customWidth="1"/>
    <col min="15109" max="15109" width="0.6640625" style="49" customWidth="1"/>
    <col min="15110" max="15110" width="0.5546875" style="49" customWidth="1"/>
    <col min="15111" max="15111" width="3.88671875" style="49" customWidth="1"/>
    <col min="15112" max="15112" width="4" style="49" customWidth="1"/>
    <col min="15113" max="15113" width="1" style="49" customWidth="1"/>
    <col min="15114" max="15114" width="6.88671875" style="49" customWidth="1"/>
    <col min="15115" max="15115" width="2.109375" style="49" customWidth="1"/>
    <col min="15116" max="15116" width="0.6640625" style="49" customWidth="1"/>
    <col min="15117" max="15117" width="4.44140625" style="49" customWidth="1"/>
    <col min="15118" max="15119" width="4" style="49" customWidth="1"/>
    <col min="15120" max="15120" width="8.6640625" style="49" customWidth="1"/>
    <col min="15121" max="15121" width="2.109375" style="49" customWidth="1"/>
    <col min="15122" max="15122" width="1" style="49" customWidth="1"/>
    <col min="15123" max="15123" width="15.109375" style="49" customWidth="1"/>
    <col min="15124" max="15124" width="0.33203125" style="49" customWidth="1"/>
    <col min="15125" max="15125" width="3.44140625" style="49" customWidth="1"/>
    <col min="15126" max="15126" width="2.109375" style="49" customWidth="1"/>
    <col min="15127" max="15127" width="1.6640625" style="49" customWidth="1"/>
    <col min="15128" max="15128" width="0.33203125" style="49" customWidth="1"/>
    <col min="15129" max="15137" width="0" style="49" hidden="1" customWidth="1"/>
    <col min="15138" max="15138" width="12" style="49" customWidth="1"/>
    <col min="15139" max="15139" width="0" style="49" hidden="1" customWidth="1"/>
    <col min="15140" max="15141" width="12" style="49" customWidth="1"/>
    <col min="15142" max="15142" width="13.44140625" style="49" customWidth="1"/>
    <col min="15143" max="15149" width="0" style="49" hidden="1" customWidth="1"/>
    <col min="15150" max="15360" width="9.109375" style="49"/>
    <col min="15361" max="15361" width="0.88671875" style="49" customWidth="1"/>
    <col min="15362" max="15362" width="0.5546875" style="49" customWidth="1"/>
    <col min="15363" max="15363" width="1.109375" style="49" customWidth="1"/>
    <col min="15364" max="15364" width="1.6640625" style="49" customWidth="1"/>
    <col min="15365" max="15365" width="0.6640625" style="49" customWidth="1"/>
    <col min="15366" max="15366" width="0.5546875" style="49" customWidth="1"/>
    <col min="15367" max="15367" width="3.88671875" style="49" customWidth="1"/>
    <col min="15368" max="15368" width="4" style="49" customWidth="1"/>
    <col min="15369" max="15369" width="1" style="49" customWidth="1"/>
    <col min="15370" max="15370" width="6.88671875" style="49" customWidth="1"/>
    <col min="15371" max="15371" width="2.109375" style="49" customWidth="1"/>
    <col min="15372" max="15372" width="0.6640625" style="49" customWidth="1"/>
    <col min="15373" max="15373" width="4.44140625" style="49" customWidth="1"/>
    <col min="15374" max="15375" width="4" style="49" customWidth="1"/>
    <col min="15376" max="15376" width="8.6640625" style="49" customWidth="1"/>
    <col min="15377" max="15377" width="2.109375" style="49" customWidth="1"/>
    <col min="15378" max="15378" width="1" style="49" customWidth="1"/>
    <col min="15379" max="15379" width="15.109375" style="49" customWidth="1"/>
    <col min="15380" max="15380" width="0.33203125" style="49" customWidth="1"/>
    <col min="15381" max="15381" width="3.44140625" style="49" customWidth="1"/>
    <col min="15382" max="15382" width="2.109375" style="49" customWidth="1"/>
    <col min="15383" max="15383" width="1.6640625" style="49" customWidth="1"/>
    <col min="15384" max="15384" width="0.33203125" style="49" customWidth="1"/>
    <col min="15385" max="15393" width="0" style="49" hidden="1" customWidth="1"/>
    <col min="15394" max="15394" width="12" style="49" customWidth="1"/>
    <col min="15395" max="15395" width="0" style="49" hidden="1" customWidth="1"/>
    <col min="15396" max="15397" width="12" style="49" customWidth="1"/>
    <col min="15398" max="15398" width="13.44140625" style="49" customWidth="1"/>
    <col min="15399" max="15405" width="0" style="49" hidden="1" customWidth="1"/>
    <col min="15406" max="15616" width="9.109375" style="49"/>
    <col min="15617" max="15617" width="0.88671875" style="49" customWidth="1"/>
    <col min="15618" max="15618" width="0.5546875" style="49" customWidth="1"/>
    <col min="15619" max="15619" width="1.109375" style="49" customWidth="1"/>
    <col min="15620" max="15620" width="1.6640625" style="49" customWidth="1"/>
    <col min="15621" max="15621" width="0.6640625" style="49" customWidth="1"/>
    <col min="15622" max="15622" width="0.5546875" style="49" customWidth="1"/>
    <col min="15623" max="15623" width="3.88671875" style="49" customWidth="1"/>
    <col min="15624" max="15624" width="4" style="49" customWidth="1"/>
    <col min="15625" max="15625" width="1" style="49" customWidth="1"/>
    <col min="15626" max="15626" width="6.88671875" style="49" customWidth="1"/>
    <col min="15627" max="15627" width="2.109375" style="49" customWidth="1"/>
    <col min="15628" max="15628" width="0.6640625" style="49" customWidth="1"/>
    <col min="15629" max="15629" width="4.44140625" style="49" customWidth="1"/>
    <col min="15630" max="15631" width="4" style="49" customWidth="1"/>
    <col min="15632" max="15632" width="8.6640625" style="49" customWidth="1"/>
    <col min="15633" max="15633" width="2.109375" style="49" customWidth="1"/>
    <col min="15634" max="15634" width="1" style="49" customWidth="1"/>
    <col min="15635" max="15635" width="15.109375" style="49" customWidth="1"/>
    <col min="15636" max="15636" width="0.33203125" style="49" customWidth="1"/>
    <col min="15637" max="15637" width="3.44140625" style="49" customWidth="1"/>
    <col min="15638" max="15638" width="2.109375" style="49" customWidth="1"/>
    <col min="15639" max="15639" width="1.6640625" style="49" customWidth="1"/>
    <col min="15640" max="15640" width="0.33203125" style="49" customWidth="1"/>
    <col min="15641" max="15649" width="0" style="49" hidden="1" customWidth="1"/>
    <col min="15650" max="15650" width="12" style="49" customWidth="1"/>
    <col min="15651" max="15651" width="0" style="49" hidden="1" customWidth="1"/>
    <col min="15652" max="15653" width="12" style="49" customWidth="1"/>
    <col min="15654" max="15654" width="13.44140625" style="49" customWidth="1"/>
    <col min="15655" max="15661" width="0" style="49" hidden="1" customWidth="1"/>
    <col min="15662" max="15872" width="9.109375" style="49"/>
    <col min="15873" max="15873" width="0.88671875" style="49" customWidth="1"/>
    <col min="15874" max="15874" width="0.5546875" style="49" customWidth="1"/>
    <col min="15875" max="15875" width="1.109375" style="49" customWidth="1"/>
    <col min="15876" max="15876" width="1.6640625" style="49" customWidth="1"/>
    <col min="15877" max="15877" width="0.6640625" style="49" customWidth="1"/>
    <col min="15878" max="15878" width="0.5546875" style="49" customWidth="1"/>
    <col min="15879" max="15879" width="3.88671875" style="49" customWidth="1"/>
    <col min="15880" max="15880" width="4" style="49" customWidth="1"/>
    <col min="15881" max="15881" width="1" style="49" customWidth="1"/>
    <col min="15882" max="15882" width="6.88671875" style="49" customWidth="1"/>
    <col min="15883" max="15883" width="2.109375" style="49" customWidth="1"/>
    <col min="15884" max="15884" width="0.6640625" style="49" customWidth="1"/>
    <col min="15885" max="15885" width="4.44140625" style="49" customWidth="1"/>
    <col min="15886" max="15887" width="4" style="49" customWidth="1"/>
    <col min="15888" max="15888" width="8.6640625" style="49" customWidth="1"/>
    <col min="15889" max="15889" width="2.109375" style="49" customWidth="1"/>
    <col min="15890" max="15890" width="1" style="49" customWidth="1"/>
    <col min="15891" max="15891" width="15.109375" style="49" customWidth="1"/>
    <col min="15892" max="15892" width="0.33203125" style="49" customWidth="1"/>
    <col min="15893" max="15893" width="3.44140625" style="49" customWidth="1"/>
    <col min="15894" max="15894" width="2.109375" style="49" customWidth="1"/>
    <col min="15895" max="15895" width="1.6640625" style="49" customWidth="1"/>
    <col min="15896" max="15896" width="0.33203125" style="49" customWidth="1"/>
    <col min="15897" max="15905" width="0" style="49" hidden="1" customWidth="1"/>
    <col min="15906" max="15906" width="12" style="49" customWidth="1"/>
    <col min="15907" max="15907" width="0" style="49" hidden="1" customWidth="1"/>
    <col min="15908" max="15909" width="12" style="49" customWidth="1"/>
    <col min="15910" max="15910" width="13.44140625" style="49" customWidth="1"/>
    <col min="15911" max="15917" width="0" style="49" hidden="1" customWidth="1"/>
    <col min="15918" max="16128" width="9.109375" style="49"/>
    <col min="16129" max="16129" width="0.88671875" style="49" customWidth="1"/>
    <col min="16130" max="16130" width="0.5546875" style="49" customWidth="1"/>
    <col min="16131" max="16131" width="1.109375" style="49" customWidth="1"/>
    <col min="16132" max="16132" width="1.6640625" style="49" customWidth="1"/>
    <col min="16133" max="16133" width="0.6640625" style="49" customWidth="1"/>
    <col min="16134" max="16134" width="0.5546875" style="49" customWidth="1"/>
    <col min="16135" max="16135" width="3.88671875" style="49" customWidth="1"/>
    <col min="16136" max="16136" width="4" style="49" customWidth="1"/>
    <col min="16137" max="16137" width="1" style="49" customWidth="1"/>
    <col min="16138" max="16138" width="6.88671875" style="49" customWidth="1"/>
    <col min="16139" max="16139" width="2.109375" style="49" customWidth="1"/>
    <col min="16140" max="16140" width="0.6640625" style="49" customWidth="1"/>
    <col min="16141" max="16141" width="4.44140625" style="49" customWidth="1"/>
    <col min="16142" max="16143" width="4" style="49" customWidth="1"/>
    <col min="16144" max="16144" width="8.6640625" style="49" customWidth="1"/>
    <col min="16145" max="16145" width="2.109375" style="49" customWidth="1"/>
    <col min="16146" max="16146" width="1" style="49" customWidth="1"/>
    <col min="16147" max="16147" width="15.109375" style="49" customWidth="1"/>
    <col min="16148" max="16148" width="0.33203125" style="49" customWidth="1"/>
    <col min="16149" max="16149" width="3.44140625" style="49" customWidth="1"/>
    <col min="16150" max="16150" width="2.109375" style="49" customWidth="1"/>
    <col min="16151" max="16151" width="1.6640625" style="49" customWidth="1"/>
    <col min="16152" max="16152" width="0.33203125" style="49" customWidth="1"/>
    <col min="16153" max="16161" width="0" style="49" hidden="1" customWidth="1"/>
    <col min="16162" max="16162" width="12" style="49" customWidth="1"/>
    <col min="16163" max="16163" width="0" style="49" hidden="1" customWidth="1"/>
    <col min="16164" max="16165" width="12" style="49" customWidth="1"/>
    <col min="16166" max="16166" width="13.44140625" style="49" customWidth="1"/>
    <col min="16167" max="16173" width="0" style="49" hidden="1" customWidth="1"/>
    <col min="16174" max="16384" width="9.109375" style="49"/>
  </cols>
  <sheetData>
    <row r="1" spans="1:45" ht="12.75" customHeight="1" x14ac:dyDescent="0.25">
      <c r="B1" s="45"/>
      <c r="C1" s="45"/>
      <c r="D1" s="45"/>
      <c r="E1" s="45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7"/>
      <c r="AI1" s="47"/>
      <c r="AJ1" s="48" t="s">
        <v>147</v>
      </c>
      <c r="AK1" s="48"/>
      <c r="AL1" s="47"/>
      <c r="AM1" s="46"/>
      <c r="AN1" s="46"/>
      <c r="AO1" s="46"/>
      <c r="AP1" s="46"/>
      <c r="AQ1" s="46"/>
      <c r="AR1" s="46"/>
      <c r="AS1" s="46"/>
    </row>
    <row r="2" spans="1:45" x14ac:dyDescent="0.25">
      <c r="B2" s="45"/>
      <c r="C2" s="45"/>
      <c r="D2" s="45"/>
      <c r="E2" s="45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7"/>
      <c r="AI2" s="47"/>
      <c r="AJ2" s="48"/>
      <c r="AK2" s="48"/>
      <c r="AL2" s="47"/>
      <c r="AM2" s="46"/>
      <c r="AN2" s="46"/>
      <c r="AO2" s="46"/>
      <c r="AP2" s="46"/>
      <c r="AQ2" s="46"/>
      <c r="AR2" s="46"/>
      <c r="AS2" s="46"/>
    </row>
    <row r="3" spans="1:45" x14ac:dyDescent="0.25">
      <c r="B3" s="45"/>
      <c r="C3" s="45"/>
      <c r="D3" s="45"/>
      <c r="E3" s="4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7"/>
      <c r="AI3" s="47"/>
      <c r="AJ3" s="48"/>
      <c r="AK3" s="48"/>
      <c r="AL3" s="47"/>
      <c r="AM3" s="46"/>
      <c r="AN3" s="46"/>
      <c r="AO3" s="46"/>
      <c r="AP3" s="46"/>
      <c r="AQ3" s="46"/>
      <c r="AR3" s="46"/>
      <c r="AS3" s="46"/>
    </row>
    <row r="4" spans="1:45" s="54" customFormat="1" ht="11.4" customHeight="1" x14ac:dyDescent="0.25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2"/>
      <c r="AI4" s="52"/>
      <c r="AJ4" s="48"/>
      <c r="AK4" s="48"/>
      <c r="AL4" s="52"/>
      <c r="AM4" s="53"/>
      <c r="AN4" s="53"/>
      <c r="AO4" s="53"/>
      <c r="AP4" s="53"/>
      <c r="AQ4" s="53"/>
      <c r="AR4" s="53"/>
      <c r="AS4" s="53"/>
    </row>
    <row r="5" spans="1:45" s="54" customFormat="1" ht="11.4" customHeight="1" x14ac:dyDescent="0.25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2"/>
      <c r="AI5" s="52"/>
      <c r="AJ5" s="52"/>
      <c r="AK5" s="52"/>
      <c r="AL5" s="52"/>
      <c r="AM5" s="53"/>
      <c r="AN5" s="53"/>
      <c r="AO5" s="53"/>
      <c r="AP5" s="53"/>
      <c r="AQ5" s="53"/>
      <c r="AR5" s="53"/>
      <c r="AS5" s="53"/>
    </row>
    <row r="6" spans="1:45" s="54" customFormat="1" ht="11.4" customHeight="1" x14ac:dyDescent="0.25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2"/>
      <c r="AI6" s="52"/>
      <c r="AJ6" s="52"/>
      <c r="AK6" s="52"/>
      <c r="AL6" s="52"/>
      <c r="AM6" s="53"/>
      <c r="AN6" s="53"/>
      <c r="AO6" s="53"/>
      <c r="AP6" s="53"/>
      <c r="AQ6" s="53"/>
      <c r="AR6" s="53"/>
      <c r="AS6" s="53"/>
    </row>
    <row r="7" spans="1:45" s="54" customFormat="1" ht="11.4" customHeight="1" x14ac:dyDescent="0.25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2"/>
      <c r="AI7" s="52"/>
      <c r="AJ7" s="52"/>
      <c r="AK7" s="52"/>
      <c r="AL7" s="52"/>
      <c r="AM7" s="53"/>
      <c r="AN7" s="53"/>
      <c r="AO7" s="53"/>
      <c r="AP7" s="53"/>
      <c r="AQ7" s="53"/>
      <c r="AR7" s="53"/>
      <c r="AS7" s="53"/>
    </row>
    <row r="8" spans="1:45" s="3" customFormat="1" ht="21" customHeight="1" x14ac:dyDescent="0.3">
      <c r="B8" s="55" t="s">
        <v>148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1"/>
      <c r="AN8" s="51"/>
      <c r="AO8" s="51"/>
      <c r="AP8" s="51"/>
      <c r="AQ8" s="51"/>
      <c r="AR8" s="51"/>
      <c r="AS8" s="51"/>
    </row>
    <row r="9" spans="1:45" s="3" customFormat="1" ht="12" customHeight="1" x14ac:dyDescent="0.25">
      <c r="B9" s="56" t="s">
        <v>2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1"/>
      <c r="AN9" s="51"/>
      <c r="AO9" s="51"/>
      <c r="AP9" s="51"/>
      <c r="AQ9" s="51"/>
      <c r="AR9" s="51"/>
      <c r="AS9" s="51"/>
    </row>
    <row r="10" spans="1:45" s="50" customFormat="1" ht="11.1" customHeight="1" x14ac:dyDescent="0.25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7" t="s">
        <v>149</v>
      </c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8"/>
      <c r="AI10" s="58"/>
      <c r="AJ10" s="58"/>
      <c r="AK10" s="58"/>
      <c r="AL10" s="58"/>
      <c r="AM10" s="51"/>
      <c r="AN10" s="51"/>
      <c r="AO10" s="51"/>
      <c r="AP10" s="51"/>
      <c r="AQ10" s="51"/>
      <c r="AR10" s="51"/>
      <c r="AS10" s="51"/>
    </row>
    <row r="11" spans="1:45" s="3" customFormat="1" ht="11.1" customHeight="1" x14ac:dyDescent="0.25">
      <c r="B11" s="59" t="str">
        <f>[1]ББ!B9</f>
        <v>по состоянию на 1 июля 2016  года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1"/>
      <c r="AN11" s="51"/>
      <c r="AO11" s="51"/>
      <c r="AP11" s="51"/>
      <c r="AQ11" s="51"/>
      <c r="AR11" s="51"/>
      <c r="AS11" s="51"/>
    </row>
    <row r="12" spans="1:45" s="50" customFormat="1" ht="11.1" customHeight="1" x14ac:dyDescent="0.25"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2"/>
      <c r="AI12" s="52"/>
      <c r="AJ12" s="52"/>
      <c r="AK12" s="58"/>
      <c r="AL12" s="52" t="s">
        <v>5</v>
      </c>
      <c r="AM12" s="51"/>
      <c r="AN12" s="51"/>
      <c r="AO12" s="51"/>
      <c r="AP12" s="51"/>
      <c r="AQ12" s="51"/>
      <c r="AR12" s="51"/>
      <c r="AS12" s="51"/>
    </row>
    <row r="13" spans="1:45" s="3" customFormat="1" ht="83.25" customHeight="1" x14ac:dyDescent="0.25">
      <c r="B13" s="45"/>
      <c r="C13" s="60" t="s">
        <v>6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1" t="s">
        <v>150</v>
      </c>
      <c r="U13" s="61"/>
      <c r="V13" s="61"/>
      <c r="W13" s="61"/>
      <c r="X13" s="61"/>
      <c r="Y13" s="61" t="s">
        <v>151</v>
      </c>
      <c r="Z13" s="61"/>
      <c r="AA13" s="61"/>
      <c r="AB13" s="61"/>
      <c r="AC13" s="61"/>
      <c r="AD13" s="61"/>
      <c r="AE13" s="62" t="s">
        <v>152</v>
      </c>
      <c r="AF13" s="62"/>
      <c r="AG13" s="62"/>
      <c r="AH13" s="63" t="s">
        <v>151</v>
      </c>
      <c r="AI13" s="64"/>
      <c r="AJ13" s="63" t="s">
        <v>153</v>
      </c>
      <c r="AK13" s="63" t="s">
        <v>154</v>
      </c>
      <c r="AL13" s="63" t="s">
        <v>155</v>
      </c>
      <c r="AM13" s="51"/>
      <c r="AN13" s="51"/>
      <c r="AO13" s="51"/>
      <c r="AP13" s="51"/>
      <c r="AQ13" s="51"/>
      <c r="AR13" s="51"/>
      <c r="AS13" s="51"/>
    </row>
    <row r="14" spans="1:45" s="3" customFormat="1" ht="12" customHeight="1" thickBot="1" x14ac:dyDescent="0.3">
      <c r="C14" s="65">
        <v>1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6">
        <v>2</v>
      </c>
      <c r="U14" s="66"/>
      <c r="V14" s="66"/>
      <c r="W14" s="66"/>
      <c r="X14" s="66"/>
      <c r="Y14" s="66">
        <v>3</v>
      </c>
      <c r="Z14" s="66"/>
      <c r="AA14" s="66"/>
      <c r="AB14" s="66"/>
      <c r="AC14" s="66"/>
      <c r="AD14" s="66"/>
      <c r="AE14" s="67"/>
      <c r="AF14" s="68"/>
      <c r="AG14" s="68"/>
      <c r="AH14" s="69"/>
      <c r="AI14" s="69"/>
      <c r="AJ14" s="69"/>
      <c r="AK14" s="69"/>
      <c r="AL14" s="69"/>
      <c r="AM14" s="50"/>
      <c r="AN14" s="50"/>
      <c r="AO14" s="50"/>
      <c r="AP14" s="50"/>
      <c r="AQ14" s="50"/>
      <c r="AR14" s="50"/>
      <c r="AS14" s="50"/>
    </row>
    <row r="15" spans="1:45" s="3" customFormat="1" ht="12" customHeight="1" x14ac:dyDescent="0.25">
      <c r="C15" s="70" t="s">
        <v>156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1">
        <v>1</v>
      </c>
      <c r="U15" s="71"/>
      <c r="V15" s="71"/>
      <c r="W15" s="71"/>
      <c r="X15" s="71"/>
      <c r="Y15" s="72">
        <v>12106</v>
      </c>
      <c r="Z15" s="72"/>
      <c r="AA15" s="72"/>
      <c r="AB15" s="72"/>
      <c r="AC15" s="72"/>
      <c r="AD15" s="73"/>
      <c r="AE15" s="74">
        <f>AE18+AE19</f>
        <v>12402</v>
      </c>
      <c r="AF15" s="75"/>
      <c r="AG15" s="76"/>
      <c r="AH15" s="77">
        <f>AH17+AH18+AH19+AH30+AH31</f>
        <v>177968</v>
      </c>
      <c r="AI15" s="78">
        <f>AI17+AI18+AI19+AI30+AI31</f>
        <v>0</v>
      </c>
      <c r="AJ15" s="77">
        <f>AJ17+AJ18+AJ19+AJ30+AJ31</f>
        <v>238397</v>
      </c>
      <c r="AK15" s="77">
        <f>AK17+AK18+AK19+AK30+AK31</f>
        <v>3223</v>
      </c>
      <c r="AL15" s="77">
        <f>AL17+AL18+AL19+AL30+AL31</f>
        <v>47783</v>
      </c>
      <c r="AM15" s="50"/>
      <c r="AN15" s="50"/>
      <c r="AO15" s="50"/>
      <c r="AP15" s="50"/>
      <c r="AQ15" s="50"/>
      <c r="AR15" s="50"/>
      <c r="AS15" s="50"/>
    </row>
    <row r="16" spans="1:45" s="3" customFormat="1" ht="12" customHeight="1" x14ac:dyDescent="0.25">
      <c r="C16" s="79" t="s">
        <v>12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  <c r="U16" s="81"/>
      <c r="V16" s="81"/>
      <c r="W16" s="81"/>
      <c r="X16" s="82"/>
      <c r="Y16" s="83"/>
      <c r="Z16" s="84"/>
      <c r="AA16" s="84"/>
      <c r="AB16" s="84"/>
      <c r="AC16" s="84"/>
      <c r="AD16" s="84"/>
      <c r="AE16" s="85"/>
      <c r="AF16" s="84"/>
      <c r="AG16" s="84"/>
      <c r="AH16" s="86"/>
      <c r="AI16" s="87"/>
      <c r="AJ16" s="88"/>
      <c r="AK16" s="89"/>
      <c r="AL16" s="89"/>
      <c r="AM16" s="50"/>
      <c r="AN16" s="50"/>
      <c r="AO16" s="50"/>
      <c r="AP16" s="50"/>
      <c r="AQ16" s="50"/>
      <c r="AR16" s="50"/>
      <c r="AS16" s="50"/>
    </row>
    <row r="17" spans="3:45" s="3" customFormat="1" ht="12" customHeight="1" x14ac:dyDescent="0.25">
      <c r="C17" s="90"/>
      <c r="D17" s="91" t="s">
        <v>157</v>
      </c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2" t="s">
        <v>14</v>
      </c>
      <c r="U17" s="92"/>
      <c r="V17" s="92"/>
      <c r="W17" s="92"/>
      <c r="X17" s="92"/>
      <c r="Y17" s="93"/>
      <c r="Z17" s="94"/>
      <c r="AA17" s="94"/>
      <c r="AB17" s="94"/>
      <c r="AC17" s="94"/>
      <c r="AD17" s="94"/>
      <c r="AE17" s="95"/>
      <c r="AF17" s="94"/>
      <c r="AG17" s="94"/>
      <c r="AH17" s="96">
        <v>48</v>
      </c>
      <c r="AI17" s="97"/>
      <c r="AJ17" s="88">
        <v>289</v>
      </c>
      <c r="AK17" s="96">
        <v>91</v>
      </c>
      <c r="AL17" s="96">
        <v>919</v>
      </c>
      <c r="AM17" s="50"/>
      <c r="AN17" s="50"/>
      <c r="AO17" s="50"/>
      <c r="AP17" s="50"/>
      <c r="AQ17" s="50"/>
      <c r="AR17" s="50"/>
      <c r="AS17" s="50"/>
    </row>
    <row r="18" spans="3:45" s="3" customFormat="1" ht="12" customHeight="1" x14ac:dyDescent="0.25">
      <c r="C18" s="90"/>
      <c r="D18" s="91" t="s">
        <v>158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2" t="s">
        <v>16</v>
      </c>
      <c r="U18" s="92"/>
      <c r="V18" s="92"/>
      <c r="W18" s="92"/>
      <c r="X18" s="92"/>
      <c r="Y18" s="98">
        <v>48</v>
      </c>
      <c r="Z18" s="98"/>
      <c r="AA18" s="98"/>
      <c r="AB18" s="98"/>
      <c r="AC18" s="98"/>
      <c r="AD18" s="99"/>
      <c r="AE18" s="100">
        <v>48</v>
      </c>
      <c r="AF18" s="101"/>
      <c r="AG18" s="102"/>
      <c r="AH18" s="103"/>
      <c r="AI18" s="104"/>
      <c r="AJ18" s="88"/>
      <c r="AK18" s="103"/>
      <c r="AL18" s="103"/>
      <c r="AM18" s="105" t="s">
        <v>159</v>
      </c>
      <c r="AN18" s="105" t="s">
        <v>160</v>
      </c>
      <c r="AO18" s="105" t="s">
        <v>161</v>
      </c>
      <c r="AP18" s="105" t="s">
        <v>162</v>
      </c>
      <c r="AQ18" s="105" t="s">
        <v>163</v>
      </c>
      <c r="AR18" s="105"/>
      <c r="AS18" s="106"/>
    </row>
    <row r="19" spans="3:45" s="3" customFormat="1" ht="36" customHeight="1" x14ac:dyDescent="0.25">
      <c r="C19" s="107" t="s">
        <v>164</v>
      </c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10"/>
      <c r="T19" s="111" t="s">
        <v>165</v>
      </c>
      <c r="U19" s="111"/>
      <c r="V19" s="111"/>
      <c r="W19" s="111"/>
      <c r="X19" s="111"/>
      <c r="Y19" s="112">
        <v>4441</v>
      </c>
      <c r="Z19" s="112"/>
      <c r="AA19" s="112"/>
      <c r="AB19" s="112"/>
      <c r="AC19" s="112"/>
      <c r="AD19" s="113"/>
      <c r="AE19" s="74">
        <f>AE20+AE24+AE28+AE30+AE31</f>
        <v>12354</v>
      </c>
      <c r="AF19" s="114"/>
      <c r="AG19" s="115"/>
      <c r="AH19" s="116">
        <f>AH20+AH24+AH28</f>
        <v>170974</v>
      </c>
      <c r="AI19" s="116">
        <f>AI20+AI24+AI28</f>
        <v>0</v>
      </c>
      <c r="AJ19" s="77">
        <f>AJ24</f>
        <v>196383</v>
      </c>
      <c r="AK19" s="116">
        <f>AK20+AK24+AK28</f>
        <v>734</v>
      </c>
      <c r="AL19" s="116">
        <f>AL20+AL24+AL28</f>
        <v>40182</v>
      </c>
      <c r="AM19" s="117" t="s">
        <v>166</v>
      </c>
      <c r="AN19" s="117" t="s">
        <v>167</v>
      </c>
      <c r="AO19" s="118"/>
      <c r="AP19" s="119"/>
      <c r="AQ19" s="119"/>
      <c r="AR19" s="119"/>
      <c r="AS19" s="106"/>
    </row>
    <row r="20" spans="3:45" s="3" customFormat="1" ht="24" customHeight="1" x14ac:dyDescent="0.25">
      <c r="C20" s="90"/>
      <c r="D20" s="120" t="s">
        <v>168</v>
      </c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1" t="s">
        <v>169</v>
      </c>
      <c r="U20" s="121"/>
      <c r="V20" s="121"/>
      <c r="W20" s="121"/>
      <c r="X20" s="121"/>
      <c r="Y20" s="93"/>
      <c r="Z20" s="94"/>
      <c r="AA20" s="94"/>
      <c r="AB20" s="94"/>
      <c r="AC20" s="94"/>
      <c r="AD20" s="94"/>
      <c r="AE20" s="95"/>
      <c r="AF20" s="94"/>
      <c r="AG20" s="94"/>
      <c r="AH20" s="96"/>
      <c r="AI20" s="97"/>
      <c r="AJ20" s="88"/>
      <c r="AK20" s="96"/>
      <c r="AL20" s="96"/>
      <c r="AM20" s="119"/>
      <c r="AN20" s="119"/>
      <c r="AO20" s="119"/>
      <c r="AP20" s="119"/>
      <c r="AQ20" s="119"/>
      <c r="AR20" s="119"/>
      <c r="AS20" s="106"/>
    </row>
    <row r="21" spans="3:45" s="3" customFormat="1" ht="12" customHeight="1" x14ac:dyDescent="0.25">
      <c r="C21" s="122"/>
      <c r="D21" s="122"/>
      <c r="E21" s="123" t="s">
        <v>12</v>
      </c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4"/>
      <c r="U21" s="125"/>
      <c r="V21" s="125"/>
      <c r="W21" s="125"/>
      <c r="X21" s="126"/>
      <c r="Y21" s="127"/>
      <c r="Z21" s="128"/>
      <c r="AA21" s="128"/>
      <c r="AB21" s="128"/>
      <c r="AC21" s="128"/>
      <c r="AD21" s="128"/>
      <c r="AE21" s="95"/>
      <c r="AF21" s="128"/>
      <c r="AG21" s="128"/>
      <c r="AH21" s="96"/>
      <c r="AI21" s="97"/>
      <c r="AJ21" s="88"/>
      <c r="AK21" s="96"/>
      <c r="AL21" s="96"/>
      <c r="AM21" s="129" t="s">
        <v>170</v>
      </c>
      <c r="AN21" s="119"/>
      <c r="AO21" s="130"/>
      <c r="AP21" s="119"/>
      <c r="AQ21" s="119"/>
      <c r="AR21" s="119"/>
      <c r="AS21" s="106"/>
    </row>
    <row r="22" spans="3:45" s="3" customFormat="1" ht="46.5" customHeight="1" x14ac:dyDescent="0.25">
      <c r="C22" s="131"/>
      <c r="D22" s="131"/>
      <c r="E22" s="132" t="s">
        <v>171</v>
      </c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21" t="s">
        <v>172</v>
      </c>
      <c r="U22" s="121"/>
      <c r="V22" s="121"/>
      <c r="W22" s="121"/>
      <c r="X22" s="121"/>
      <c r="Y22" s="93"/>
      <c r="Z22" s="94"/>
      <c r="AA22" s="94"/>
      <c r="AB22" s="94"/>
      <c r="AC22" s="94"/>
      <c r="AD22" s="94"/>
      <c r="AE22" s="95"/>
      <c r="AF22" s="94"/>
      <c r="AG22" s="94"/>
      <c r="AH22" s="96"/>
      <c r="AI22" s="97"/>
      <c r="AJ22" s="88"/>
      <c r="AK22" s="96"/>
      <c r="AL22" s="96"/>
      <c r="AM22" s="129" t="s">
        <v>173</v>
      </c>
      <c r="AN22" s="133"/>
      <c r="AO22" s="119"/>
      <c r="AP22" s="119"/>
      <c r="AQ22" s="119"/>
      <c r="AR22" s="119"/>
      <c r="AS22" s="106"/>
    </row>
    <row r="23" spans="3:45" s="3" customFormat="1" ht="24" customHeight="1" x14ac:dyDescent="0.25">
      <c r="C23" s="131"/>
      <c r="D23" s="131"/>
      <c r="E23" s="91" t="s">
        <v>174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121" t="s">
        <v>175</v>
      </c>
      <c r="U23" s="121"/>
      <c r="V23" s="121"/>
      <c r="W23" s="121"/>
      <c r="X23" s="121"/>
      <c r="Y23" s="93"/>
      <c r="Z23" s="94"/>
      <c r="AA23" s="94"/>
      <c r="AB23" s="94"/>
      <c r="AC23" s="94"/>
      <c r="AD23" s="94"/>
      <c r="AE23" s="95"/>
      <c r="AF23" s="94"/>
      <c r="AG23" s="94"/>
      <c r="AH23" s="96"/>
      <c r="AI23" s="97"/>
      <c r="AJ23" s="88"/>
      <c r="AK23" s="96"/>
      <c r="AL23" s="96"/>
      <c r="AM23" s="129" t="s">
        <v>176</v>
      </c>
      <c r="AN23" s="133"/>
      <c r="AO23" s="119"/>
      <c r="AP23" s="119"/>
      <c r="AQ23" s="119"/>
      <c r="AR23" s="119"/>
      <c r="AS23" s="106"/>
    </row>
    <row r="24" spans="3:45" s="3" customFormat="1" ht="37.5" customHeight="1" x14ac:dyDescent="0.25">
      <c r="C24" s="90"/>
      <c r="D24" s="120" t="s">
        <v>177</v>
      </c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1" t="s">
        <v>178</v>
      </c>
      <c r="U24" s="121"/>
      <c r="V24" s="121"/>
      <c r="W24" s="121"/>
      <c r="X24" s="121"/>
      <c r="Y24" s="93"/>
      <c r="Z24" s="94"/>
      <c r="AA24" s="94"/>
      <c r="AB24" s="94"/>
      <c r="AC24" s="94"/>
      <c r="AD24" s="94"/>
      <c r="AE24" s="95">
        <f>4441+295</f>
        <v>4736</v>
      </c>
      <c r="AF24" s="94"/>
      <c r="AG24" s="94"/>
      <c r="AH24" s="116">
        <v>170974</v>
      </c>
      <c r="AI24" s="116"/>
      <c r="AJ24" s="134">
        <v>196383</v>
      </c>
      <c r="AK24" s="116">
        <v>734</v>
      </c>
      <c r="AL24" s="116">
        <v>40182</v>
      </c>
      <c r="AM24" s="135" t="s">
        <v>179</v>
      </c>
      <c r="AN24" s="119"/>
      <c r="AO24" s="106"/>
      <c r="AP24" s="106"/>
      <c r="AQ24" s="106"/>
      <c r="AR24" s="106"/>
      <c r="AS24" s="106"/>
    </row>
    <row r="25" spans="3:45" s="3" customFormat="1" ht="18" hidden="1" customHeight="1" x14ac:dyDescent="0.25">
      <c r="C25" s="136"/>
      <c r="D25" s="137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9"/>
      <c r="U25" s="139"/>
      <c r="V25" s="139"/>
      <c r="W25" s="139"/>
      <c r="X25" s="139"/>
      <c r="Y25" s="140"/>
      <c r="Z25" s="141"/>
      <c r="AA25" s="141"/>
      <c r="AB25" s="141"/>
      <c r="AC25" s="141"/>
      <c r="AD25" s="141"/>
      <c r="AE25" s="142"/>
      <c r="AF25" s="141"/>
      <c r="AG25" s="141"/>
      <c r="AH25" s="143">
        <v>8635</v>
      </c>
      <c r="AI25" s="144">
        <f>10739</f>
        <v>10739</v>
      </c>
      <c r="AJ25" s="88">
        <f>AH25+AI25</f>
        <v>19374</v>
      </c>
      <c r="AK25" s="143">
        <v>1160</v>
      </c>
      <c r="AL25" s="143">
        <v>1552</v>
      </c>
      <c r="AM25" s="135"/>
      <c r="AN25" s="119"/>
      <c r="AO25" s="106"/>
      <c r="AP25" s="106"/>
      <c r="AQ25" s="106"/>
      <c r="AR25" s="106"/>
      <c r="AS25" s="106"/>
    </row>
    <row r="26" spans="3:45" s="3" customFormat="1" ht="57" customHeight="1" x14ac:dyDescent="0.25">
      <c r="C26" s="131"/>
      <c r="D26" s="131"/>
      <c r="E26" s="91" t="s">
        <v>180</v>
      </c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121" t="s">
        <v>181</v>
      </c>
      <c r="U26" s="121"/>
      <c r="V26" s="121"/>
      <c r="W26" s="121"/>
      <c r="X26" s="121"/>
      <c r="Y26" s="93"/>
      <c r="Z26" s="94"/>
      <c r="AA26" s="94"/>
      <c r="AB26" s="94"/>
      <c r="AC26" s="94"/>
      <c r="AD26" s="94"/>
      <c r="AE26" s="95">
        <v>295</v>
      </c>
      <c r="AF26" s="94"/>
      <c r="AG26" s="94"/>
      <c r="AH26" s="96">
        <v>168484</v>
      </c>
      <c r="AI26" s="97"/>
      <c r="AJ26" s="88">
        <v>172053</v>
      </c>
      <c r="AK26" s="145">
        <v>191</v>
      </c>
      <c r="AL26" s="145">
        <v>36781</v>
      </c>
      <c r="AM26" s="135" t="s">
        <v>182</v>
      </c>
      <c r="AN26" s="146"/>
      <c r="AO26" s="106"/>
      <c r="AP26" s="106"/>
      <c r="AQ26" s="106"/>
      <c r="AR26" s="106"/>
      <c r="AS26" s="106"/>
    </row>
    <row r="27" spans="3:45" s="3" customFormat="1" ht="24" customHeight="1" x14ac:dyDescent="0.25">
      <c r="C27" s="131"/>
      <c r="D27" s="131"/>
      <c r="E27" s="91" t="s">
        <v>183</v>
      </c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121" t="s">
        <v>184</v>
      </c>
      <c r="U27" s="121"/>
      <c r="V27" s="121"/>
      <c r="W27" s="121"/>
      <c r="X27" s="121"/>
      <c r="Y27" s="93"/>
      <c r="Z27" s="94"/>
      <c r="AA27" s="94"/>
      <c r="AB27" s="94"/>
      <c r="AC27" s="94"/>
      <c r="AD27" s="94"/>
      <c r="AE27" s="95"/>
      <c r="AF27" s="94"/>
      <c r="AG27" s="94"/>
      <c r="AH27" s="96"/>
      <c r="AI27" s="97"/>
      <c r="AJ27" s="147"/>
      <c r="AK27" s="96"/>
      <c r="AL27" s="96">
        <v>2</v>
      </c>
      <c r="AM27" s="135" t="s">
        <v>185</v>
      </c>
      <c r="AN27" s="146"/>
      <c r="AO27" s="106"/>
      <c r="AP27" s="106"/>
      <c r="AQ27" s="106"/>
      <c r="AR27" s="106"/>
      <c r="AS27" s="106"/>
    </row>
    <row r="28" spans="3:45" s="3" customFormat="1" ht="24" customHeight="1" x14ac:dyDescent="0.25">
      <c r="C28" s="90"/>
      <c r="D28" s="120" t="s">
        <v>186</v>
      </c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1" t="s">
        <v>187</v>
      </c>
      <c r="U28" s="121"/>
      <c r="V28" s="121"/>
      <c r="W28" s="121"/>
      <c r="X28" s="121"/>
      <c r="Y28" s="93"/>
      <c r="Z28" s="94"/>
      <c r="AA28" s="94"/>
      <c r="AB28" s="94"/>
      <c r="AC28" s="94"/>
      <c r="AD28" s="94"/>
      <c r="AE28" s="95"/>
      <c r="AF28" s="94"/>
      <c r="AG28" s="94"/>
      <c r="AH28" s="96"/>
      <c r="AI28" s="97"/>
      <c r="AJ28" s="147"/>
      <c r="AK28" s="96"/>
      <c r="AL28" s="96"/>
      <c r="AM28" s="135" t="s">
        <v>188</v>
      </c>
      <c r="AN28" s="119"/>
      <c r="AO28" s="106"/>
      <c r="AP28" s="106"/>
      <c r="AQ28" s="106"/>
      <c r="AR28" s="106"/>
      <c r="AS28" s="106"/>
    </row>
    <row r="29" spans="3:45" s="3" customFormat="1" ht="24" customHeight="1" x14ac:dyDescent="0.25">
      <c r="C29" s="90"/>
      <c r="D29" s="148"/>
      <c r="E29" s="91" t="s">
        <v>189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121" t="s">
        <v>190</v>
      </c>
      <c r="U29" s="121"/>
      <c r="V29" s="121"/>
      <c r="W29" s="121"/>
      <c r="X29" s="121"/>
      <c r="Y29" s="93"/>
      <c r="Z29" s="94"/>
      <c r="AA29" s="94"/>
      <c r="AB29" s="94"/>
      <c r="AC29" s="94"/>
      <c r="AD29" s="94"/>
      <c r="AE29" s="95"/>
      <c r="AF29" s="94"/>
      <c r="AG29" s="94"/>
      <c r="AH29" s="96"/>
      <c r="AI29" s="97"/>
      <c r="AJ29" s="147"/>
      <c r="AK29" s="96"/>
      <c r="AL29" s="96"/>
      <c r="AM29" s="135" t="s">
        <v>191</v>
      </c>
      <c r="AN29" s="146"/>
      <c r="AO29" s="106"/>
      <c r="AP29" s="106"/>
      <c r="AQ29" s="106"/>
      <c r="AR29" s="106"/>
      <c r="AS29" s="106"/>
    </row>
    <row r="30" spans="3:45" s="3" customFormat="1" ht="12" customHeight="1" x14ac:dyDescent="0.25">
      <c r="C30" s="90"/>
      <c r="D30" s="91" t="s">
        <v>192</v>
      </c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121" t="s">
        <v>193</v>
      </c>
      <c r="U30" s="121"/>
      <c r="V30" s="121"/>
      <c r="W30" s="121"/>
      <c r="X30" s="121"/>
      <c r="Y30" s="149">
        <v>7618</v>
      </c>
      <c r="Z30" s="149"/>
      <c r="AA30" s="149"/>
      <c r="AB30" s="149"/>
      <c r="AC30" s="149"/>
      <c r="AD30" s="150"/>
      <c r="AE30" s="151">
        <v>7618</v>
      </c>
      <c r="AF30" s="152"/>
      <c r="AG30" s="153"/>
      <c r="AH30" s="145">
        <v>6946</v>
      </c>
      <c r="AI30" s="147"/>
      <c r="AJ30" s="88">
        <v>41725</v>
      </c>
      <c r="AK30" s="145">
        <v>2398</v>
      </c>
      <c r="AL30" s="145">
        <v>6682</v>
      </c>
      <c r="AM30" s="154" t="s">
        <v>194</v>
      </c>
      <c r="AN30" s="106"/>
      <c r="AO30" s="106"/>
      <c r="AP30" s="106"/>
      <c r="AQ30" s="106"/>
      <c r="AR30" s="106"/>
      <c r="AS30" s="106"/>
    </row>
    <row r="31" spans="3:45" s="3" customFormat="1" ht="12" customHeight="1" x14ac:dyDescent="0.25">
      <c r="C31" s="90"/>
      <c r="D31" s="91" t="s">
        <v>195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2" t="s">
        <v>196</v>
      </c>
      <c r="U31" s="92"/>
      <c r="V31" s="92"/>
      <c r="W31" s="92"/>
      <c r="X31" s="92"/>
      <c r="Y31" s="93"/>
      <c r="Z31" s="94"/>
      <c r="AA31" s="94"/>
      <c r="AB31" s="94"/>
      <c r="AC31" s="94"/>
      <c r="AD31" s="94"/>
      <c r="AE31" s="95"/>
      <c r="AF31" s="94"/>
      <c r="AG31" s="94"/>
      <c r="AH31" s="96"/>
      <c r="AI31" s="97"/>
      <c r="AJ31" s="147"/>
      <c r="AK31" s="96"/>
      <c r="AL31" s="96"/>
      <c r="AM31" s="106" t="s">
        <v>197</v>
      </c>
      <c r="AN31" s="106"/>
      <c r="AO31" s="106"/>
      <c r="AP31" s="106"/>
      <c r="AQ31" s="106"/>
      <c r="AR31" s="106"/>
      <c r="AS31" s="106"/>
    </row>
    <row r="32" spans="3:45" s="155" customFormat="1" ht="40.5" customHeight="1" x14ac:dyDescent="0.3">
      <c r="C32" s="70" t="s">
        <v>198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156">
        <v>2</v>
      </c>
      <c r="U32" s="156"/>
      <c r="V32" s="156"/>
      <c r="W32" s="156"/>
      <c r="X32" s="156"/>
      <c r="Y32" s="157">
        <v>6019</v>
      </c>
      <c r="Z32" s="157"/>
      <c r="AA32" s="157"/>
      <c r="AB32" s="157"/>
      <c r="AC32" s="157"/>
      <c r="AD32" s="158"/>
      <c r="AE32" s="159">
        <f>SUM(AE37:AE44)+AE33</f>
        <v>0</v>
      </c>
      <c r="AF32" s="160"/>
      <c r="AG32" s="161"/>
      <c r="AH32" s="116">
        <f>AH33+AH37+AH38+AH39+AH40+AH41+AH42+AH43+AH44</f>
        <v>5222</v>
      </c>
      <c r="AI32" s="116">
        <f>AI33+AI37+AI38+AI39+AI40+AI41+AI42+AI43+AI44</f>
        <v>0</v>
      </c>
      <c r="AJ32" s="116">
        <f>AJ33+AJ37+AJ38+AJ39+AJ40+AJ41+AJ42+AJ43+AJ44</f>
        <v>48724</v>
      </c>
      <c r="AK32" s="116">
        <f>AK33+AK37+AK38+AK39+AK40+AK41+AK42+AK43+AK44</f>
        <v>4063</v>
      </c>
      <c r="AL32" s="162">
        <f>AL33+AL37+AL38+AL39+AL40+AL41+AL42+AL43+AL44</f>
        <v>23311</v>
      </c>
      <c r="AM32" s="163" t="s">
        <v>199</v>
      </c>
      <c r="AN32" s="163" t="s">
        <v>200</v>
      </c>
      <c r="AO32" s="164">
        <v>6160</v>
      </c>
      <c r="AP32" s="106"/>
      <c r="AQ32" s="106"/>
      <c r="AR32" s="106"/>
      <c r="AS32" s="106"/>
    </row>
    <row r="33" spans="3:45" s="3" customFormat="1" ht="12" customHeight="1" x14ac:dyDescent="0.3">
      <c r="C33" s="90"/>
      <c r="D33" s="91" t="s">
        <v>201</v>
      </c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165" t="s">
        <v>202</v>
      </c>
      <c r="U33" s="165"/>
      <c r="V33" s="165"/>
      <c r="W33" s="165"/>
      <c r="X33" s="165"/>
      <c r="Y33" s="166">
        <v>2662</v>
      </c>
      <c r="Z33" s="166"/>
      <c r="AA33" s="166"/>
      <c r="AB33" s="166"/>
      <c r="AC33" s="166"/>
      <c r="AD33" s="167"/>
      <c r="AE33" s="168"/>
      <c r="AF33" s="169"/>
      <c r="AG33" s="170"/>
      <c r="AH33" s="145"/>
      <c r="AI33" s="147"/>
      <c r="AJ33" s="88"/>
      <c r="AK33" s="145"/>
      <c r="AL33" s="145"/>
      <c r="AM33" s="171"/>
      <c r="AN33" s="106"/>
      <c r="AO33" s="106"/>
      <c r="AP33" s="106"/>
      <c r="AQ33" s="106"/>
      <c r="AR33" s="106"/>
      <c r="AS33" s="106"/>
    </row>
    <row r="34" spans="3:45" s="3" customFormat="1" ht="12" customHeight="1" x14ac:dyDescent="0.25">
      <c r="C34" s="122"/>
      <c r="D34" s="122"/>
      <c r="E34" s="123" t="s">
        <v>12</v>
      </c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4"/>
      <c r="U34" s="125"/>
      <c r="V34" s="125"/>
      <c r="W34" s="125"/>
      <c r="X34" s="126"/>
      <c r="Y34" s="127"/>
      <c r="Z34" s="128"/>
      <c r="AA34" s="128"/>
      <c r="AB34" s="128"/>
      <c r="AC34" s="128"/>
      <c r="AD34" s="128"/>
      <c r="AE34" s="95"/>
      <c r="AF34" s="128"/>
      <c r="AG34" s="128"/>
      <c r="AH34" s="96"/>
      <c r="AI34" s="97"/>
      <c r="AJ34" s="88"/>
      <c r="AK34" s="96"/>
      <c r="AL34" s="96"/>
      <c r="AM34" s="106" t="s">
        <v>200</v>
      </c>
      <c r="AN34" s="106"/>
      <c r="AO34" s="106"/>
      <c r="AP34" s="106"/>
      <c r="AQ34" s="106"/>
      <c r="AR34" s="106"/>
      <c r="AS34" s="106"/>
    </row>
    <row r="35" spans="3:45" s="3" customFormat="1" ht="12" customHeight="1" x14ac:dyDescent="0.25">
      <c r="C35" s="131"/>
      <c r="D35" s="131"/>
      <c r="E35" s="91" t="s">
        <v>39</v>
      </c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165" t="s">
        <v>203</v>
      </c>
      <c r="U35" s="165"/>
      <c r="V35" s="165"/>
      <c r="W35" s="165"/>
      <c r="X35" s="165"/>
      <c r="Y35" s="127"/>
      <c r="Z35" s="128"/>
      <c r="AA35" s="128"/>
      <c r="AB35" s="128"/>
      <c r="AC35" s="128"/>
      <c r="AD35" s="128"/>
      <c r="AE35" s="95"/>
      <c r="AF35" s="128"/>
      <c r="AG35" s="128"/>
      <c r="AH35" s="96"/>
      <c r="AI35" s="97"/>
      <c r="AJ35" s="88"/>
      <c r="AK35" s="96"/>
      <c r="AL35" s="96"/>
      <c r="AM35" s="106"/>
      <c r="AN35" s="106"/>
      <c r="AO35" s="106"/>
      <c r="AP35" s="106"/>
      <c r="AQ35" s="106"/>
      <c r="AR35" s="106"/>
      <c r="AS35" s="106"/>
    </row>
    <row r="36" spans="3:45" s="3" customFormat="1" ht="12" customHeight="1" x14ac:dyDescent="0.25">
      <c r="C36" s="131"/>
      <c r="D36" s="131"/>
      <c r="E36" s="91" t="s">
        <v>41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165" t="s">
        <v>204</v>
      </c>
      <c r="U36" s="165"/>
      <c r="V36" s="165"/>
      <c r="W36" s="165"/>
      <c r="X36" s="165"/>
      <c r="Y36" s="127"/>
      <c r="Z36" s="128"/>
      <c r="AA36" s="128"/>
      <c r="AB36" s="128"/>
      <c r="AC36" s="128"/>
      <c r="AD36" s="128"/>
      <c r="AE36" s="95"/>
      <c r="AF36" s="128"/>
      <c r="AG36" s="128"/>
      <c r="AH36" s="96"/>
      <c r="AI36" s="97"/>
      <c r="AJ36" s="88"/>
      <c r="AK36" s="96"/>
      <c r="AL36" s="96"/>
      <c r="AM36" s="106"/>
      <c r="AN36" s="106"/>
      <c r="AO36" s="106"/>
      <c r="AP36" s="106"/>
      <c r="AQ36" s="106"/>
      <c r="AR36" s="106"/>
      <c r="AS36" s="106"/>
    </row>
    <row r="37" spans="3:45" s="3" customFormat="1" ht="12" customHeight="1" x14ac:dyDescent="0.25">
      <c r="C37" s="172"/>
      <c r="D37" s="173" t="s">
        <v>43</v>
      </c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65" t="s">
        <v>205</v>
      </c>
      <c r="U37" s="165"/>
      <c r="V37" s="165"/>
      <c r="W37" s="165"/>
      <c r="X37" s="165"/>
      <c r="Y37" s="166">
        <v>6019</v>
      </c>
      <c r="Z37" s="166"/>
      <c r="AA37" s="166"/>
      <c r="AB37" s="166"/>
      <c r="AC37" s="166"/>
      <c r="AD37" s="167"/>
      <c r="AE37" s="168"/>
      <c r="AF37" s="169"/>
      <c r="AG37" s="170"/>
      <c r="AH37" s="145">
        <v>480</v>
      </c>
      <c r="AI37" s="147"/>
      <c r="AJ37" s="88">
        <v>860</v>
      </c>
      <c r="AK37" s="145">
        <v>210</v>
      </c>
      <c r="AL37" s="145">
        <v>744</v>
      </c>
      <c r="AM37" s="119"/>
      <c r="AN37" s="119"/>
      <c r="AO37" s="119"/>
      <c r="AP37" s="119"/>
      <c r="AQ37" s="119"/>
      <c r="AR37" s="119"/>
      <c r="AS37" s="119"/>
    </row>
    <row r="38" spans="3:45" s="3" customFormat="1" ht="12" customHeight="1" x14ac:dyDescent="0.25">
      <c r="C38" s="172"/>
      <c r="D38" s="173" t="s">
        <v>45</v>
      </c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65" t="s">
        <v>206</v>
      </c>
      <c r="U38" s="165"/>
      <c r="V38" s="165"/>
      <c r="W38" s="165"/>
      <c r="X38" s="165"/>
      <c r="Y38" s="127"/>
      <c r="Z38" s="128"/>
      <c r="AA38" s="128"/>
      <c r="AB38" s="128"/>
      <c r="AC38" s="128"/>
      <c r="AD38" s="128"/>
      <c r="AE38" s="95"/>
      <c r="AF38" s="128"/>
      <c r="AG38" s="128"/>
      <c r="AH38" s="96"/>
      <c r="AI38" s="97"/>
      <c r="AJ38" s="88"/>
      <c r="AK38" s="96"/>
      <c r="AL38" s="103">
        <v>10238</v>
      </c>
      <c r="AM38" s="106" t="s">
        <v>200</v>
      </c>
      <c r="AN38" s="106"/>
      <c r="AO38" s="106"/>
      <c r="AP38" s="106"/>
      <c r="AQ38" s="106"/>
      <c r="AR38" s="106"/>
      <c r="AS38" s="106"/>
    </row>
    <row r="39" spans="3:45" s="3" customFormat="1" ht="12" customHeight="1" x14ac:dyDescent="0.25">
      <c r="C39" s="172"/>
      <c r="D39" s="173" t="s">
        <v>49</v>
      </c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65" t="s">
        <v>207</v>
      </c>
      <c r="U39" s="165"/>
      <c r="V39" s="165"/>
      <c r="W39" s="165"/>
      <c r="X39" s="165"/>
      <c r="Y39" s="166">
        <v>16945</v>
      </c>
      <c r="Z39" s="166"/>
      <c r="AA39" s="166"/>
      <c r="AB39" s="166"/>
      <c r="AC39" s="166"/>
      <c r="AD39" s="167"/>
      <c r="AE39" s="168"/>
      <c r="AF39" s="174"/>
      <c r="AG39" s="170"/>
      <c r="AH39" s="145">
        <v>424</v>
      </c>
      <c r="AI39" s="147"/>
      <c r="AJ39" s="88">
        <v>3720</v>
      </c>
      <c r="AK39" s="145">
        <v>365</v>
      </c>
      <c r="AL39" s="145">
        <v>2399</v>
      </c>
      <c r="AM39" s="106" t="s">
        <v>200</v>
      </c>
      <c r="AN39" s="106"/>
      <c r="AO39" s="106"/>
      <c r="AP39" s="106"/>
      <c r="AQ39" s="106"/>
      <c r="AR39" s="106"/>
      <c r="AS39" s="106"/>
    </row>
    <row r="40" spans="3:45" s="3" customFormat="1" ht="12" customHeight="1" x14ac:dyDescent="0.25">
      <c r="C40" s="172"/>
      <c r="D40" s="173" t="s">
        <v>47</v>
      </c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65" t="s">
        <v>208</v>
      </c>
      <c r="U40" s="165"/>
      <c r="V40" s="165"/>
      <c r="W40" s="165"/>
      <c r="X40" s="165"/>
      <c r="Y40" s="166">
        <v>11252</v>
      </c>
      <c r="Z40" s="166"/>
      <c r="AA40" s="166"/>
      <c r="AB40" s="166"/>
      <c r="AC40" s="166"/>
      <c r="AD40" s="167"/>
      <c r="AE40" s="168"/>
      <c r="AF40" s="174"/>
      <c r="AG40" s="170"/>
      <c r="AH40" s="145">
        <v>2818</v>
      </c>
      <c r="AI40" s="147"/>
      <c r="AJ40" s="88">
        <v>37394</v>
      </c>
      <c r="AK40" s="145">
        <v>3488</v>
      </c>
      <c r="AL40" s="145">
        <v>9930</v>
      </c>
      <c r="AM40" s="119" t="s">
        <v>200</v>
      </c>
      <c r="AN40" s="106"/>
      <c r="AO40" s="106"/>
      <c r="AP40" s="106"/>
      <c r="AQ40" s="106"/>
      <c r="AR40" s="106"/>
      <c r="AS40" s="106"/>
    </row>
    <row r="41" spans="3:45" s="3" customFormat="1" ht="12" customHeight="1" x14ac:dyDescent="0.25">
      <c r="C41" s="172"/>
      <c r="D41" s="173" t="s">
        <v>51</v>
      </c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65" t="s">
        <v>209</v>
      </c>
      <c r="U41" s="165"/>
      <c r="V41" s="165"/>
      <c r="W41" s="165"/>
      <c r="X41" s="165"/>
      <c r="Y41" s="166">
        <v>14905</v>
      </c>
      <c r="Z41" s="166"/>
      <c r="AA41" s="166"/>
      <c r="AB41" s="166"/>
      <c r="AC41" s="166"/>
      <c r="AD41" s="167"/>
      <c r="AE41" s="168"/>
      <c r="AF41" s="174"/>
      <c r="AG41" s="170"/>
      <c r="AH41" s="145">
        <v>1500</v>
      </c>
      <c r="AI41" s="147"/>
      <c r="AJ41" s="88">
        <v>6750</v>
      </c>
      <c r="AK41" s="145"/>
      <c r="AL41" s="145"/>
      <c r="AM41" s="119" t="s">
        <v>199</v>
      </c>
      <c r="AN41" s="130">
        <v>6160</v>
      </c>
      <c r="AO41" s="119"/>
      <c r="AP41" s="119"/>
      <c r="AQ41" s="119"/>
      <c r="AR41" s="119"/>
      <c r="AS41" s="119"/>
    </row>
    <row r="42" spans="3:45" s="3" customFormat="1" ht="12" customHeight="1" x14ac:dyDescent="0.25">
      <c r="C42" s="172"/>
      <c r="D42" s="173" t="s">
        <v>210</v>
      </c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65" t="s">
        <v>211</v>
      </c>
      <c r="U42" s="165"/>
      <c r="V42" s="165"/>
      <c r="W42" s="165"/>
      <c r="X42" s="165"/>
      <c r="Y42" s="127"/>
      <c r="Z42" s="128"/>
      <c r="AA42" s="128"/>
      <c r="AB42" s="128"/>
      <c r="AC42" s="128"/>
      <c r="AD42" s="128"/>
      <c r="AE42" s="95"/>
      <c r="AF42" s="128"/>
      <c r="AG42" s="128"/>
      <c r="AH42" s="96"/>
      <c r="AI42" s="97"/>
      <c r="AJ42" s="88"/>
      <c r="AK42" s="96"/>
      <c r="AL42" s="96"/>
      <c r="AM42" s="106" t="s">
        <v>200</v>
      </c>
      <c r="AN42" s="106"/>
      <c r="AO42" s="106"/>
      <c r="AP42" s="106"/>
      <c r="AQ42" s="106"/>
      <c r="AR42" s="106"/>
      <c r="AS42" s="106"/>
    </row>
    <row r="43" spans="3:45" s="3" customFormat="1" ht="12" customHeight="1" x14ac:dyDescent="0.25">
      <c r="C43" s="172"/>
      <c r="D43" s="173" t="s">
        <v>53</v>
      </c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65" t="s">
        <v>212</v>
      </c>
      <c r="U43" s="165"/>
      <c r="V43" s="165"/>
      <c r="W43" s="165"/>
      <c r="X43" s="165"/>
      <c r="Y43" s="127"/>
      <c r="Z43" s="128"/>
      <c r="AA43" s="128"/>
      <c r="AB43" s="128"/>
      <c r="AC43" s="128"/>
      <c r="AD43" s="128"/>
      <c r="AE43" s="95"/>
      <c r="AF43" s="128"/>
      <c r="AG43" s="128"/>
      <c r="AH43" s="96"/>
      <c r="AI43" s="97"/>
      <c r="AJ43" s="88"/>
      <c r="AK43" s="96"/>
      <c r="AL43" s="96"/>
      <c r="AM43" s="106" t="s">
        <v>200</v>
      </c>
      <c r="AN43" s="106"/>
      <c r="AO43" s="106"/>
      <c r="AP43" s="106"/>
      <c r="AQ43" s="106"/>
      <c r="AR43" s="106"/>
      <c r="AS43" s="106"/>
    </row>
    <row r="44" spans="3:45" s="3" customFormat="1" ht="12" customHeight="1" x14ac:dyDescent="0.25">
      <c r="C44" s="172"/>
      <c r="D44" s="173" t="s">
        <v>55</v>
      </c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65" t="s">
        <v>213</v>
      </c>
      <c r="U44" s="165"/>
      <c r="V44" s="165"/>
      <c r="W44" s="165"/>
      <c r="X44" s="165"/>
      <c r="Y44" s="127"/>
      <c r="Z44" s="128"/>
      <c r="AA44" s="128"/>
      <c r="AB44" s="128"/>
      <c r="AC44" s="128"/>
      <c r="AD44" s="128"/>
      <c r="AE44" s="95"/>
      <c r="AF44" s="128"/>
      <c r="AG44" s="128"/>
      <c r="AH44" s="96"/>
      <c r="AI44" s="97"/>
      <c r="AJ44" s="147"/>
      <c r="AK44" s="96"/>
      <c r="AL44" s="96"/>
      <c r="AM44" s="106"/>
      <c r="AN44" s="106"/>
      <c r="AO44" s="106"/>
      <c r="AP44" s="106"/>
      <c r="AQ44" s="106"/>
      <c r="AR44" s="106"/>
      <c r="AS44" s="106"/>
    </row>
    <row r="45" spans="3:45" s="3" customFormat="1" ht="12" customHeight="1" x14ac:dyDescent="0.25">
      <c r="C45" s="175" t="s">
        <v>214</v>
      </c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6">
        <v>3</v>
      </c>
      <c r="U45" s="176"/>
      <c r="V45" s="176"/>
      <c r="W45" s="176"/>
      <c r="X45" s="176"/>
      <c r="Y45" s="166">
        <v>119586</v>
      </c>
      <c r="Z45" s="166"/>
      <c r="AA45" s="166"/>
      <c r="AB45" s="166"/>
      <c r="AC45" s="166"/>
      <c r="AD45" s="167"/>
      <c r="AE45" s="168"/>
      <c r="AF45" s="169"/>
      <c r="AG45" s="170"/>
      <c r="AH45" s="145">
        <v>39243</v>
      </c>
      <c r="AI45" s="88"/>
      <c r="AJ45" s="88">
        <v>1640079</v>
      </c>
      <c r="AK45" s="145">
        <v>72759</v>
      </c>
      <c r="AL45" s="145">
        <v>230665</v>
      </c>
      <c r="AM45" s="154" t="s">
        <v>215</v>
      </c>
      <c r="AN45" s="154" t="s">
        <v>216</v>
      </c>
      <c r="AO45" s="154" t="s">
        <v>217</v>
      </c>
      <c r="AP45" s="119"/>
      <c r="AQ45" s="119"/>
      <c r="AR45" s="119"/>
      <c r="AS45" s="119"/>
    </row>
    <row r="46" spans="3:45" s="3" customFormat="1" ht="36" customHeight="1" x14ac:dyDescent="0.3">
      <c r="C46" s="175" t="s">
        <v>218</v>
      </c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6">
        <v>4</v>
      </c>
      <c r="U46" s="176"/>
      <c r="V46" s="176"/>
      <c r="W46" s="176"/>
      <c r="X46" s="176"/>
      <c r="Y46" s="166">
        <v>524665</v>
      </c>
      <c r="Z46" s="166"/>
      <c r="AA46" s="166"/>
      <c r="AB46" s="166"/>
      <c r="AC46" s="166"/>
      <c r="AD46" s="167"/>
      <c r="AE46" s="168"/>
      <c r="AF46" s="169"/>
      <c r="AG46" s="170"/>
      <c r="AH46" s="145">
        <v>522180</v>
      </c>
      <c r="AI46" s="88"/>
      <c r="AJ46" s="88">
        <v>2325979</v>
      </c>
      <c r="AK46" s="145">
        <v>194966</v>
      </c>
      <c r="AL46" s="145">
        <v>462611</v>
      </c>
      <c r="AM46" s="105" t="s">
        <v>219</v>
      </c>
      <c r="AN46" s="106" t="s">
        <v>220</v>
      </c>
      <c r="AO46" s="171"/>
      <c r="AP46" s="171"/>
      <c r="AQ46" s="119"/>
      <c r="AR46" s="106"/>
      <c r="AS46" s="106"/>
    </row>
    <row r="47" spans="3:45" s="3" customFormat="1" ht="12" customHeight="1" x14ac:dyDescent="0.25">
      <c r="C47" s="177" t="s">
        <v>221</v>
      </c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6">
        <v>5</v>
      </c>
      <c r="U47" s="176"/>
      <c r="V47" s="176"/>
      <c r="W47" s="176"/>
      <c r="X47" s="176"/>
      <c r="Y47" s="127"/>
      <c r="Z47" s="128"/>
      <c r="AA47" s="128"/>
      <c r="AB47" s="128"/>
      <c r="AC47" s="128"/>
      <c r="AD47" s="128"/>
      <c r="AE47" s="95"/>
      <c r="AF47" s="178"/>
      <c r="AG47" s="128"/>
      <c r="AH47" s="96">
        <v>26</v>
      </c>
      <c r="AI47" s="179"/>
      <c r="AJ47" s="88">
        <v>451</v>
      </c>
      <c r="AK47" s="96"/>
      <c r="AL47" s="96"/>
      <c r="AM47" s="119" t="s">
        <v>222</v>
      </c>
      <c r="AN47" s="180" t="s">
        <v>223</v>
      </c>
      <c r="AO47" s="180" t="s">
        <v>224</v>
      </c>
      <c r="AP47" s="106"/>
      <c r="AQ47" s="106"/>
      <c r="AR47" s="106"/>
      <c r="AS47" s="106"/>
    </row>
    <row r="48" spans="3:45" s="3" customFormat="1" ht="12" customHeight="1" x14ac:dyDescent="0.3">
      <c r="C48" s="177" t="s">
        <v>225</v>
      </c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6">
        <v>6</v>
      </c>
      <c r="U48" s="176"/>
      <c r="V48" s="176"/>
      <c r="W48" s="176"/>
      <c r="X48" s="176"/>
      <c r="Y48" s="166">
        <v>85785</v>
      </c>
      <c r="Z48" s="166"/>
      <c r="AA48" s="166"/>
      <c r="AB48" s="166"/>
      <c r="AC48" s="166"/>
      <c r="AD48" s="167"/>
      <c r="AE48" s="168"/>
      <c r="AF48" s="169"/>
      <c r="AG48" s="170"/>
      <c r="AH48" s="145">
        <v>54943</v>
      </c>
      <c r="AI48" s="88"/>
      <c r="AJ48" s="88">
        <v>599377</v>
      </c>
      <c r="AK48" s="145">
        <v>6037</v>
      </c>
      <c r="AL48" s="145">
        <v>45880</v>
      </c>
      <c r="AM48" s="154" t="s">
        <v>226</v>
      </c>
      <c r="AN48" s="154" t="s">
        <v>227</v>
      </c>
      <c r="AO48" s="171"/>
      <c r="AP48" s="171"/>
      <c r="AQ48" s="106"/>
      <c r="AR48" s="181"/>
      <c r="AS48" s="182"/>
    </row>
    <row r="49" spans="3:45" s="3" customFormat="1" ht="12" customHeight="1" x14ac:dyDescent="0.3">
      <c r="C49" s="177" t="s">
        <v>228</v>
      </c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6">
        <v>7</v>
      </c>
      <c r="U49" s="176"/>
      <c r="V49" s="176"/>
      <c r="W49" s="176"/>
      <c r="X49" s="176"/>
      <c r="Y49" s="127"/>
      <c r="Z49" s="128"/>
      <c r="AA49" s="128"/>
      <c r="AB49" s="128"/>
      <c r="AC49" s="128"/>
      <c r="AD49" s="128"/>
      <c r="AE49" s="95"/>
      <c r="AF49" s="128"/>
      <c r="AG49" s="128"/>
      <c r="AH49" s="96"/>
      <c r="AI49" s="97"/>
      <c r="AJ49" s="147"/>
      <c r="AK49" s="96"/>
      <c r="AL49" s="96"/>
      <c r="AM49" s="119">
        <v>6410</v>
      </c>
      <c r="AN49" s="183">
        <v>6420</v>
      </c>
      <c r="AO49" s="106"/>
      <c r="AP49" s="106"/>
      <c r="AQ49" s="106"/>
      <c r="AR49" s="106"/>
      <c r="AS49" s="106"/>
    </row>
    <row r="50" spans="3:45" s="3" customFormat="1" ht="12" customHeight="1" x14ac:dyDescent="0.25">
      <c r="C50" s="177" t="s">
        <v>229</v>
      </c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6">
        <v>8</v>
      </c>
      <c r="U50" s="176"/>
      <c r="V50" s="176"/>
      <c r="W50" s="176"/>
      <c r="X50" s="176"/>
      <c r="Y50" s="127"/>
      <c r="Z50" s="128"/>
      <c r="AA50" s="128"/>
      <c r="AB50" s="128"/>
      <c r="AC50" s="128"/>
      <c r="AD50" s="128"/>
      <c r="AE50" s="95"/>
      <c r="AF50" s="128"/>
      <c r="AG50" s="128"/>
      <c r="AH50" s="96"/>
      <c r="AI50" s="97"/>
      <c r="AJ50" s="147"/>
      <c r="AK50" s="96"/>
      <c r="AL50" s="145">
        <v>9956</v>
      </c>
      <c r="AM50" s="184">
        <v>6210</v>
      </c>
      <c r="AN50" s="185"/>
      <c r="AO50" s="106"/>
      <c r="AP50" s="106"/>
      <c r="AQ50" s="106"/>
      <c r="AR50" s="106"/>
      <c r="AS50" s="106"/>
    </row>
    <row r="51" spans="3:45" s="3" customFormat="1" ht="12" customHeight="1" x14ac:dyDescent="0.25">
      <c r="C51" s="177" t="s">
        <v>230</v>
      </c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6">
        <v>9</v>
      </c>
      <c r="U51" s="176"/>
      <c r="V51" s="176"/>
      <c r="W51" s="176"/>
      <c r="X51" s="176"/>
      <c r="Y51" s="127"/>
      <c r="Z51" s="128"/>
      <c r="AA51" s="128"/>
      <c r="AB51" s="128"/>
      <c r="AC51" s="128"/>
      <c r="AD51" s="128"/>
      <c r="AE51" s="95"/>
      <c r="AF51" s="128"/>
      <c r="AG51" s="128"/>
      <c r="AH51" s="186"/>
      <c r="AI51" s="186"/>
      <c r="AJ51" s="145"/>
      <c r="AK51" s="186"/>
      <c r="AL51" s="186"/>
      <c r="AM51" s="119" t="s">
        <v>231</v>
      </c>
      <c r="AN51" s="119" t="s">
        <v>232</v>
      </c>
      <c r="AO51" s="119" t="s">
        <v>233</v>
      </c>
      <c r="AP51" s="119" t="s">
        <v>234</v>
      </c>
      <c r="AQ51" s="119"/>
      <c r="AR51" s="119"/>
      <c r="AS51" s="119"/>
    </row>
    <row r="52" spans="3:45" s="3" customFormat="1" ht="12" customHeight="1" x14ac:dyDescent="0.25">
      <c r="C52" s="70" t="s">
        <v>235</v>
      </c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187">
        <v>10</v>
      </c>
      <c r="U52" s="187"/>
      <c r="V52" s="187"/>
      <c r="W52" s="187"/>
      <c r="X52" s="187"/>
      <c r="Y52" s="188"/>
      <c r="Z52" s="189"/>
      <c r="AA52" s="189"/>
      <c r="AB52" s="189"/>
      <c r="AC52" s="189"/>
      <c r="AD52" s="189"/>
      <c r="AE52" s="190"/>
      <c r="AF52" s="189"/>
      <c r="AG52" s="189"/>
      <c r="AH52" s="191"/>
      <c r="AI52" s="191"/>
      <c r="AJ52" s="145"/>
      <c r="AK52" s="191">
        <f>AK54+AK55+AK56+AK57</f>
        <v>0</v>
      </c>
      <c r="AL52" s="191">
        <f>AL54+AL55+AL56+AL57</f>
        <v>33</v>
      </c>
      <c r="AM52" s="106" t="s">
        <v>236</v>
      </c>
      <c r="AN52" s="106" t="s">
        <v>237</v>
      </c>
      <c r="AO52" s="106" t="s">
        <v>238</v>
      </c>
      <c r="AP52" s="106" t="s">
        <v>239</v>
      </c>
      <c r="AQ52" s="106" t="s">
        <v>240</v>
      </c>
      <c r="AR52" s="106" t="s">
        <v>241</v>
      </c>
      <c r="AS52" s="154" t="s">
        <v>242</v>
      </c>
    </row>
    <row r="53" spans="3:45" s="3" customFormat="1" ht="12" customHeight="1" x14ac:dyDescent="0.25">
      <c r="C53" s="192"/>
      <c r="D53" s="193" t="s">
        <v>12</v>
      </c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4"/>
      <c r="U53" s="195"/>
      <c r="V53" s="195"/>
      <c r="W53" s="195"/>
      <c r="X53" s="196"/>
      <c r="Y53" s="127"/>
      <c r="Z53" s="128"/>
      <c r="AA53" s="128"/>
      <c r="AB53" s="128"/>
      <c r="AC53" s="128"/>
      <c r="AD53" s="128"/>
      <c r="AE53" s="95"/>
      <c r="AF53" s="128"/>
      <c r="AG53" s="128"/>
      <c r="AH53" s="197"/>
      <c r="AI53" s="198"/>
      <c r="AJ53" s="147"/>
      <c r="AK53" s="197"/>
      <c r="AL53" s="197"/>
      <c r="AM53" s="154" t="s">
        <v>243</v>
      </c>
      <c r="AN53" s="154" t="s">
        <v>244</v>
      </c>
      <c r="AO53" s="154" t="s">
        <v>245</v>
      </c>
      <c r="AP53" s="154" t="s">
        <v>246</v>
      </c>
      <c r="AQ53" s="106"/>
      <c r="AR53" s="106"/>
      <c r="AS53" s="154"/>
    </row>
    <row r="54" spans="3:45" s="3" customFormat="1" ht="12" customHeight="1" x14ac:dyDescent="0.25">
      <c r="C54" s="90"/>
      <c r="D54" s="91" t="s">
        <v>247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165" t="s">
        <v>248</v>
      </c>
      <c r="U54" s="165"/>
      <c r="V54" s="165"/>
      <c r="W54" s="165"/>
      <c r="X54" s="165"/>
      <c r="Y54" s="127"/>
      <c r="Z54" s="128"/>
      <c r="AA54" s="128"/>
      <c r="AB54" s="128"/>
      <c r="AC54" s="128"/>
      <c r="AD54" s="128"/>
      <c r="AE54" s="95"/>
      <c r="AF54" s="128"/>
      <c r="AG54" s="128"/>
      <c r="AH54" s="96"/>
      <c r="AI54" s="97"/>
      <c r="AJ54" s="147"/>
      <c r="AK54" s="96"/>
      <c r="AL54" s="96">
        <v>33</v>
      </c>
      <c r="AM54" s="199"/>
      <c r="AN54" s="185"/>
      <c r="AO54" s="106"/>
      <c r="AP54" s="106"/>
      <c r="AQ54" s="119"/>
      <c r="AR54" s="119"/>
      <c r="AS54" s="119"/>
    </row>
    <row r="55" spans="3:45" s="3" customFormat="1" ht="12" customHeight="1" x14ac:dyDescent="0.25">
      <c r="C55" s="90"/>
      <c r="D55" s="91" t="s">
        <v>249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165" t="s">
        <v>250</v>
      </c>
      <c r="U55" s="165"/>
      <c r="V55" s="165"/>
      <c r="W55" s="165"/>
      <c r="X55" s="165"/>
      <c r="Y55" s="127"/>
      <c r="Z55" s="128"/>
      <c r="AA55" s="128"/>
      <c r="AB55" s="128"/>
      <c r="AC55" s="128"/>
      <c r="AD55" s="128"/>
      <c r="AE55" s="95"/>
      <c r="AF55" s="128"/>
      <c r="AG55" s="128"/>
      <c r="AH55" s="96"/>
      <c r="AI55" s="97"/>
      <c r="AJ55" s="147"/>
      <c r="AK55" s="96"/>
      <c r="AL55" s="96"/>
      <c r="AM55" s="106" t="s">
        <v>236</v>
      </c>
      <c r="AN55" s="154" t="s">
        <v>242</v>
      </c>
      <c r="AO55" s="106"/>
      <c r="AP55" s="106"/>
      <c r="AQ55" s="106"/>
      <c r="AR55" s="106"/>
      <c r="AS55" s="106"/>
    </row>
    <row r="56" spans="3:45" s="3" customFormat="1" ht="12" customHeight="1" x14ac:dyDescent="0.25">
      <c r="C56" s="90"/>
      <c r="D56" s="91" t="s">
        <v>251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165" t="s">
        <v>252</v>
      </c>
      <c r="U56" s="165"/>
      <c r="V56" s="165"/>
      <c r="W56" s="165"/>
      <c r="X56" s="165"/>
      <c r="Y56" s="127"/>
      <c r="Z56" s="128"/>
      <c r="AA56" s="128"/>
      <c r="AB56" s="128"/>
      <c r="AC56" s="128"/>
      <c r="AD56" s="128"/>
      <c r="AE56" s="95"/>
      <c r="AF56" s="128"/>
      <c r="AG56" s="128"/>
      <c r="AH56" s="96"/>
      <c r="AI56" s="97"/>
      <c r="AJ56" s="147"/>
      <c r="AK56" s="96"/>
      <c r="AL56" s="96"/>
      <c r="AM56" s="200" t="s">
        <v>237</v>
      </c>
      <c r="AN56" s="106" t="s">
        <v>238</v>
      </c>
      <c r="AO56" s="106" t="s">
        <v>243</v>
      </c>
      <c r="AP56" s="106"/>
      <c r="AQ56" s="106"/>
      <c r="AR56" s="106"/>
      <c r="AS56" s="106"/>
    </row>
    <row r="57" spans="3:45" s="3" customFormat="1" ht="12" customHeight="1" x14ac:dyDescent="0.25">
      <c r="C57" s="90"/>
      <c r="D57" s="91" t="s">
        <v>253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165" t="s">
        <v>254</v>
      </c>
      <c r="U57" s="165"/>
      <c r="V57" s="165"/>
      <c r="W57" s="165"/>
      <c r="X57" s="165"/>
      <c r="Y57" s="127"/>
      <c r="Z57" s="128"/>
      <c r="AA57" s="128"/>
      <c r="AB57" s="128"/>
      <c r="AC57" s="128"/>
      <c r="AD57" s="128"/>
      <c r="AE57" s="95"/>
      <c r="AF57" s="128"/>
      <c r="AG57" s="128"/>
      <c r="AH57" s="96"/>
      <c r="AI57" s="97"/>
      <c r="AJ57" s="147"/>
      <c r="AK57" s="96"/>
      <c r="AL57" s="96"/>
      <c r="AM57" s="106" t="s">
        <v>239</v>
      </c>
      <c r="AN57" s="185" t="s">
        <v>244</v>
      </c>
      <c r="AO57" s="106"/>
      <c r="AP57" s="106"/>
      <c r="AQ57" s="106"/>
      <c r="AR57" s="106"/>
      <c r="AS57" s="106"/>
    </row>
    <row r="58" spans="3:45" s="3" customFormat="1" ht="24" customHeight="1" x14ac:dyDescent="0.25">
      <c r="C58" s="175" t="s">
        <v>255</v>
      </c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6">
        <v>11</v>
      </c>
      <c r="U58" s="176"/>
      <c r="V58" s="176"/>
      <c r="W58" s="176"/>
      <c r="X58" s="176"/>
      <c r="Y58" s="127"/>
      <c r="Z58" s="128"/>
      <c r="AA58" s="128"/>
      <c r="AB58" s="128"/>
      <c r="AC58" s="128"/>
      <c r="AD58" s="128"/>
      <c r="AE58" s="95"/>
      <c r="AF58" s="128"/>
      <c r="AG58" s="128"/>
      <c r="AH58" s="96"/>
      <c r="AI58" s="97"/>
      <c r="AJ58" s="147"/>
      <c r="AK58" s="96"/>
      <c r="AL58" s="96"/>
      <c r="AM58" s="106" t="s">
        <v>240</v>
      </c>
      <c r="AN58" s="185" t="s">
        <v>245</v>
      </c>
      <c r="AO58" s="106"/>
      <c r="AP58" s="106"/>
      <c r="AQ58" s="106"/>
      <c r="AR58" s="106"/>
      <c r="AS58" s="106"/>
    </row>
    <row r="59" spans="3:45" s="3" customFormat="1" ht="12" customHeight="1" x14ac:dyDescent="0.25">
      <c r="C59" s="177" t="s">
        <v>256</v>
      </c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6">
        <v>12</v>
      </c>
      <c r="U59" s="176"/>
      <c r="V59" s="176"/>
      <c r="W59" s="176"/>
      <c r="X59" s="176"/>
      <c r="Y59" s="201">
        <v>53</v>
      </c>
      <c r="Z59" s="201"/>
      <c r="AA59" s="201"/>
      <c r="AB59" s="201"/>
      <c r="AC59" s="201"/>
      <c r="AD59" s="202"/>
      <c r="AE59" s="203"/>
      <c r="AF59" s="204"/>
      <c r="AG59" s="205"/>
      <c r="AH59" s="103">
        <v>-8851</v>
      </c>
      <c r="AI59" s="206"/>
      <c r="AJ59" s="88">
        <v>-10992</v>
      </c>
      <c r="AK59" s="207">
        <v>867</v>
      </c>
      <c r="AL59" s="207">
        <v>6147</v>
      </c>
      <c r="AM59" s="208" t="s">
        <v>257</v>
      </c>
      <c r="AN59" s="208" t="s">
        <v>258</v>
      </c>
      <c r="AO59" s="208" t="s">
        <v>259</v>
      </c>
      <c r="AP59" s="106">
        <v>6160</v>
      </c>
      <c r="AQ59" s="106"/>
      <c r="AR59" s="106"/>
      <c r="AS59" s="106"/>
    </row>
    <row r="60" spans="3:45" s="3" customFormat="1" ht="12" customHeight="1" x14ac:dyDescent="0.25">
      <c r="C60" s="209" t="s">
        <v>260</v>
      </c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187">
        <v>13</v>
      </c>
      <c r="U60" s="187"/>
      <c r="V60" s="187"/>
      <c r="W60" s="187"/>
      <c r="X60" s="187"/>
      <c r="Y60" s="210">
        <v>748214</v>
      </c>
      <c r="Z60" s="210"/>
      <c r="AA60" s="210"/>
      <c r="AB60" s="210"/>
      <c r="AC60" s="210"/>
      <c r="AD60" s="211"/>
      <c r="AE60" s="212"/>
      <c r="AF60" s="213"/>
      <c r="AG60" s="214"/>
      <c r="AH60" s="77">
        <f>AH15+AH32+AH45+AH46+AH47+AH48+AH49+AH50+AH51+AH52+AH58+AH59</f>
        <v>790731</v>
      </c>
      <c r="AI60" s="78">
        <f>AI15+AI32+AI45+AI46+AI47+AI48+AI49+AI50+AI51+AI52+AI58+AI59</f>
        <v>0</v>
      </c>
      <c r="AJ60" s="215">
        <f>AJ15+AJ32+AJ45+AJ46+AJ47+AJ48+AJ49+AJ50+AJ51+AJ52+AJ58+AJ59</f>
        <v>4842015</v>
      </c>
      <c r="AK60" s="215">
        <f>AK15+AK32+AK45+AK46+AK47+AK48+AK49+AK50+AK51+AK52+AK58+AK59</f>
        <v>281915</v>
      </c>
      <c r="AL60" s="77">
        <f>AL15+AL32+AL45+AL46+AL47+AL48+AL49+AL50+AL51+AL52+AL58+AL59</f>
        <v>826386</v>
      </c>
      <c r="AM60" s="106">
        <v>6010</v>
      </c>
      <c r="AN60" s="216">
        <v>6020</v>
      </c>
      <c r="AO60" s="106">
        <v>6030</v>
      </c>
      <c r="AP60" s="105" t="s">
        <v>261</v>
      </c>
      <c r="AQ60" s="105" t="s">
        <v>262</v>
      </c>
      <c r="AR60" s="106">
        <v>6130</v>
      </c>
      <c r="AS60" s="184">
        <v>6140</v>
      </c>
    </row>
    <row r="61" spans="3:45" s="3" customFormat="1" ht="12" customHeight="1" x14ac:dyDescent="0.25"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194"/>
      <c r="U61" s="195"/>
      <c r="V61" s="195"/>
      <c r="W61" s="195"/>
      <c r="X61" s="196"/>
      <c r="Y61" s="127"/>
      <c r="Z61" s="128"/>
      <c r="AA61" s="128"/>
      <c r="AB61" s="128"/>
      <c r="AC61" s="128"/>
      <c r="AD61" s="128"/>
      <c r="AE61" s="95"/>
      <c r="AF61" s="128"/>
      <c r="AG61" s="128"/>
      <c r="AH61" s="186"/>
      <c r="AI61" s="218"/>
      <c r="AJ61" s="147"/>
      <c r="AK61" s="186"/>
      <c r="AL61" s="186"/>
      <c r="AM61" s="219">
        <v>6220</v>
      </c>
      <c r="AN61" s="220">
        <v>6230</v>
      </c>
      <c r="AO61" s="220">
        <v>6260</v>
      </c>
      <c r="AP61" s="220">
        <v>6270</v>
      </c>
      <c r="AQ61" s="154" t="s">
        <v>263</v>
      </c>
      <c r="AR61" s="154" t="s">
        <v>264</v>
      </c>
      <c r="AS61" s="106" t="s">
        <v>265</v>
      </c>
    </row>
    <row r="62" spans="3:45" s="3" customFormat="1" ht="12" customHeight="1" x14ac:dyDescent="0.3">
      <c r="C62" s="177" t="s">
        <v>266</v>
      </c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6">
        <v>14</v>
      </c>
      <c r="U62" s="176"/>
      <c r="V62" s="176"/>
      <c r="W62" s="176"/>
      <c r="X62" s="176"/>
      <c r="Y62" s="166">
        <v>59384</v>
      </c>
      <c r="Z62" s="166"/>
      <c r="AA62" s="166"/>
      <c r="AB62" s="166"/>
      <c r="AC62" s="166"/>
      <c r="AD62" s="167"/>
      <c r="AE62" s="168"/>
      <c r="AF62" s="169"/>
      <c r="AG62" s="170"/>
      <c r="AH62" s="145">
        <f>SUM(AH64:AH67)</f>
        <v>71166</v>
      </c>
      <c r="AI62" s="145">
        <f>SUM(AI64:AI67)</f>
        <v>0</v>
      </c>
      <c r="AJ62" s="145">
        <f>SUM(AJ64:AJ67)</f>
        <v>371379</v>
      </c>
      <c r="AK62" s="145">
        <f>SUM(AK64:AK67)</f>
        <v>6664</v>
      </c>
      <c r="AL62" s="145">
        <f>SUM(AL64:AL67)</f>
        <v>8562</v>
      </c>
      <c r="AM62" s="221"/>
      <c r="AN62" s="222"/>
      <c r="AO62" s="222"/>
      <c r="AP62" s="222"/>
      <c r="AQ62" s="222"/>
      <c r="AR62" s="222"/>
      <c r="AS62" s="222"/>
    </row>
    <row r="63" spans="3:45" s="3" customFormat="1" ht="12" customHeight="1" x14ac:dyDescent="0.25">
      <c r="C63" s="223" t="s">
        <v>12</v>
      </c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194"/>
      <c r="U63" s="195"/>
      <c r="V63" s="195"/>
      <c r="W63" s="195"/>
      <c r="X63" s="196"/>
      <c r="Y63" s="127"/>
      <c r="Z63" s="128"/>
      <c r="AA63" s="128"/>
      <c r="AB63" s="128"/>
      <c r="AC63" s="128"/>
      <c r="AD63" s="128"/>
      <c r="AE63" s="95"/>
      <c r="AF63" s="128"/>
      <c r="AG63" s="128"/>
      <c r="AH63" s="96"/>
      <c r="AI63" s="179"/>
      <c r="AJ63" s="88"/>
      <c r="AK63" s="96"/>
      <c r="AL63" s="96"/>
      <c r="AM63" s="224"/>
      <c r="AN63" s="185"/>
      <c r="AO63" s="106"/>
      <c r="AP63" s="106"/>
      <c r="AQ63" s="106"/>
      <c r="AR63" s="106"/>
      <c r="AS63" s="106"/>
    </row>
    <row r="64" spans="3:45" s="3" customFormat="1" ht="12" customHeight="1" x14ac:dyDescent="0.25">
      <c r="C64" s="172"/>
      <c r="D64" s="173" t="s">
        <v>267</v>
      </c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65" t="s">
        <v>268</v>
      </c>
      <c r="U64" s="165"/>
      <c r="V64" s="165"/>
      <c r="W64" s="165"/>
      <c r="X64" s="165"/>
      <c r="Y64" s="127"/>
      <c r="Z64" s="128"/>
      <c r="AA64" s="128"/>
      <c r="AB64" s="128"/>
      <c r="AC64" s="128"/>
      <c r="AD64" s="128"/>
      <c r="AE64" s="95"/>
      <c r="AF64" s="128"/>
      <c r="AG64" s="128"/>
      <c r="AH64" s="96"/>
      <c r="AI64" s="179"/>
      <c r="AJ64" s="88"/>
      <c r="AK64" s="96"/>
      <c r="AL64" s="96"/>
      <c r="AM64" s="224">
        <v>7310</v>
      </c>
      <c r="AN64" s="185"/>
      <c r="AO64" s="106"/>
      <c r="AP64" s="106"/>
      <c r="AQ64" s="106"/>
      <c r="AR64" s="106"/>
      <c r="AS64" s="106"/>
    </row>
    <row r="65" spans="3:45" s="3" customFormat="1" ht="12" customHeight="1" x14ac:dyDescent="0.25">
      <c r="C65" s="172"/>
      <c r="D65" s="173" t="s">
        <v>269</v>
      </c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65" t="s">
        <v>270</v>
      </c>
      <c r="U65" s="165"/>
      <c r="V65" s="165"/>
      <c r="W65" s="165"/>
      <c r="X65" s="165"/>
      <c r="Y65" s="127"/>
      <c r="Z65" s="128"/>
      <c r="AA65" s="128"/>
      <c r="AB65" s="128"/>
      <c r="AC65" s="128"/>
      <c r="AD65" s="128"/>
      <c r="AE65" s="95"/>
      <c r="AF65" s="128"/>
      <c r="AG65" s="128"/>
      <c r="AH65" s="96"/>
      <c r="AI65" s="179"/>
      <c r="AJ65" s="88"/>
      <c r="AK65" s="96"/>
      <c r="AL65" s="96"/>
      <c r="AM65" s="224"/>
      <c r="AN65" s="185"/>
      <c r="AO65" s="106"/>
      <c r="AP65" s="106"/>
      <c r="AQ65" s="106"/>
      <c r="AR65" s="106"/>
      <c r="AS65" s="106"/>
    </row>
    <row r="66" spans="3:45" s="3" customFormat="1" ht="12" customHeight="1" x14ac:dyDescent="0.25">
      <c r="C66" s="172"/>
      <c r="D66" s="173" t="s">
        <v>271</v>
      </c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65" t="s">
        <v>272</v>
      </c>
      <c r="U66" s="165"/>
      <c r="V66" s="165"/>
      <c r="W66" s="165"/>
      <c r="X66" s="165"/>
      <c r="Y66" s="166">
        <v>59384</v>
      </c>
      <c r="Z66" s="166"/>
      <c r="AA66" s="166"/>
      <c r="AB66" s="166"/>
      <c r="AC66" s="166"/>
      <c r="AD66" s="167"/>
      <c r="AE66" s="168"/>
      <c r="AF66" s="169"/>
      <c r="AG66" s="170"/>
      <c r="AH66" s="145">
        <v>71166</v>
      </c>
      <c r="AI66" s="88"/>
      <c r="AJ66" s="88">
        <v>371379</v>
      </c>
      <c r="AK66" s="145">
        <v>6664</v>
      </c>
      <c r="AL66" s="145">
        <v>8562</v>
      </c>
      <c r="AM66" s="154" t="s">
        <v>273</v>
      </c>
      <c r="AN66" s="185" t="s">
        <v>274</v>
      </c>
      <c r="AO66" s="106"/>
      <c r="AP66" s="106"/>
      <c r="AQ66" s="106"/>
      <c r="AR66" s="106"/>
      <c r="AS66" s="106"/>
    </row>
    <row r="67" spans="3:45" s="3" customFormat="1" ht="12" customHeight="1" x14ac:dyDescent="0.25">
      <c r="C67" s="172"/>
      <c r="D67" s="173" t="s">
        <v>275</v>
      </c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65" t="s">
        <v>276</v>
      </c>
      <c r="U67" s="165"/>
      <c r="V67" s="165"/>
      <c r="W67" s="165"/>
      <c r="X67" s="165"/>
      <c r="Y67" s="127"/>
      <c r="Z67" s="128"/>
      <c r="AA67" s="128"/>
      <c r="AB67" s="128"/>
      <c r="AC67" s="128"/>
      <c r="AD67" s="128"/>
      <c r="AE67" s="95"/>
      <c r="AF67" s="128"/>
      <c r="AG67" s="128"/>
      <c r="AH67" s="96"/>
      <c r="AI67" s="179"/>
      <c r="AJ67" s="88"/>
      <c r="AK67" s="96"/>
      <c r="AL67" s="96"/>
      <c r="AM67" s="225" t="s">
        <v>277</v>
      </c>
      <c r="AN67" s="226"/>
      <c r="AO67" s="154"/>
      <c r="AP67" s="154"/>
      <c r="AQ67" s="154"/>
      <c r="AR67" s="154"/>
      <c r="AS67" s="154"/>
    </row>
    <row r="68" spans="3:45" s="3" customFormat="1" ht="12" customHeight="1" x14ac:dyDescent="0.25">
      <c r="C68" s="209" t="s">
        <v>278</v>
      </c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187">
        <v>15</v>
      </c>
      <c r="U68" s="187"/>
      <c r="V68" s="187"/>
      <c r="W68" s="187"/>
      <c r="X68" s="187"/>
      <c r="Y68" s="210">
        <v>1161</v>
      </c>
      <c r="Z68" s="210"/>
      <c r="AA68" s="210"/>
      <c r="AB68" s="210"/>
      <c r="AC68" s="210"/>
      <c r="AD68" s="211"/>
      <c r="AE68" s="212"/>
      <c r="AF68" s="213"/>
      <c r="AG68" s="214"/>
      <c r="AH68" s="77">
        <f>AH70+AH71+AH72+AH73+AH74+AH75</f>
        <v>3409</v>
      </c>
      <c r="AI68" s="215">
        <f>AI70+AI71+AI72+AI73+AI74+AI75</f>
        <v>0</v>
      </c>
      <c r="AJ68" s="215">
        <f>AJ70+AJ71+AJ72+AJ73+AJ74+AJ75</f>
        <v>16445</v>
      </c>
      <c r="AK68" s="77">
        <f>AK70+AK71+AK72+AK73+AK74+AK75</f>
        <v>557</v>
      </c>
      <c r="AL68" s="77">
        <f>AL70+AL71+AL72+AL73+AL74+AL75</f>
        <v>1982</v>
      </c>
      <c r="AM68" s="154" t="s">
        <v>279</v>
      </c>
      <c r="AN68" s="226"/>
      <c r="AO68" s="154"/>
      <c r="AP68" s="154"/>
      <c r="AQ68" s="154"/>
      <c r="AR68" s="154"/>
      <c r="AS68" s="154"/>
    </row>
    <row r="69" spans="3:45" s="3" customFormat="1" ht="12" customHeight="1" x14ac:dyDescent="0.25">
      <c r="C69" s="223" t="s">
        <v>12</v>
      </c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194"/>
      <c r="U69" s="195"/>
      <c r="V69" s="195"/>
      <c r="W69" s="195"/>
      <c r="X69" s="196"/>
      <c r="Y69" s="127"/>
      <c r="Z69" s="128"/>
      <c r="AA69" s="128"/>
      <c r="AB69" s="128"/>
      <c r="AC69" s="128"/>
      <c r="AD69" s="128"/>
      <c r="AE69" s="95"/>
      <c r="AF69" s="128"/>
      <c r="AG69" s="128"/>
      <c r="AH69" s="96"/>
      <c r="AI69" s="97"/>
      <c r="AJ69" s="147"/>
      <c r="AK69" s="96"/>
      <c r="AL69" s="96"/>
      <c r="AM69" s="154" t="s">
        <v>280</v>
      </c>
      <c r="AN69" s="154" t="s">
        <v>281</v>
      </c>
      <c r="AO69" s="154" t="s">
        <v>282</v>
      </c>
      <c r="AP69" s="154" t="s">
        <v>283</v>
      </c>
      <c r="AQ69" s="227" t="s">
        <v>284</v>
      </c>
      <c r="AR69" s="154"/>
      <c r="AS69" s="154"/>
    </row>
    <row r="70" spans="3:45" s="3" customFormat="1" ht="12" customHeight="1" x14ac:dyDescent="0.25">
      <c r="C70" s="172"/>
      <c r="D70" s="173" t="s">
        <v>285</v>
      </c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65" t="s">
        <v>38</v>
      </c>
      <c r="U70" s="165"/>
      <c r="V70" s="165"/>
      <c r="W70" s="165"/>
      <c r="X70" s="165"/>
      <c r="Y70" s="127"/>
      <c r="Z70" s="128"/>
      <c r="AA70" s="128"/>
      <c r="AB70" s="128"/>
      <c r="AC70" s="128"/>
      <c r="AD70" s="128"/>
      <c r="AE70" s="95"/>
      <c r="AF70" s="128"/>
      <c r="AG70" s="128"/>
      <c r="AH70" s="96"/>
      <c r="AI70" s="97"/>
      <c r="AJ70" s="145"/>
      <c r="AK70" s="96"/>
      <c r="AL70" s="96"/>
      <c r="AM70" s="228" t="s">
        <v>286</v>
      </c>
      <c r="AN70" s="228" t="s">
        <v>287</v>
      </c>
      <c r="AO70" s="228" t="s">
        <v>288</v>
      </c>
      <c r="AP70" s="228" t="s">
        <v>289</v>
      </c>
      <c r="AQ70" s="228" t="s">
        <v>274</v>
      </c>
      <c r="AR70" s="228" t="s">
        <v>284</v>
      </c>
      <c r="AS70" s="228"/>
    </row>
    <row r="71" spans="3:45" s="3" customFormat="1" ht="12" customHeight="1" x14ac:dyDescent="0.25">
      <c r="C71" s="172"/>
      <c r="D71" s="173" t="s">
        <v>290</v>
      </c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65" t="s">
        <v>44</v>
      </c>
      <c r="U71" s="165"/>
      <c r="V71" s="165"/>
      <c r="W71" s="165"/>
      <c r="X71" s="165"/>
      <c r="Y71" s="201">
        <v>154</v>
      </c>
      <c r="Z71" s="201"/>
      <c r="AA71" s="201"/>
      <c r="AB71" s="201"/>
      <c r="AC71" s="201"/>
      <c r="AD71" s="202"/>
      <c r="AE71" s="203"/>
      <c r="AF71" s="204"/>
      <c r="AG71" s="205"/>
      <c r="AH71" s="229">
        <v>140</v>
      </c>
      <c r="AI71" s="230"/>
      <c r="AJ71" s="145">
        <v>744</v>
      </c>
      <c r="AK71" s="229">
        <v>141</v>
      </c>
      <c r="AL71" s="229">
        <v>1182</v>
      </c>
      <c r="AM71" s="163"/>
      <c r="AN71" s="226"/>
      <c r="AO71" s="154"/>
      <c r="AP71" s="154"/>
      <c r="AQ71" s="154"/>
      <c r="AR71" s="154"/>
      <c r="AS71" s="154"/>
    </row>
    <row r="72" spans="3:45" s="3" customFormat="1" ht="12" customHeight="1" x14ac:dyDescent="0.25">
      <c r="C72" s="172"/>
      <c r="D72" s="173" t="s">
        <v>291</v>
      </c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65" t="s">
        <v>46</v>
      </c>
      <c r="U72" s="165"/>
      <c r="V72" s="165"/>
      <c r="W72" s="165"/>
      <c r="X72" s="165"/>
      <c r="Y72" s="201">
        <v>691</v>
      </c>
      <c r="Z72" s="201"/>
      <c r="AA72" s="201"/>
      <c r="AB72" s="201"/>
      <c r="AC72" s="201"/>
      <c r="AD72" s="202"/>
      <c r="AE72" s="203"/>
      <c r="AF72" s="204"/>
      <c r="AG72" s="205"/>
      <c r="AH72" s="103">
        <v>2620</v>
      </c>
      <c r="AI72" s="231"/>
      <c r="AJ72" s="145">
        <v>13310</v>
      </c>
      <c r="AK72" s="103">
        <v>292</v>
      </c>
      <c r="AL72" s="103">
        <v>579</v>
      </c>
      <c r="AM72" s="232" t="s">
        <v>289</v>
      </c>
      <c r="AN72" s="226" t="s">
        <v>292</v>
      </c>
      <c r="AO72" s="154"/>
      <c r="AP72" s="154"/>
      <c r="AQ72" s="154"/>
      <c r="AR72" s="154"/>
      <c r="AS72" s="154"/>
    </row>
    <row r="73" spans="3:45" s="3" customFormat="1" ht="12" customHeight="1" x14ac:dyDescent="0.25">
      <c r="C73" s="172"/>
      <c r="D73" s="173" t="s">
        <v>293</v>
      </c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65" t="s">
        <v>48</v>
      </c>
      <c r="U73" s="165"/>
      <c r="V73" s="165"/>
      <c r="W73" s="165"/>
      <c r="X73" s="165"/>
      <c r="Y73" s="201">
        <v>48</v>
      </c>
      <c r="Z73" s="201"/>
      <c r="AA73" s="201"/>
      <c r="AB73" s="201"/>
      <c r="AC73" s="201"/>
      <c r="AD73" s="202"/>
      <c r="AE73" s="203"/>
      <c r="AF73" s="204"/>
      <c r="AG73" s="205"/>
      <c r="AH73" s="103">
        <v>53</v>
      </c>
      <c r="AI73" s="231"/>
      <c r="AJ73" s="145">
        <v>108</v>
      </c>
      <c r="AK73" s="103"/>
      <c r="AL73" s="103"/>
      <c r="AM73" s="232" t="s">
        <v>288</v>
      </c>
      <c r="AN73" s="226"/>
      <c r="AO73" s="154"/>
      <c r="AP73" s="154"/>
      <c r="AQ73" s="154"/>
      <c r="AR73" s="154"/>
      <c r="AS73" s="154"/>
    </row>
    <row r="74" spans="3:45" s="3" customFormat="1" ht="12" customHeight="1" x14ac:dyDescent="0.25">
      <c r="C74" s="172"/>
      <c r="D74" s="173" t="s">
        <v>294</v>
      </c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65" t="s">
        <v>50</v>
      </c>
      <c r="U74" s="165"/>
      <c r="V74" s="165"/>
      <c r="W74" s="165"/>
      <c r="X74" s="165"/>
      <c r="Y74" s="127"/>
      <c r="Z74" s="128"/>
      <c r="AA74" s="128"/>
      <c r="AB74" s="128"/>
      <c r="AC74" s="128"/>
      <c r="AD74" s="128"/>
      <c r="AE74" s="95"/>
      <c r="AF74" s="128"/>
      <c r="AG74" s="128"/>
      <c r="AH74" s="96"/>
      <c r="AI74" s="104"/>
      <c r="AJ74" s="145"/>
      <c r="AK74" s="96"/>
      <c r="AL74" s="96"/>
      <c r="AM74" s="232" t="s">
        <v>286</v>
      </c>
      <c r="AN74" s="226"/>
      <c r="AO74" s="154"/>
      <c r="AP74" s="154"/>
      <c r="AQ74" s="154"/>
      <c r="AR74" s="154"/>
      <c r="AS74" s="154"/>
    </row>
    <row r="75" spans="3:45" s="3" customFormat="1" ht="12" customHeight="1" x14ac:dyDescent="0.25">
      <c r="C75" s="172"/>
      <c r="D75" s="173" t="s">
        <v>295</v>
      </c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65" t="s">
        <v>52</v>
      </c>
      <c r="U75" s="165"/>
      <c r="V75" s="165"/>
      <c r="W75" s="165"/>
      <c r="X75" s="165"/>
      <c r="Y75" s="201">
        <v>269</v>
      </c>
      <c r="Z75" s="201"/>
      <c r="AA75" s="201"/>
      <c r="AB75" s="201"/>
      <c r="AC75" s="201"/>
      <c r="AD75" s="202"/>
      <c r="AE75" s="203"/>
      <c r="AF75" s="204"/>
      <c r="AG75" s="205"/>
      <c r="AH75" s="103">
        <v>596</v>
      </c>
      <c r="AI75" s="103"/>
      <c r="AJ75" s="145">
        <v>2283</v>
      </c>
      <c r="AK75" s="103">
        <v>124</v>
      </c>
      <c r="AL75" s="103">
        <v>221</v>
      </c>
      <c r="AM75" s="232" t="s">
        <v>289</v>
      </c>
      <c r="AN75" s="226" t="s">
        <v>292</v>
      </c>
      <c r="AO75" s="154"/>
      <c r="AP75" s="154"/>
      <c r="AQ75" s="154"/>
      <c r="AR75" s="154"/>
      <c r="AS75" s="154"/>
    </row>
    <row r="76" spans="3:45" s="3" customFormat="1" ht="12" customHeight="1" x14ac:dyDescent="0.25">
      <c r="C76" s="175" t="s">
        <v>296</v>
      </c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6">
        <v>16</v>
      </c>
      <c r="U76" s="176"/>
      <c r="V76" s="176"/>
      <c r="W76" s="176"/>
      <c r="X76" s="176"/>
      <c r="Y76" s="127"/>
      <c r="Z76" s="128"/>
      <c r="AA76" s="128"/>
      <c r="AB76" s="128"/>
      <c r="AC76" s="128"/>
      <c r="AD76" s="128"/>
      <c r="AE76" s="95"/>
      <c r="AF76" s="128"/>
      <c r="AG76" s="128"/>
      <c r="AH76" s="233"/>
      <c r="AI76" s="233"/>
      <c r="AJ76" s="233"/>
      <c r="AK76" s="233"/>
      <c r="AL76" s="233">
        <f>SUM(AL78:AL82)</f>
        <v>65</v>
      </c>
      <c r="AM76" s="232" t="s">
        <v>287</v>
      </c>
      <c r="AN76" s="226"/>
      <c r="AO76" s="154"/>
      <c r="AP76" s="154"/>
      <c r="AQ76" s="154"/>
      <c r="AR76" s="154"/>
      <c r="AS76" s="154"/>
    </row>
    <row r="77" spans="3:45" s="3" customFormat="1" ht="12" customHeight="1" x14ac:dyDescent="0.25">
      <c r="C77" s="223" t="s">
        <v>12</v>
      </c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194"/>
      <c r="U77" s="195"/>
      <c r="V77" s="195"/>
      <c r="W77" s="195"/>
      <c r="X77" s="196"/>
      <c r="Y77" s="127"/>
      <c r="Z77" s="128"/>
      <c r="AA77" s="128"/>
      <c r="AB77" s="128"/>
      <c r="AC77" s="128"/>
      <c r="AD77" s="128"/>
      <c r="AE77" s="95"/>
      <c r="AF77" s="128"/>
      <c r="AG77" s="128"/>
      <c r="AH77" s="207"/>
      <c r="AI77" s="234"/>
      <c r="AJ77" s="145"/>
      <c r="AK77" s="207"/>
      <c r="AL77" s="103"/>
      <c r="AM77" s="232" t="s">
        <v>289</v>
      </c>
      <c r="AN77" s="226" t="s">
        <v>292</v>
      </c>
      <c r="AO77" s="154"/>
      <c r="AP77" s="154"/>
      <c r="AQ77" s="154"/>
      <c r="AR77" s="154"/>
      <c r="AS77" s="154"/>
    </row>
    <row r="78" spans="3:45" s="3" customFormat="1" ht="12" customHeight="1" x14ac:dyDescent="0.25">
      <c r="C78" s="172"/>
      <c r="D78" s="173" t="s">
        <v>297</v>
      </c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65" t="s">
        <v>61</v>
      </c>
      <c r="U78" s="165"/>
      <c r="V78" s="165"/>
      <c r="W78" s="165"/>
      <c r="X78" s="165"/>
      <c r="Y78" s="127"/>
      <c r="Z78" s="128"/>
      <c r="AA78" s="128"/>
      <c r="AB78" s="128"/>
      <c r="AC78" s="128"/>
      <c r="AD78" s="128"/>
      <c r="AE78" s="95"/>
      <c r="AF78" s="128"/>
      <c r="AG78" s="128"/>
      <c r="AH78" s="207"/>
      <c r="AI78" s="234"/>
      <c r="AJ78" s="147"/>
      <c r="AK78" s="207"/>
      <c r="AL78" s="103">
        <v>65</v>
      </c>
      <c r="AM78" s="163"/>
      <c r="AN78" s="226"/>
      <c r="AO78" s="154"/>
      <c r="AP78" s="154"/>
      <c r="AQ78" s="154"/>
      <c r="AR78" s="154"/>
      <c r="AS78" s="154"/>
    </row>
    <row r="79" spans="3:45" s="3" customFormat="1" ht="12" customHeight="1" x14ac:dyDescent="0.25">
      <c r="C79" s="172"/>
      <c r="D79" s="173" t="s">
        <v>298</v>
      </c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65" t="s">
        <v>63</v>
      </c>
      <c r="U79" s="165"/>
      <c r="V79" s="165"/>
      <c r="W79" s="165"/>
      <c r="X79" s="165"/>
      <c r="Y79" s="127"/>
      <c r="Z79" s="128"/>
      <c r="AA79" s="128"/>
      <c r="AB79" s="128"/>
      <c r="AC79" s="128"/>
      <c r="AD79" s="128"/>
      <c r="AE79" s="95"/>
      <c r="AF79" s="128"/>
      <c r="AG79" s="128"/>
      <c r="AH79" s="234"/>
      <c r="AI79" s="234"/>
      <c r="AJ79" s="147"/>
      <c r="AK79" s="207"/>
      <c r="AL79" s="207"/>
      <c r="AM79" s="163"/>
      <c r="AN79" s="226"/>
      <c r="AO79" s="154"/>
      <c r="AP79" s="154"/>
      <c r="AQ79" s="154"/>
      <c r="AR79" s="154"/>
      <c r="AS79" s="154"/>
    </row>
    <row r="80" spans="3:45" s="3" customFormat="1" ht="12" customHeight="1" x14ac:dyDescent="0.25">
      <c r="C80" s="172"/>
      <c r="D80" s="173" t="s">
        <v>299</v>
      </c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65" t="s">
        <v>65</v>
      </c>
      <c r="U80" s="165"/>
      <c r="V80" s="165"/>
      <c r="W80" s="165"/>
      <c r="X80" s="165"/>
      <c r="Y80" s="127"/>
      <c r="Z80" s="128"/>
      <c r="AA80" s="128"/>
      <c r="AB80" s="128"/>
      <c r="AC80" s="128"/>
      <c r="AD80" s="128"/>
      <c r="AE80" s="95"/>
      <c r="AF80" s="128"/>
      <c r="AG80" s="128"/>
      <c r="AH80" s="234"/>
      <c r="AI80" s="234"/>
      <c r="AJ80" s="147"/>
      <c r="AK80" s="234"/>
      <c r="AL80" s="234"/>
      <c r="AM80" s="163"/>
      <c r="AN80" s="226"/>
      <c r="AO80" s="154"/>
      <c r="AP80" s="154"/>
      <c r="AQ80" s="154"/>
      <c r="AR80" s="154"/>
      <c r="AS80" s="154"/>
    </row>
    <row r="81" spans="3:45" s="3" customFormat="1" ht="12" customHeight="1" x14ac:dyDescent="0.25">
      <c r="C81" s="172"/>
      <c r="D81" s="173" t="s">
        <v>300</v>
      </c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65" t="s">
        <v>67</v>
      </c>
      <c r="U81" s="165"/>
      <c r="V81" s="165"/>
      <c r="W81" s="165"/>
      <c r="X81" s="165"/>
      <c r="Y81" s="127"/>
      <c r="Z81" s="128"/>
      <c r="AA81" s="128"/>
      <c r="AB81" s="128"/>
      <c r="AC81" s="128"/>
      <c r="AD81" s="128"/>
      <c r="AE81" s="95"/>
      <c r="AF81" s="128"/>
      <c r="AG81" s="128"/>
      <c r="AH81" s="234"/>
      <c r="AI81" s="234"/>
      <c r="AJ81" s="147"/>
      <c r="AK81" s="234"/>
      <c r="AL81" s="234"/>
      <c r="AM81" s="163"/>
      <c r="AN81" s="226"/>
      <c r="AO81" s="154"/>
      <c r="AP81" s="154"/>
      <c r="AQ81" s="154"/>
      <c r="AR81" s="154"/>
      <c r="AS81" s="154"/>
    </row>
    <row r="82" spans="3:45" s="3" customFormat="1" ht="12" customHeight="1" x14ac:dyDescent="0.25">
      <c r="C82" s="172"/>
      <c r="D82" s="173" t="s">
        <v>301</v>
      </c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65" t="s">
        <v>302</v>
      </c>
      <c r="U82" s="165"/>
      <c r="V82" s="165"/>
      <c r="W82" s="165"/>
      <c r="X82" s="165"/>
      <c r="Y82" s="127"/>
      <c r="Z82" s="128"/>
      <c r="AA82" s="128"/>
      <c r="AB82" s="128"/>
      <c r="AC82" s="128"/>
      <c r="AD82" s="128"/>
      <c r="AE82" s="95"/>
      <c r="AF82" s="128"/>
      <c r="AG82" s="128"/>
      <c r="AH82" s="234"/>
      <c r="AI82" s="234"/>
      <c r="AJ82" s="147"/>
      <c r="AK82" s="234"/>
      <c r="AL82" s="234"/>
      <c r="AM82" s="163"/>
      <c r="AN82" s="226"/>
      <c r="AO82" s="154"/>
      <c r="AP82" s="154"/>
      <c r="AQ82" s="154"/>
      <c r="AR82" s="154"/>
      <c r="AS82" s="154"/>
    </row>
    <row r="83" spans="3:45" s="3" customFormat="1" ht="12" customHeight="1" x14ac:dyDescent="0.25">
      <c r="C83" s="177" t="s">
        <v>303</v>
      </c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6">
        <v>17</v>
      </c>
      <c r="U83" s="176"/>
      <c r="V83" s="176"/>
      <c r="W83" s="176"/>
      <c r="X83" s="176"/>
      <c r="Y83" s="166">
        <v>15212</v>
      </c>
      <c r="Z83" s="166"/>
      <c r="AA83" s="166"/>
      <c r="AB83" s="166"/>
      <c r="AC83" s="166"/>
      <c r="AD83" s="167"/>
      <c r="AE83" s="168"/>
      <c r="AF83" s="169"/>
      <c r="AG83" s="170"/>
      <c r="AH83" s="206">
        <v>11527</v>
      </c>
      <c r="AI83" s="206"/>
      <c r="AJ83" s="88">
        <v>183456</v>
      </c>
      <c r="AK83" s="206">
        <v>2513</v>
      </c>
      <c r="AL83" s="206">
        <v>7172</v>
      </c>
      <c r="AM83" s="154" t="s">
        <v>304</v>
      </c>
      <c r="AN83" s="154" t="s">
        <v>305</v>
      </c>
      <c r="AO83" s="154"/>
      <c r="AP83" s="154"/>
      <c r="AQ83" s="154"/>
      <c r="AR83" s="154"/>
      <c r="AS83" s="154"/>
    </row>
    <row r="84" spans="3:45" s="3" customFormat="1" ht="12" customHeight="1" x14ac:dyDescent="0.25">
      <c r="C84" s="177" t="s">
        <v>306</v>
      </c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6">
        <v>18</v>
      </c>
      <c r="U84" s="176"/>
      <c r="V84" s="176"/>
      <c r="W84" s="176"/>
      <c r="X84" s="176"/>
      <c r="Y84" s="166">
        <v>159447</v>
      </c>
      <c r="Z84" s="166"/>
      <c r="AA84" s="166"/>
      <c r="AB84" s="166"/>
      <c r="AC84" s="166"/>
      <c r="AD84" s="167"/>
      <c r="AE84" s="168"/>
      <c r="AF84" s="169"/>
      <c r="AG84" s="170"/>
      <c r="AH84" s="206">
        <v>517489</v>
      </c>
      <c r="AI84" s="206"/>
      <c r="AJ84" s="88">
        <v>1996174</v>
      </c>
      <c r="AK84" s="207">
        <v>108086</v>
      </c>
      <c r="AL84" s="206">
        <v>179110</v>
      </c>
      <c r="AM84" s="154" t="s">
        <v>307</v>
      </c>
      <c r="AN84" s="154"/>
      <c r="AO84" s="154"/>
      <c r="AP84" s="154"/>
      <c r="AQ84" s="154"/>
      <c r="AR84" s="154"/>
      <c r="AS84" s="154"/>
    </row>
    <row r="85" spans="3:45" s="3" customFormat="1" ht="12" customHeight="1" x14ac:dyDescent="0.25">
      <c r="C85" s="177" t="s">
        <v>308</v>
      </c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6">
        <v>19</v>
      </c>
      <c r="U85" s="176"/>
      <c r="V85" s="176"/>
      <c r="W85" s="176"/>
      <c r="X85" s="176"/>
      <c r="Y85" s="166">
        <v>14315</v>
      </c>
      <c r="Z85" s="166"/>
      <c r="AA85" s="166"/>
      <c r="AB85" s="166"/>
      <c r="AC85" s="166"/>
      <c r="AD85" s="167"/>
      <c r="AE85" s="168"/>
      <c r="AF85" s="169"/>
      <c r="AG85" s="170"/>
      <c r="AH85" s="206">
        <v>25</v>
      </c>
      <c r="AI85" s="206"/>
      <c r="AJ85" s="235">
        <v>58433</v>
      </c>
      <c r="AK85" s="206">
        <v>160</v>
      </c>
      <c r="AL85" s="206">
        <v>3483</v>
      </c>
      <c r="AM85" s="154" t="s">
        <v>309</v>
      </c>
      <c r="AN85" s="236" t="s">
        <v>310</v>
      </c>
      <c r="AO85" s="236" t="s">
        <v>311</v>
      </c>
      <c r="AP85" s="154"/>
      <c r="AQ85" s="154"/>
      <c r="AR85" s="154"/>
      <c r="AS85" s="154"/>
    </row>
    <row r="86" spans="3:45" s="3" customFormat="1" ht="12" customHeight="1" x14ac:dyDescent="0.3">
      <c r="C86" s="177" t="s">
        <v>312</v>
      </c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6">
        <v>20</v>
      </c>
      <c r="U86" s="176"/>
      <c r="V86" s="176"/>
      <c r="W86" s="176"/>
      <c r="X86" s="176"/>
      <c r="Y86" s="166">
        <v>80812</v>
      </c>
      <c r="Z86" s="166"/>
      <c r="AA86" s="166"/>
      <c r="AB86" s="166"/>
      <c r="AC86" s="166"/>
      <c r="AD86" s="167"/>
      <c r="AE86" s="168"/>
      <c r="AF86" s="169"/>
      <c r="AG86" s="170"/>
      <c r="AH86" s="206">
        <v>43664</v>
      </c>
      <c r="AI86" s="206"/>
      <c r="AJ86" s="88">
        <v>585417</v>
      </c>
      <c r="AK86" s="206">
        <v>9274</v>
      </c>
      <c r="AL86" s="206">
        <v>35762</v>
      </c>
      <c r="AM86" s="154" t="s">
        <v>313</v>
      </c>
      <c r="AN86" s="154" t="s">
        <v>314</v>
      </c>
      <c r="AO86" s="171"/>
      <c r="AP86" s="171"/>
      <c r="AQ86" s="154"/>
      <c r="AR86" s="154"/>
      <c r="AS86" s="154"/>
    </row>
    <row r="87" spans="3:45" s="3" customFormat="1" ht="12" customHeight="1" x14ac:dyDescent="0.25">
      <c r="C87" s="177" t="s">
        <v>315</v>
      </c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6">
        <v>21</v>
      </c>
      <c r="U87" s="176"/>
      <c r="V87" s="176"/>
      <c r="W87" s="176"/>
      <c r="X87" s="176"/>
      <c r="Y87" s="127"/>
      <c r="Z87" s="128"/>
      <c r="AA87" s="128"/>
      <c r="AB87" s="128"/>
      <c r="AC87" s="128"/>
      <c r="AD87" s="128"/>
      <c r="AE87" s="95"/>
      <c r="AF87" s="128"/>
      <c r="AG87" s="128"/>
      <c r="AH87" s="234"/>
      <c r="AI87" s="234"/>
      <c r="AJ87" s="147"/>
      <c r="AK87" s="206"/>
      <c r="AL87" s="206"/>
      <c r="AM87" s="227"/>
      <c r="AN87" s="227"/>
      <c r="AO87" s="154"/>
      <c r="AP87" s="154"/>
      <c r="AQ87" s="154"/>
      <c r="AR87" s="154"/>
      <c r="AS87" s="154"/>
    </row>
    <row r="88" spans="3:45" s="3" customFormat="1" ht="12" customHeight="1" x14ac:dyDescent="0.25">
      <c r="C88" s="177" t="s">
        <v>316</v>
      </c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6">
        <v>22</v>
      </c>
      <c r="U88" s="176"/>
      <c r="V88" s="176"/>
      <c r="W88" s="176"/>
      <c r="X88" s="176"/>
      <c r="Y88" s="127"/>
      <c r="Z88" s="128"/>
      <c r="AA88" s="128"/>
      <c r="AB88" s="128"/>
      <c r="AC88" s="128"/>
      <c r="AD88" s="128"/>
      <c r="AE88" s="95"/>
      <c r="AF88" s="128"/>
      <c r="AG88" s="128"/>
      <c r="AH88" s="234"/>
      <c r="AI88" s="234"/>
      <c r="AJ88" s="147"/>
      <c r="AK88" s="206"/>
      <c r="AL88" s="206">
        <v>18954</v>
      </c>
      <c r="AM88" s="154">
        <v>7410</v>
      </c>
      <c r="AN88" s="154"/>
      <c r="AO88" s="154"/>
      <c r="AP88" s="154"/>
      <c r="AQ88" s="154"/>
      <c r="AR88" s="154"/>
      <c r="AS88" s="154"/>
    </row>
    <row r="89" spans="3:45" s="3" customFormat="1" ht="12" customHeight="1" x14ac:dyDescent="0.25">
      <c r="C89" s="177" t="s">
        <v>317</v>
      </c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6">
        <v>23</v>
      </c>
      <c r="U89" s="176"/>
      <c r="V89" s="176"/>
      <c r="W89" s="176"/>
      <c r="X89" s="176"/>
      <c r="Y89" s="127"/>
      <c r="Z89" s="128"/>
      <c r="AA89" s="128"/>
      <c r="AB89" s="128"/>
      <c r="AC89" s="128"/>
      <c r="AD89" s="128"/>
      <c r="AE89" s="95"/>
      <c r="AF89" s="128"/>
      <c r="AG89" s="128"/>
      <c r="AH89" s="234"/>
      <c r="AI89" s="234"/>
      <c r="AJ89" s="147"/>
      <c r="AK89" s="206"/>
      <c r="AL89" s="206"/>
      <c r="AM89" s="154" t="s">
        <v>318</v>
      </c>
      <c r="AN89" s="154" t="s">
        <v>319</v>
      </c>
      <c r="AO89" s="154"/>
      <c r="AP89" s="154"/>
      <c r="AQ89" s="154"/>
      <c r="AR89" s="154"/>
      <c r="AS89" s="154"/>
    </row>
    <row r="90" spans="3:45" s="3" customFormat="1" ht="12" customHeight="1" x14ac:dyDescent="0.25">
      <c r="C90" s="209" t="s">
        <v>320</v>
      </c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187">
        <v>24</v>
      </c>
      <c r="U90" s="187"/>
      <c r="V90" s="187"/>
      <c r="W90" s="187"/>
      <c r="X90" s="187"/>
      <c r="Y90" s="188"/>
      <c r="Z90" s="189"/>
      <c r="AA90" s="189"/>
      <c r="AB90" s="189"/>
      <c r="AC90" s="189"/>
      <c r="AD90" s="189"/>
      <c r="AE90" s="190"/>
      <c r="AF90" s="189"/>
      <c r="AG90" s="189"/>
      <c r="AH90" s="237"/>
      <c r="AI90" s="237">
        <f>AI92+AI93+AI94+AI95</f>
        <v>0</v>
      </c>
      <c r="AJ90" s="147"/>
      <c r="AK90" s="238"/>
      <c r="AL90" s="238">
        <f>AL92+AL93+AL94+AL95</f>
        <v>272</v>
      </c>
      <c r="AM90" s="154" t="s">
        <v>321</v>
      </c>
      <c r="AN90" s="154" t="s">
        <v>322</v>
      </c>
      <c r="AO90" s="154" t="s">
        <v>323</v>
      </c>
      <c r="AP90" s="154" t="s">
        <v>324</v>
      </c>
      <c r="AQ90" s="154" t="s">
        <v>325</v>
      </c>
      <c r="AR90" s="154" t="s">
        <v>326</v>
      </c>
      <c r="AS90" s="154" t="s">
        <v>327</v>
      </c>
    </row>
    <row r="91" spans="3:45" s="3" customFormat="1" ht="12" customHeight="1" x14ac:dyDescent="0.25">
      <c r="C91" s="223" t="s">
        <v>12</v>
      </c>
      <c r="D91" s="223"/>
      <c r="E91" s="223"/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194"/>
      <c r="U91" s="195"/>
      <c r="V91" s="195"/>
      <c r="W91" s="195"/>
      <c r="X91" s="196"/>
      <c r="Y91" s="127"/>
      <c r="Z91" s="128"/>
      <c r="AA91" s="128"/>
      <c r="AB91" s="128"/>
      <c r="AC91" s="128"/>
      <c r="AD91" s="128"/>
      <c r="AE91" s="95"/>
      <c r="AF91" s="128"/>
      <c r="AG91" s="128"/>
      <c r="AH91" s="234"/>
      <c r="AI91" s="234"/>
      <c r="AJ91" s="147"/>
      <c r="AK91" s="206"/>
      <c r="AL91" s="206"/>
      <c r="AM91" s="154" t="s">
        <v>328</v>
      </c>
      <c r="AN91" s="154" t="s">
        <v>329</v>
      </c>
      <c r="AO91" s="154" t="s">
        <v>330</v>
      </c>
      <c r="AP91" s="154" t="s">
        <v>331</v>
      </c>
      <c r="AQ91" s="154" t="s">
        <v>332</v>
      </c>
      <c r="AR91" s="154"/>
      <c r="AS91" s="154"/>
    </row>
    <row r="92" spans="3:45" s="3" customFormat="1" ht="12" customHeight="1" x14ac:dyDescent="0.25">
      <c r="C92" s="172"/>
      <c r="D92" s="173" t="s">
        <v>247</v>
      </c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65" t="s">
        <v>333</v>
      </c>
      <c r="U92" s="165"/>
      <c r="V92" s="165"/>
      <c r="W92" s="165"/>
      <c r="X92" s="165"/>
      <c r="Y92" s="127"/>
      <c r="Z92" s="128"/>
      <c r="AA92" s="128"/>
      <c r="AB92" s="128"/>
      <c r="AC92" s="128"/>
      <c r="AD92" s="128"/>
      <c r="AE92" s="95"/>
      <c r="AF92" s="128"/>
      <c r="AG92" s="128"/>
      <c r="AH92" s="234"/>
      <c r="AI92" s="234"/>
      <c r="AJ92" s="147"/>
      <c r="AK92" s="206"/>
      <c r="AL92" s="206">
        <v>272</v>
      </c>
      <c r="AM92" s="119"/>
      <c r="AN92" s="119"/>
      <c r="AO92" s="119"/>
      <c r="AP92" s="119"/>
      <c r="AQ92" s="154"/>
      <c r="AR92" s="154"/>
      <c r="AS92" s="154"/>
    </row>
    <row r="93" spans="3:45" s="3" customFormat="1" ht="12" customHeight="1" x14ac:dyDescent="0.25">
      <c r="C93" s="172"/>
      <c r="D93" s="173" t="s">
        <v>249</v>
      </c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65" t="s">
        <v>334</v>
      </c>
      <c r="U93" s="165"/>
      <c r="V93" s="165"/>
      <c r="W93" s="165"/>
      <c r="X93" s="165"/>
      <c r="Y93" s="127"/>
      <c r="Z93" s="128"/>
      <c r="AA93" s="128"/>
      <c r="AB93" s="128"/>
      <c r="AC93" s="128"/>
      <c r="AD93" s="128"/>
      <c r="AE93" s="95"/>
      <c r="AF93" s="128"/>
      <c r="AG93" s="128"/>
      <c r="AH93" s="234"/>
      <c r="AI93" s="234"/>
      <c r="AJ93" s="147"/>
      <c r="AK93" s="234"/>
      <c r="AL93" s="234"/>
      <c r="AM93" s="154" t="s">
        <v>321</v>
      </c>
      <c r="AN93" s="154" t="s">
        <v>328</v>
      </c>
      <c r="AO93" s="154"/>
      <c r="AP93" s="154"/>
      <c r="AQ93" s="154"/>
      <c r="AR93" s="154"/>
      <c r="AS93" s="154"/>
    </row>
    <row r="94" spans="3:45" s="3" customFormat="1" ht="12" customHeight="1" x14ac:dyDescent="0.25">
      <c r="C94" s="172"/>
      <c r="D94" s="173" t="s">
        <v>251</v>
      </c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65" t="s">
        <v>335</v>
      </c>
      <c r="U94" s="165"/>
      <c r="V94" s="165"/>
      <c r="W94" s="165"/>
      <c r="X94" s="165"/>
      <c r="Y94" s="127"/>
      <c r="Z94" s="128"/>
      <c r="AA94" s="128"/>
      <c r="AB94" s="128"/>
      <c r="AC94" s="128"/>
      <c r="AD94" s="128"/>
      <c r="AE94" s="95"/>
      <c r="AF94" s="128"/>
      <c r="AG94" s="128"/>
      <c r="AH94" s="234"/>
      <c r="AI94" s="234"/>
      <c r="AJ94" s="147"/>
      <c r="AK94" s="234"/>
      <c r="AL94" s="234"/>
      <c r="AM94" s="154" t="s">
        <v>322</v>
      </c>
      <c r="AN94" s="239" t="s">
        <v>323</v>
      </c>
      <c r="AO94" s="239" t="s">
        <v>324</v>
      </c>
      <c r="AP94" s="154" t="s">
        <v>329</v>
      </c>
      <c r="AQ94" s="154"/>
      <c r="AR94" s="154"/>
      <c r="AS94" s="154"/>
    </row>
    <row r="95" spans="3:45" s="3" customFormat="1" ht="12" customHeight="1" x14ac:dyDescent="0.25">
      <c r="C95" s="90"/>
      <c r="D95" s="91" t="s">
        <v>253</v>
      </c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165" t="s">
        <v>336</v>
      </c>
      <c r="U95" s="165"/>
      <c r="V95" s="165"/>
      <c r="W95" s="165"/>
      <c r="X95" s="165"/>
      <c r="Y95" s="127"/>
      <c r="Z95" s="128"/>
      <c r="AA95" s="128"/>
      <c r="AB95" s="128"/>
      <c r="AC95" s="128"/>
      <c r="AD95" s="128"/>
      <c r="AE95" s="95"/>
      <c r="AF95" s="128"/>
      <c r="AG95" s="128"/>
      <c r="AH95" s="234"/>
      <c r="AI95" s="234"/>
      <c r="AJ95" s="147"/>
      <c r="AK95" s="234"/>
      <c r="AL95" s="234"/>
      <c r="AM95" s="154" t="s">
        <v>325</v>
      </c>
      <c r="AN95" s="154" t="s">
        <v>330</v>
      </c>
      <c r="AO95" s="154"/>
      <c r="AP95" s="154"/>
      <c r="AQ95" s="154"/>
      <c r="AR95" s="154"/>
      <c r="AS95" s="154"/>
    </row>
    <row r="96" spans="3:45" s="3" customFormat="1" ht="12" customHeight="1" x14ac:dyDescent="0.25">
      <c r="C96" s="177" t="s">
        <v>337</v>
      </c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6">
        <v>25</v>
      </c>
      <c r="U96" s="176"/>
      <c r="V96" s="176"/>
      <c r="W96" s="176"/>
      <c r="X96" s="176"/>
      <c r="Y96" s="127"/>
      <c r="Z96" s="128"/>
      <c r="AA96" s="128"/>
      <c r="AB96" s="128"/>
      <c r="AC96" s="128"/>
      <c r="AD96" s="128"/>
      <c r="AE96" s="95"/>
      <c r="AF96" s="128"/>
      <c r="AG96" s="128"/>
      <c r="AH96" s="234"/>
      <c r="AI96" s="234"/>
      <c r="AJ96" s="147"/>
      <c r="AK96" s="234"/>
      <c r="AL96" s="234"/>
      <c r="AM96" s="154" t="s">
        <v>326</v>
      </c>
      <c r="AN96" s="154" t="s">
        <v>331</v>
      </c>
      <c r="AO96" s="154"/>
      <c r="AP96" s="154"/>
      <c r="AQ96" s="154"/>
      <c r="AR96" s="154"/>
      <c r="AS96" s="154"/>
    </row>
    <row r="97" spans="3:45" s="3" customFormat="1" ht="12" customHeight="1" x14ac:dyDescent="0.25">
      <c r="C97" s="177" t="s">
        <v>338</v>
      </c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6">
        <v>26</v>
      </c>
      <c r="U97" s="176"/>
      <c r="V97" s="176"/>
      <c r="W97" s="176"/>
      <c r="X97" s="176"/>
      <c r="Y97" s="210">
        <v>72188</v>
      </c>
      <c r="Z97" s="210"/>
      <c r="AA97" s="210"/>
      <c r="AB97" s="210"/>
      <c r="AC97" s="210"/>
      <c r="AD97" s="211"/>
      <c r="AE97" s="212"/>
      <c r="AF97" s="213"/>
      <c r="AG97" s="214"/>
      <c r="AH97" s="233">
        <f>AH99+AH100+AH101+AH103+AH104+AH105+AH102</f>
        <v>90487</v>
      </c>
      <c r="AI97" s="233">
        <f>AI99+AI100+AI101+AI103+AI104+AI105+AI102</f>
        <v>0</v>
      </c>
      <c r="AJ97" s="233">
        <f>AJ99+AJ100+AJ101+AJ103+AJ104+AJ105+AJ102</f>
        <v>449978</v>
      </c>
      <c r="AK97" s="233">
        <f>AK99+AK100+AK101+AK103+AK104+AK105+AK102</f>
        <v>69161</v>
      </c>
      <c r="AL97" s="233">
        <f>AL99+AL100+AL101+AL102+AL103+AL104+AL105</f>
        <v>376376</v>
      </c>
      <c r="AM97" s="154" t="s">
        <v>339</v>
      </c>
      <c r="AN97" s="154" t="s">
        <v>340</v>
      </c>
      <c r="AO97" s="154" t="s">
        <v>341</v>
      </c>
      <c r="AP97" s="154"/>
      <c r="AQ97" s="154"/>
      <c r="AR97" s="154"/>
      <c r="AS97" s="154"/>
    </row>
    <row r="98" spans="3:45" s="3" customFormat="1" ht="12" customHeight="1" x14ac:dyDescent="0.25">
      <c r="C98" s="192"/>
      <c r="D98" s="193" t="s">
        <v>12</v>
      </c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4"/>
      <c r="U98" s="195"/>
      <c r="V98" s="195"/>
      <c r="W98" s="195"/>
      <c r="X98" s="196"/>
      <c r="Y98" s="127"/>
      <c r="Z98" s="128"/>
      <c r="AA98" s="128"/>
      <c r="AB98" s="128"/>
      <c r="AC98" s="128"/>
      <c r="AD98" s="128"/>
      <c r="AE98" s="95"/>
      <c r="AF98" s="128"/>
      <c r="AG98" s="128"/>
      <c r="AH98" s="206"/>
      <c r="AI98" s="206"/>
      <c r="AJ98" s="88"/>
      <c r="AK98" s="206"/>
      <c r="AL98" s="206"/>
      <c r="AM98" s="220">
        <v>7210</v>
      </c>
      <c r="AN98" s="154">
        <v>7450</v>
      </c>
      <c r="AO98" s="154"/>
      <c r="AP98" s="106"/>
      <c r="AQ98" s="119"/>
      <c r="AR98" s="119"/>
      <c r="AS98" s="119"/>
    </row>
    <row r="99" spans="3:45" s="3" customFormat="1" ht="12" customHeight="1" x14ac:dyDescent="0.25">
      <c r="C99" s="172"/>
      <c r="D99" s="173" t="s">
        <v>342</v>
      </c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65" t="s">
        <v>343</v>
      </c>
      <c r="U99" s="165"/>
      <c r="V99" s="165"/>
      <c r="W99" s="165"/>
      <c r="X99" s="165"/>
      <c r="Y99" s="201">
        <v>4</v>
      </c>
      <c r="Z99" s="201"/>
      <c r="AA99" s="201"/>
      <c r="AB99" s="201"/>
      <c r="AC99" s="201"/>
      <c r="AD99" s="202"/>
      <c r="AE99" s="203"/>
      <c r="AF99" s="204"/>
      <c r="AG99" s="205"/>
      <c r="AH99" s="206">
        <v>40214</v>
      </c>
      <c r="AI99" s="206"/>
      <c r="AJ99" s="145">
        <v>219242</v>
      </c>
      <c r="AK99" s="206">
        <v>28177</v>
      </c>
      <c r="AL99" s="206">
        <v>177501</v>
      </c>
      <c r="AM99" s="239"/>
      <c r="AN99" s="239"/>
      <c r="AO99" s="239"/>
      <c r="AP99" s="239"/>
      <c r="AQ99" s="239"/>
      <c r="AR99" s="239"/>
      <c r="AS99" s="239"/>
    </row>
    <row r="100" spans="3:45" s="3" customFormat="1" ht="12" customHeight="1" x14ac:dyDescent="0.25">
      <c r="C100" s="172"/>
      <c r="D100" s="173" t="s">
        <v>344</v>
      </c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65" t="s">
        <v>345</v>
      </c>
      <c r="U100" s="165"/>
      <c r="V100" s="165"/>
      <c r="W100" s="165"/>
      <c r="X100" s="165"/>
      <c r="Y100" s="127"/>
      <c r="Z100" s="128"/>
      <c r="AA100" s="128"/>
      <c r="AB100" s="128"/>
      <c r="AC100" s="128"/>
      <c r="AD100" s="128"/>
      <c r="AE100" s="95"/>
      <c r="AF100" s="128"/>
      <c r="AG100" s="128"/>
      <c r="AH100" s="206"/>
      <c r="AI100" s="206"/>
      <c r="AJ100" s="145"/>
      <c r="AK100" s="206"/>
      <c r="AL100" s="206"/>
      <c r="AM100" s="154" t="s">
        <v>292</v>
      </c>
      <c r="AN100" s="154" t="s">
        <v>346</v>
      </c>
      <c r="AO100" s="154"/>
      <c r="AP100" s="154" t="s">
        <v>347</v>
      </c>
      <c r="AQ100" s="154"/>
      <c r="AR100" s="154" t="s">
        <v>348</v>
      </c>
      <c r="AS100" s="154"/>
    </row>
    <row r="101" spans="3:45" s="3" customFormat="1" ht="12" customHeight="1" x14ac:dyDescent="0.25">
      <c r="C101" s="172"/>
      <c r="D101" s="173" t="s">
        <v>349</v>
      </c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65" t="s">
        <v>350</v>
      </c>
      <c r="U101" s="165"/>
      <c r="V101" s="165"/>
      <c r="W101" s="165"/>
      <c r="X101" s="165"/>
      <c r="Y101" s="201">
        <v>532</v>
      </c>
      <c r="Z101" s="201"/>
      <c r="AA101" s="201"/>
      <c r="AB101" s="201"/>
      <c r="AC101" s="201"/>
      <c r="AD101" s="202"/>
      <c r="AE101" s="203"/>
      <c r="AF101" s="204"/>
      <c r="AG101" s="205"/>
      <c r="AH101" s="88">
        <v>347</v>
      </c>
      <c r="AI101" s="206"/>
      <c r="AJ101" s="145">
        <v>2076</v>
      </c>
      <c r="AK101" s="206">
        <v>567</v>
      </c>
      <c r="AL101" s="206">
        <v>1626</v>
      </c>
      <c r="AM101" s="154" t="s">
        <v>351</v>
      </c>
      <c r="AN101" s="154"/>
      <c r="AO101" s="154" t="s">
        <v>352</v>
      </c>
      <c r="AP101" s="154"/>
      <c r="AQ101" s="154"/>
      <c r="AR101" s="154" t="s">
        <v>353</v>
      </c>
      <c r="AS101" s="154"/>
    </row>
    <row r="102" spans="3:45" s="3" customFormat="1" ht="12" customHeight="1" x14ac:dyDescent="0.25">
      <c r="C102" s="172"/>
      <c r="D102" s="173" t="s">
        <v>354</v>
      </c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65" t="s">
        <v>355</v>
      </c>
      <c r="U102" s="165"/>
      <c r="V102" s="165"/>
      <c r="W102" s="165"/>
      <c r="X102" s="165"/>
      <c r="Y102" s="166">
        <v>55026</v>
      </c>
      <c r="Z102" s="166"/>
      <c r="AA102" s="166"/>
      <c r="AB102" s="166"/>
      <c r="AC102" s="166"/>
      <c r="AD102" s="167"/>
      <c r="AE102" s="168"/>
      <c r="AF102" s="169"/>
      <c r="AG102" s="170"/>
      <c r="AH102" s="88">
        <v>38673</v>
      </c>
      <c r="AI102" s="88"/>
      <c r="AJ102" s="145">
        <v>172876</v>
      </c>
      <c r="AK102" s="206">
        <v>31318</v>
      </c>
      <c r="AL102" s="206">
        <v>154240</v>
      </c>
      <c r="AM102" s="180" t="s">
        <v>292</v>
      </c>
      <c r="AN102" s="154"/>
      <c r="AO102" s="154"/>
      <c r="AP102" s="154"/>
      <c r="AQ102" s="154"/>
      <c r="AR102" s="154"/>
      <c r="AS102" s="154"/>
    </row>
    <row r="103" spans="3:45" s="3" customFormat="1" ht="12" customHeight="1" x14ac:dyDescent="0.25">
      <c r="C103" s="172"/>
      <c r="D103" s="173" t="s">
        <v>356</v>
      </c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65" t="s">
        <v>357</v>
      </c>
      <c r="U103" s="165"/>
      <c r="V103" s="165"/>
      <c r="W103" s="165"/>
      <c r="X103" s="165"/>
      <c r="Y103" s="166">
        <v>3768</v>
      </c>
      <c r="Z103" s="166"/>
      <c r="AA103" s="166"/>
      <c r="AB103" s="166"/>
      <c r="AC103" s="166"/>
      <c r="AD103" s="167"/>
      <c r="AE103" s="168"/>
      <c r="AF103" s="169"/>
      <c r="AG103" s="170"/>
      <c r="AH103" s="88">
        <v>3712</v>
      </c>
      <c r="AI103" s="88"/>
      <c r="AJ103" s="145">
        <v>22210</v>
      </c>
      <c r="AK103" s="206">
        <v>3689</v>
      </c>
      <c r="AL103" s="206">
        <v>14157</v>
      </c>
      <c r="AM103" s="180" t="s">
        <v>292</v>
      </c>
      <c r="AN103" s="227" t="s">
        <v>358</v>
      </c>
      <c r="AO103" s="154"/>
      <c r="AP103" s="154"/>
      <c r="AQ103" s="227" t="s">
        <v>359</v>
      </c>
      <c r="AR103" s="154"/>
      <c r="AS103" s="227" t="s">
        <v>360</v>
      </c>
    </row>
    <row r="104" spans="3:45" s="3" customFormat="1" ht="18" customHeight="1" x14ac:dyDescent="0.25">
      <c r="C104" s="172"/>
      <c r="D104" s="173" t="s">
        <v>361</v>
      </c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65" t="s">
        <v>362</v>
      </c>
      <c r="U104" s="165"/>
      <c r="V104" s="165"/>
      <c r="W104" s="165"/>
      <c r="X104" s="165"/>
      <c r="Y104" s="166">
        <v>4379</v>
      </c>
      <c r="Z104" s="166"/>
      <c r="AA104" s="166"/>
      <c r="AB104" s="166"/>
      <c r="AC104" s="166"/>
      <c r="AD104" s="167"/>
      <c r="AE104" s="168"/>
      <c r="AF104" s="169"/>
      <c r="AG104" s="170"/>
      <c r="AH104" s="88">
        <v>7530</v>
      </c>
      <c r="AI104" s="88"/>
      <c r="AJ104" s="145">
        <v>33067</v>
      </c>
      <c r="AK104" s="206">
        <v>2952</v>
      </c>
      <c r="AL104" s="206">
        <v>19373</v>
      </c>
      <c r="AM104" s="227" t="s">
        <v>363</v>
      </c>
      <c r="AN104" s="154"/>
      <c r="AO104" s="154"/>
      <c r="AP104" s="227" t="s">
        <v>364</v>
      </c>
      <c r="AQ104" s="154"/>
      <c r="AR104" s="227" t="s">
        <v>365</v>
      </c>
      <c r="AS104" s="154"/>
    </row>
    <row r="105" spans="3:45" s="3" customFormat="1" ht="12" customHeight="1" x14ac:dyDescent="0.25">
      <c r="C105" s="172"/>
      <c r="D105" s="173" t="s">
        <v>366</v>
      </c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65" t="s">
        <v>367</v>
      </c>
      <c r="U105" s="165"/>
      <c r="V105" s="165"/>
      <c r="W105" s="165"/>
      <c r="X105" s="165"/>
      <c r="Y105" s="201">
        <v>54</v>
      </c>
      <c r="Z105" s="201"/>
      <c r="AA105" s="201"/>
      <c r="AB105" s="201"/>
      <c r="AC105" s="201"/>
      <c r="AD105" s="202"/>
      <c r="AE105" s="203"/>
      <c r="AF105" s="204"/>
      <c r="AG105" s="205"/>
      <c r="AH105" s="231">
        <v>11</v>
      </c>
      <c r="AI105" s="231"/>
      <c r="AJ105" s="145">
        <v>507</v>
      </c>
      <c r="AK105" s="206">
        <v>2458</v>
      </c>
      <c r="AL105" s="206">
        <v>9479</v>
      </c>
      <c r="AM105" s="154">
        <v>7210</v>
      </c>
      <c r="AN105" s="154" t="s">
        <v>368</v>
      </c>
      <c r="AO105" s="154"/>
      <c r="AP105" s="240"/>
      <c r="AQ105" s="154"/>
      <c r="AR105" s="154"/>
      <c r="AS105" s="154"/>
    </row>
    <row r="106" spans="3:45" s="3" customFormat="1" ht="12" customHeight="1" x14ac:dyDescent="0.25">
      <c r="C106" s="177" t="s">
        <v>369</v>
      </c>
      <c r="D106" s="177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6">
        <v>27</v>
      </c>
      <c r="U106" s="176"/>
      <c r="V106" s="176"/>
      <c r="W106" s="176"/>
      <c r="X106" s="176"/>
      <c r="Y106" s="166">
        <v>2500</v>
      </c>
      <c r="Z106" s="166"/>
      <c r="AA106" s="166"/>
      <c r="AB106" s="166"/>
      <c r="AC106" s="166"/>
      <c r="AD106" s="167"/>
      <c r="AE106" s="168"/>
      <c r="AF106" s="169"/>
      <c r="AG106" s="170"/>
      <c r="AH106" s="241"/>
      <c r="AI106" s="241">
        <f>2502-1</f>
        <v>2501</v>
      </c>
      <c r="AJ106" s="145"/>
      <c r="AK106" s="206"/>
      <c r="AL106" s="206"/>
      <c r="AM106" s="154" t="s">
        <v>292</v>
      </c>
      <c r="AN106" s="154" t="s">
        <v>370</v>
      </c>
      <c r="AO106" s="154"/>
      <c r="AP106" s="154"/>
      <c r="AQ106" s="154"/>
      <c r="AR106" s="154"/>
      <c r="AS106" s="154"/>
    </row>
    <row r="107" spans="3:45" s="3" customFormat="1" ht="12" customHeight="1" x14ac:dyDescent="0.25">
      <c r="C107" s="209" t="s">
        <v>371</v>
      </c>
      <c r="D107" s="209"/>
      <c r="E107" s="209"/>
      <c r="F107" s="209"/>
      <c r="G107" s="209"/>
      <c r="H107" s="209"/>
      <c r="I107" s="209"/>
      <c r="J107" s="209"/>
      <c r="K107" s="209"/>
      <c r="L107" s="209"/>
      <c r="M107" s="209"/>
      <c r="N107" s="209"/>
      <c r="O107" s="209"/>
      <c r="P107" s="209"/>
      <c r="Q107" s="209"/>
      <c r="R107" s="209"/>
      <c r="S107" s="209"/>
      <c r="T107" s="187">
        <v>28</v>
      </c>
      <c r="U107" s="187"/>
      <c r="V107" s="187"/>
      <c r="W107" s="187"/>
      <c r="X107" s="187"/>
      <c r="Y107" s="242">
        <v>405019</v>
      </c>
      <c r="Z107" s="242"/>
      <c r="AA107" s="242"/>
      <c r="AB107" s="242"/>
      <c r="AC107" s="242"/>
      <c r="AD107" s="243"/>
      <c r="AE107" s="244"/>
      <c r="AF107" s="245"/>
      <c r="AG107" s="246"/>
      <c r="AH107" s="215">
        <f>AH62+AH68+AH76+AH83+AH84+AH85+AH86+AH87+AH88+AH89+AH90++AH96+AH97+AH106</f>
        <v>737767</v>
      </c>
      <c r="AI107" s="78">
        <f>AI62+AI68+AI76+AI83+AI84+AI85+AI86+AI87+AI88+AI89+AI90++AI96+AI97+AI106</f>
        <v>2501</v>
      </c>
      <c r="AJ107" s="77">
        <f>AJ62+AJ68+AJ76+AJ83+AJ84+AJ85+AJ86+AJ87+AJ88+AJ89+AJ90++AJ96+AJ97+AJ106</f>
        <v>3661282</v>
      </c>
      <c r="AK107" s="77">
        <f>AK62+AK68+AK76+AK83+AK84+AK85+AK86+AK87+AK88+AK89+AK90++AK96+AK97+AK106</f>
        <v>196415</v>
      </c>
      <c r="AL107" s="77">
        <f t="shared" ref="AL107:AS107" si="0">AL62+AL68+AL76+AL83+AL84+AL85+AL86+AL87+AL88+AL89+AL90++AL96+AL97+AL106</f>
        <v>631738</v>
      </c>
      <c r="AM107" s="77" t="e">
        <f t="shared" si="0"/>
        <v>#VALUE!</v>
      </c>
      <c r="AN107" s="77" t="e">
        <f t="shared" si="0"/>
        <v>#VALUE!</v>
      </c>
      <c r="AO107" s="77">
        <f t="shared" si="0"/>
        <v>22390.14</v>
      </c>
      <c r="AP107" s="77">
        <f t="shared" si="0"/>
        <v>7480.04</v>
      </c>
      <c r="AQ107" s="77">
        <f t="shared" si="0"/>
        <v>7480.05</v>
      </c>
      <c r="AR107" s="77">
        <f t="shared" si="0"/>
        <v>7480.07</v>
      </c>
      <c r="AS107" s="77">
        <f t="shared" si="0"/>
        <v>7480.08</v>
      </c>
    </row>
    <row r="108" spans="3:45" s="3" customFormat="1" ht="12" customHeight="1" x14ac:dyDescent="0.25"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194"/>
      <c r="U108" s="195"/>
      <c r="V108" s="195"/>
      <c r="W108" s="195"/>
      <c r="X108" s="196"/>
      <c r="Y108" s="127"/>
      <c r="Z108" s="128"/>
      <c r="AA108" s="128"/>
      <c r="AB108" s="128"/>
      <c r="AC108" s="128"/>
      <c r="AD108" s="128"/>
      <c r="AE108" s="95"/>
      <c r="AF108" s="128"/>
      <c r="AG108" s="128"/>
      <c r="AH108" s="179"/>
      <c r="AI108" s="97"/>
      <c r="AJ108" s="77">
        <f>AH108+AI108</f>
        <v>0</v>
      </c>
      <c r="AK108" s="96"/>
      <c r="AL108" s="96"/>
      <c r="AM108" s="180" t="s">
        <v>292</v>
      </c>
      <c r="AN108" s="247" t="s">
        <v>372</v>
      </c>
      <c r="AO108" s="154"/>
      <c r="AP108" s="154"/>
      <c r="AQ108" s="247" t="s">
        <v>373</v>
      </c>
      <c r="AR108" s="154"/>
      <c r="AS108" s="154"/>
    </row>
    <row r="109" spans="3:45" s="3" customFormat="1" ht="24" customHeight="1" x14ac:dyDescent="0.3">
      <c r="C109" s="70" t="s">
        <v>374</v>
      </c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176">
        <v>29</v>
      </c>
      <c r="U109" s="176"/>
      <c r="V109" s="176"/>
      <c r="W109" s="176"/>
      <c r="X109" s="176"/>
      <c r="Y109" s="242">
        <v>343196</v>
      </c>
      <c r="Z109" s="242"/>
      <c r="AA109" s="242"/>
      <c r="AB109" s="242"/>
      <c r="AC109" s="242"/>
      <c r="AD109" s="243"/>
      <c r="AE109" s="244"/>
      <c r="AF109" s="245"/>
      <c r="AG109" s="246"/>
      <c r="AH109" s="215">
        <f>AH60-AH107</f>
        <v>52964</v>
      </c>
      <c r="AI109" s="78">
        <f>AI60-AI107</f>
        <v>-2501</v>
      </c>
      <c r="AJ109" s="215">
        <f>AJ60-AJ107</f>
        <v>1180733</v>
      </c>
      <c r="AK109" s="215">
        <f>AK60-AK107</f>
        <v>85500</v>
      </c>
      <c r="AL109" s="215">
        <f>AL60-AL107</f>
        <v>194648</v>
      </c>
      <c r="AM109" s="154" t="s">
        <v>375</v>
      </c>
      <c r="AN109" s="171"/>
      <c r="AO109" s="154"/>
      <c r="AP109" s="154"/>
      <c r="AQ109" s="154"/>
      <c r="AR109" s="154"/>
      <c r="AS109" s="154"/>
    </row>
    <row r="110" spans="3:45" s="3" customFormat="1" ht="12" customHeight="1" x14ac:dyDescent="0.25"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194"/>
      <c r="U110" s="195"/>
      <c r="V110" s="195"/>
      <c r="W110" s="195"/>
      <c r="X110" s="248"/>
      <c r="Y110" s="210">
        <v>343491</v>
      </c>
      <c r="Z110" s="210"/>
      <c r="AA110" s="210"/>
      <c r="AB110" s="210"/>
      <c r="AC110" s="210"/>
      <c r="AD110" s="211"/>
      <c r="AE110" s="212"/>
      <c r="AF110" s="213"/>
      <c r="AG110" s="214"/>
      <c r="AH110" s="215"/>
      <c r="AI110" s="78"/>
      <c r="AJ110" s="215"/>
      <c r="AK110" s="215"/>
      <c r="AL110" s="215"/>
      <c r="AM110" s="154"/>
      <c r="AN110" s="154"/>
      <c r="AO110" s="154"/>
      <c r="AP110" s="154"/>
      <c r="AQ110" s="154"/>
      <c r="AR110" s="154"/>
      <c r="AS110" s="154"/>
    </row>
    <row r="111" spans="3:45" s="3" customFormat="1" ht="12" customHeight="1" x14ac:dyDescent="0.25">
      <c r="C111" s="177" t="s">
        <v>376</v>
      </c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6">
        <v>30</v>
      </c>
      <c r="U111" s="176"/>
      <c r="V111" s="176"/>
      <c r="W111" s="176"/>
      <c r="X111" s="176"/>
      <c r="Y111" s="242">
        <f>Y110-Y109</f>
        <v>295</v>
      </c>
      <c r="Z111" s="242"/>
      <c r="AA111" s="242"/>
      <c r="AB111" s="242"/>
      <c r="AC111" s="242"/>
      <c r="AD111" s="243"/>
      <c r="AE111" s="244"/>
      <c r="AF111" s="245"/>
      <c r="AG111" s="246"/>
      <c r="AH111" s="215"/>
      <c r="AI111" s="78"/>
      <c r="AJ111" s="215"/>
      <c r="AK111" s="215"/>
      <c r="AL111" s="215"/>
      <c r="AM111" s="106"/>
      <c r="AN111" s="106"/>
      <c r="AO111" s="106"/>
      <c r="AP111" s="106"/>
      <c r="AQ111" s="106"/>
      <c r="AR111" s="106"/>
      <c r="AS111" s="106"/>
    </row>
    <row r="112" spans="3:45" s="3" customFormat="1" ht="12" customHeight="1" x14ac:dyDescent="0.25"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194"/>
      <c r="U112" s="195"/>
      <c r="V112" s="195"/>
      <c r="W112" s="195"/>
      <c r="X112" s="196"/>
      <c r="Y112" s="127"/>
      <c r="Z112" s="128"/>
      <c r="AA112" s="128"/>
      <c r="AB112" s="128"/>
      <c r="AC112" s="128"/>
      <c r="AD112" s="128"/>
      <c r="AE112" s="95"/>
      <c r="AF112" s="128"/>
      <c r="AG112" s="128"/>
      <c r="AH112" s="179"/>
      <c r="AI112" s="97"/>
      <c r="AJ112" s="215"/>
      <c r="AK112" s="179"/>
      <c r="AL112" s="179"/>
      <c r="AM112" s="106"/>
      <c r="AN112" s="106"/>
      <c r="AO112" s="106"/>
      <c r="AP112" s="106"/>
      <c r="AQ112" s="106"/>
      <c r="AR112" s="106"/>
      <c r="AS112" s="106"/>
    </row>
    <row r="113" spans="3:45" s="3" customFormat="1" ht="24" customHeight="1" x14ac:dyDescent="0.25">
      <c r="C113" s="70" t="s">
        <v>377</v>
      </c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187">
        <v>31</v>
      </c>
      <c r="U113" s="187"/>
      <c r="V113" s="187"/>
      <c r="W113" s="187"/>
      <c r="X113" s="187"/>
      <c r="Y113" s="166">
        <v>343196</v>
      </c>
      <c r="Z113" s="166"/>
      <c r="AA113" s="166"/>
      <c r="AB113" s="166"/>
      <c r="AC113" s="166"/>
      <c r="AD113" s="167"/>
      <c r="AE113" s="168"/>
      <c r="AF113" s="169"/>
      <c r="AG113" s="170"/>
      <c r="AH113" s="215">
        <f>AH109-AH111</f>
        <v>52964</v>
      </c>
      <c r="AI113" s="78">
        <f>AI109-AI111</f>
        <v>-2501</v>
      </c>
      <c r="AJ113" s="215">
        <f>AJ109-AJ111</f>
        <v>1180733</v>
      </c>
      <c r="AK113" s="215">
        <f>AK109-AK111</f>
        <v>85500</v>
      </c>
      <c r="AL113" s="215">
        <f t="shared" ref="AL113:AS113" si="1">AL109-AL111</f>
        <v>194648</v>
      </c>
      <c r="AM113" s="215">
        <f t="shared" si="1"/>
        <v>7470.09</v>
      </c>
      <c r="AN113" s="215">
        <f t="shared" si="1"/>
        <v>0</v>
      </c>
      <c r="AO113" s="215">
        <f t="shared" si="1"/>
        <v>0</v>
      </c>
      <c r="AP113" s="215">
        <f t="shared" si="1"/>
        <v>0</v>
      </c>
      <c r="AQ113" s="215">
        <f t="shared" si="1"/>
        <v>0</v>
      </c>
      <c r="AR113" s="215">
        <f t="shared" si="1"/>
        <v>0</v>
      </c>
      <c r="AS113" s="215">
        <f t="shared" si="1"/>
        <v>0</v>
      </c>
    </row>
    <row r="114" spans="3:45" s="3" customFormat="1" ht="12" customHeight="1" x14ac:dyDescent="0.25">
      <c r="C114" s="177" t="s">
        <v>378</v>
      </c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6">
        <v>32</v>
      </c>
      <c r="U114" s="176"/>
      <c r="V114" s="176"/>
      <c r="W114" s="176"/>
      <c r="X114" s="176"/>
      <c r="Y114" s="127"/>
      <c r="Z114" s="128"/>
      <c r="AA114" s="128"/>
      <c r="AB114" s="128"/>
      <c r="AC114" s="128"/>
      <c r="AD114" s="128"/>
      <c r="AE114" s="95"/>
      <c r="AF114" s="128"/>
      <c r="AG114" s="128"/>
      <c r="AH114" s="179"/>
      <c r="AI114" s="97"/>
      <c r="AJ114" s="215"/>
      <c r="AK114" s="179"/>
      <c r="AL114" s="179"/>
      <c r="AM114" s="119">
        <v>7710</v>
      </c>
      <c r="AN114" s="119"/>
      <c r="AO114" s="119"/>
      <c r="AP114" s="119"/>
      <c r="AQ114" s="119"/>
      <c r="AR114" s="119"/>
      <c r="AS114" s="119"/>
    </row>
    <row r="115" spans="3:45" s="249" customFormat="1" ht="12" customHeight="1" x14ac:dyDescent="0.25"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250"/>
      <c r="U115" s="251"/>
      <c r="V115" s="251"/>
      <c r="W115" s="251"/>
      <c r="X115" s="252"/>
      <c r="Y115" s="253"/>
      <c r="Z115" s="254"/>
      <c r="AA115" s="254"/>
      <c r="AB115" s="254"/>
      <c r="AC115" s="254"/>
      <c r="AD115" s="254"/>
      <c r="AE115" s="255"/>
      <c r="AF115" s="254"/>
      <c r="AG115" s="254"/>
      <c r="AH115" s="256"/>
      <c r="AI115" s="257"/>
      <c r="AJ115" s="215"/>
      <c r="AK115" s="256"/>
      <c r="AL115" s="256"/>
      <c r="AM115" s="106"/>
      <c r="AN115" s="106"/>
      <c r="AO115" s="106"/>
      <c r="AP115" s="106"/>
      <c r="AQ115" s="106"/>
      <c r="AR115" s="106"/>
      <c r="AS115" s="106"/>
    </row>
    <row r="116" spans="3:45" s="249" customFormat="1" ht="12" customHeight="1" thickBot="1" x14ac:dyDescent="0.3">
      <c r="C116" s="70" t="s">
        <v>379</v>
      </c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258">
        <v>33</v>
      </c>
      <c r="U116" s="258"/>
      <c r="V116" s="258"/>
      <c r="W116" s="258"/>
      <c r="X116" s="258"/>
      <c r="Y116" s="259">
        <v>1304681</v>
      </c>
      <c r="Z116" s="259"/>
      <c r="AA116" s="259"/>
      <c r="AB116" s="259"/>
      <c r="AC116" s="259"/>
      <c r="AD116" s="260"/>
      <c r="AE116" s="261"/>
      <c r="AF116" s="262"/>
      <c r="AG116" s="263"/>
      <c r="AH116" s="162">
        <f>AH113+AH114</f>
        <v>52964</v>
      </c>
      <c r="AI116" s="264">
        <f>AI113+AI114</f>
        <v>-2501</v>
      </c>
      <c r="AJ116" s="215">
        <f>AJ113+AJ114</f>
        <v>1180733</v>
      </c>
      <c r="AK116" s="162">
        <f>AK113+AK114</f>
        <v>85500</v>
      </c>
      <c r="AL116" s="162">
        <f>AL113+AL114</f>
        <v>194648</v>
      </c>
      <c r="AM116" s="106"/>
      <c r="AN116" s="106"/>
      <c r="AO116" s="106"/>
      <c r="AP116" s="106"/>
      <c r="AQ116" s="106"/>
      <c r="AR116" s="106"/>
      <c r="AS116" s="106"/>
    </row>
    <row r="117" spans="3:45" s="3" customFormat="1" ht="11.1" hidden="1" customHeight="1" x14ac:dyDescent="0.25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265">
        <v>-36143</v>
      </c>
      <c r="AI117" s="266">
        <v>978881</v>
      </c>
      <c r="AJ117" s="266">
        <v>942738</v>
      </c>
      <c r="AK117" s="266">
        <v>211412</v>
      </c>
      <c r="AL117" s="266">
        <v>70135</v>
      </c>
      <c r="AM117" s="119">
        <v>7510</v>
      </c>
      <c r="AN117" s="119">
        <v>6310</v>
      </c>
      <c r="AO117" s="119"/>
      <c r="AP117" s="119"/>
      <c r="AQ117" s="119"/>
      <c r="AR117" s="119"/>
      <c r="AS117" s="119"/>
    </row>
    <row r="118" spans="3:45" s="3" customFormat="1" ht="11.1" customHeight="1" x14ac:dyDescent="0.25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267"/>
      <c r="AI118" s="267"/>
      <c r="AJ118" s="267"/>
      <c r="AK118" s="268"/>
      <c r="AL118" s="268"/>
      <c r="AM118" s="106"/>
      <c r="AN118" s="106"/>
      <c r="AO118" s="106"/>
      <c r="AP118" s="106"/>
      <c r="AQ118" s="106"/>
      <c r="AR118" s="106"/>
      <c r="AS118" s="106"/>
    </row>
    <row r="119" spans="3:45" s="3" customFormat="1" ht="11.1" customHeight="1" x14ac:dyDescent="0.25"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267"/>
      <c r="AI119" s="267"/>
      <c r="AJ119" s="267"/>
      <c r="AK119" s="268"/>
      <c r="AL119" s="268"/>
      <c r="AM119" s="106"/>
      <c r="AN119" s="106"/>
      <c r="AO119" s="106"/>
      <c r="AP119" s="106"/>
      <c r="AQ119" s="106"/>
      <c r="AR119" s="106"/>
      <c r="AS119" s="106"/>
    </row>
    <row r="120" spans="3:45" ht="11.1" customHeight="1" x14ac:dyDescent="0.25">
      <c r="C120" s="7"/>
      <c r="D120" s="269" t="s">
        <v>380</v>
      </c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270"/>
      <c r="AN120" s="270"/>
      <c r="AO120" s="270"/>
      <c r="AP120" s="270"/>
      <c r="AQ120" s="119"/>
      <c r="AR120" s="119"/>
      <c r="AS120" s="106"/>
    </row>
    <row r="121" spans="3:45" ht="11.1" customHeight="1" x14ac:dyDescent="0.25">
      <c r="C121" s="7"/>
      <c r="D121" s="269" t="s">
        <v>381</v>
      </c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</row>
    <row r="122" spans="3:45" ht="11.1" customHeight="1" x14ac:dyDescent="0.25">
      <c r="C122" s="7"/>
      <c r="D122" s="269" t="s">
        <v>382</v>
      </c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</row>
    <row r="123" spans="3:45" ht="11.1" customHeight="1" x14ac:dyDescent="0.25">
      <c r="C123" s="7"/>
      <c r="D123" s="271" t="s">
        <v>383</v>
      </c>
      <c r="E123" s="272"/>
      <c r="F123" s="272"/>
      <c r="G123" s="272"/>
      <c r="H123" s="272"/>
      <c r="I123" s="272"/>
      <c r="J123" s="272"/>
      <c r="K123" s="272"/>
      <c r="L123" s="272"/>
      <c r="M123" s="272"/>
      <c r="N123" s="272"/>
      <c r="O123" s="272"/>
      <c r="P123" s="272"/>
      <c r="Q123" s="272"/>
      <c r="R123" s="272"/>
      <c r="S123" s="272"/>
      <c r="T123" s="272"/>
      <c r="U123" s="272"/>
      <c r="V123" s="272"/>
      <c r="W123" s="272"/>
      <c r="X123" s="272"/>
      <c r="Y123" s="272"/>
      <c r="Z123" s="272"/>
      <c r="AA123" s="272"/>
      <c r="AB123" s="7"/>
      <c r="AC123" s="7"/>
      <c r="AD123" s="7"/>
      <c r="AE123" s="7"/>
      <c r="AF123" s="7"/>
      <c r="AG123" s="7"/>
      <c r="AH123" s="265"/>
      <c r="AI123" s="265"/>
      <c r="AJ123" s="265"/>
      <c r="AK123" s="265"/>
      <c r="AL123" s="265"/>
      <c r="AM123" s="50"/>
      <c r="AN123" s="50"/>
      <c r="AO123" s="50"/>
      <c r="AP123" s="50"/>
      <c r="AQ123" s="50"/>
      <c r="AR123" s="50"/>
      <c r="AS123" s="50"/>
    </row>
    <row r="124" spans="3:45" ht="11.1" customHeight="1" x14ac:dyDescent="0.25">
      <c r="C124" s="7"/>
      <c r="D124" s="7" t="s">
        <v>146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265"/>
      <c r="AI124" s="265"/>
      <c r="AJ124" s="265"/>
      <c r="AK124" s="265"/>
      <c r="AL124" s="265"/>
    </row>
    <row r="125" spans="3:45" s="3" customFormat="1" ht="12" customHeight="1" x14ac:dyDescent="0.25">
      <c r="C125" s="273"/>
      <c r="D125" s="273"/>
      <c r="E125" s="273"/>
      <c r="F125" s="273"/>
      <c r="G125" s="273"/>
      <c r="H125" s="273"/>
      <c r="I125" s="273"/>
      <c r="J125" s="273"/>
      <c r="K125" s="273"/>
      <c r="L125" s="273"/>
      <c r="M125" s="273"/>
      <c r="N125" s="273"/>
      <c r="O125" s="273"/>
      <c r="P125" s="273"/>
      <c r="Q125" s="273"/>
      <c r="R125" s="273"/>
      <c r="S125" s="273"/>
      <c r="T125" s="274"/>
      <c r="U125" s="274"/>
      <c r="V125" s="274"/>
      <c r="W125" s="274"/>
      <c r="X125" s="274"/>
      <c r="Y125" s="7"/>
      <c r="Z125" s="7"/>
      <c r="AA125" s="7"/>
      <c r="AB125" s="7"/>
      <c r="AC125" s="7"/>
      <c r="AD125" s="7"/>
      <c r="AE125" s="7"/>
      <c r="AF125" s="7"/>
      <c r="AG125" s="7"/>
      <c r="AH125" s="265"/>
      <c r="AI125" s="265"/>
      <c r="AJ125" s="265"/>
      <c r="AK125" s="265"/>
      <c r="AL125" s="265"/>
      <c r="AM125" s="54"/>
      <c r="AN125" s="54"/>
      <c r="AO125" s="54"/>
      <c r="AP125" s="54"/>
      <c r="AQ125" s="54"/>
      <c r="AR125" s="54"/>
      <c r="AS125" s="54"/>
    </row>
  </sheetData>
  <mergeCells count="251">
    <mergeCell ref="D120:AL120"/>
    <mergeCell ref="D121:AL121"/>
    <mergeCell ref="D122:AL122"/>
    <mergeCell ref="D123:AA123"/>
    <mergeCell ref="C125:S125"/>
    <mergeCell ref="C114:S114"/>
    <mergeCell ref="T114:X114"/>
    <mergeCell ref="C115:S115"/>
    <mergeCell ref="C116:S116"/>
    <mergeCell ref="T116:X116"/>
    <mergeCell ref="Y116:AD116"/>
    <mergeCell ref="C111:S111"/>
    <mergeCell ref="T111:X111"/>
    <mergeCell ref="Y111:AD111"/>
    <mergeCell ref="C112:S112"/>
    <mergeCell ref="C113:S113"/>
    <mergeCell ref="T113:X113"/>
    <mergeCell ref="Y113:AD113"/>
    <mergeCell ref="C108:S108"/>
    <mergeCell ref="C109:S109"/>
    <mergeCell ref="T109:X109"/>
    <mergeCell ref="Y109:AD109"/>
    <mergeCell ref="C110:S110"/>
    <mergeCell ref="Y110:AD110"/>
    <mergeCell ref="C106:S106"/>
    <mergeCell ref="T106:X106"/>
    <mergeCell ref="Y106:AD106"/>
    <mergeCell ref="C107:S107"/>
    <mergeCell ref="T107:X107"/>
    <mergeCell ref="Y107:AD107"/>
    <mergeCell ref="D104:S104"/>
    <mergeCell ref="T104:X104"/>
    <mergeCell ref="Y104:AD104"/>
    <mergeCell ref="D105:S105"/>
    <mergeCell ref="T105:X105"/>
    <mergeCell ref="Y105:AD105"/>
    <mergeCell ref="D102:S102"/>
    <mergeCell ref="T102:X102"/>
    <mergeCell ref="Y102:AD102"/>
    <mergeCell ref="D103:S103"/>
    <mergeCell ref="T103:X103"/>
    <mergeCell ref="Y103:AD103"/>
    <mergeCell ref="D99:S99"/>
    <mergeCell ref="T99:X99"/>
    <mergeCell ref="Y99:AD99"/>
    <mergeCell ref="D100:S100"/>
    <mergeCell ref="T100:X100"/>
    <mergeCell ref="D101:S101"/>
    <mergeCell ref="T101:X101"/>
    <mergeCell ref="Y101:AD101"/>
    <mergeCell ref="C96:S96"/>
    <mergeCell ref="T96:X96"/>
    <mergeCell ref="C97:S97"/>
    <mergeCell ref="T97:X97"/>
    <mergeCell ref="Y97:AD97"/>
    <mergeCell ref="D98:S98"/>
    <mergeCell ref="D93:S93"/>
    <mergeCell ref="T93:X93"/>
    <mergeCell ref="D94:S94"/>
    <mergeCell ref="T94:X94"/>
    <mergeCell ref="D95:S95"/>
    <mergeCell ref="T95:X95"/>
    <mergeCell ref="C89:S89"/>
    <mergeCell ref="T89:X89"/>
    <mergeCell ref="C90:S90"/>
    <mergeCell ref="T90:X90"/>
    <mergeCell ref="C91:S91"/>
    <mergeCell ref="D92:S92"/>
    <mergeCell ref="T92:X92"/>
    <mergeCell ref="C86:S86"/>
    <mergeCell ref="T86:X86"/>
    <mergeCell ref="Y86:AD86"/>
    <mergeCell ref="C87:S87"/>
    <mergeCell ref="T87:X87"/>
    <mergeCell ref="C88:S88"/>
    <mergeCell ref="T88:X88"/>
    <mergeCell ref="Y83:AD83"/>
    <mergeCell ref="C84:S84"/>
    <mergeCell ref="T84:X84"/>
    <mergeCell ref="Y84:AD84"/>
    <mergeCell ref="C85:S85"/>
    <mergeCell ref="T85:X85"/>
    <mergeCell ref="Y85:AD85"/>
    <mergeCell ref="D81:S81"/>
    <mergeCell ref="T81:X81"/>
    <mergeCell ref="D82:S82"/>
    <mergeCell ref="T82:X82"/>
    <mergeCell ref="C83:S83"/>
    <mergeCell ref="T83:X83"/>
    <mergeCell ref="C77:S77"/>
    <mergeCell ref="D78:S78"/>
    <mergeCell ref="T78:X78"/>
    <mergeCell ref="D79:S79"/>
    <mergeCell ref="T79:X79"/>
    <mergeCell ref="D80:S80"/>
    <mergeCell ref="T80:X80"/>
    <mergeCell ref="D74:S74"/>
    <mergeCell ref="T74:X74"/>
    <mergeCell ref="D75:S75"/>
    <mergeCell ref="T75:X75"/>
    <mergeCell ref="Y75:AD75"/>
    <mergeCell ref="C76:S76"/>
    <mergeCell ref="T76:X76"/>
    <mergeCell ref="D72:S72"/>
    <mergeCell ref="T72:X72"/>
    <mergeCell ref="Y72:AD72"/>
    <mergeCell ref="D73:S73"/>
    <mergeCell ref="T73:X73"/>
    <mergeCell ref="Y73:AD73"/>
    <mergeCell ref="C69:S69"/>
    <mergeCell ref="D70:S70"/>
    <mergeCell ref="T70:X70"/>
    <mergeCell ref="D71:S71"/>
    <mergeCell ref="T71:X71"/>
    <mergeCell ref="Y71:AD71"/>
    <mergeCell ref="Y66:AD66"/>
    <mergeCell ref="D67:S67"/>
    <mergeCell ref="T67:X67"/>
    <mergeCell ref="C68:S68"/>
    <mergeCell ref="T68:X68"/>
    <mergeCell ref="Y68:AD68"/>
    <mergeCell ref="C63:S63"/>
    <mergeCell ref="D64:S64"/>
    <mergeCell ref="T64:X64"/>
    <mergeCell ref="D65:S65"/>
    <mergeCell ref="T65:X65"/>
    <mergeCell ref="D66:S66"/>
    <mergeCell ref="T66:X66"/>
    <mergeCell ref="Y59:AD59"/>
    <mergeCell ref="C60:S60"/>
    <mergeCell ref="T60:X60"/>
    <mergeCell ref="Y60:AD60"/>
    <mergeCell ref="C61:S61"/>
    <mergeCell ref="C62:S62"/>
    <mergeCell ref="T62:X62"/>
    <mergeCell ref="Y62:AD62"/>
    <mergeCell ref="D57:S57"/>
    <mergeCell ref="T57:X57"/>
    <mergeCell ref="C58:S58"/>
    <mergeCell ref="T58:X58"/>
    <mergeCell ref="C59:S59"/>
    <mergeCell ref="T59:X59"/>
    <mergeCell ref="D53:S53"/>
    <mergeCell ref="D54:S54"/>
    <mergeCell ref="T54:X54"/>
    <mergeCell ref="D55:S55"/>
    <mergeCell ref="T55:X55"/>
    <mergeCell ref="D56:S56"/>
    <mergeCell ref="T56:X56"/>
    <mergeCell ref="C50:S50"/>
    <mergeCell ref="T50:X50"/>
    <mergeCell ref="C51:S51"/>
    <mergeCell ref="T51:X51"/>
    <mergeCell ref="C52:S52"/>
    <mergeCell ref="T52:X52"/>
    <mergeCell ref="C47:S47"/>
    <mergeCell ref="T47:X47"/>
    <mergeCell ref="C48:S48"/>
    <mergeCell ref="T48:X48"/>
    <mergeCell ref="Y48:AD48"/>
    <mergeCell ref="C49:S49"/>
    <mergeCell ref="T49:X49"/>
    <mergeCell ref="D44:S44"/>
    <mergeCell ref="T44:X44"/>
    <mergeCell ref="C45:S45"/>
    <mergeCell ref="T45:X45"/>
    <mergeCell ref="Y45:AD45"/>
    <mergeCell ref="C46:S46"/>
    <mergeCell ref="T46:X46"/>
    <mergeCell ref="Y46:AD46"/>
    <mergeCell ref="D41:S41"/>
    <mergeCell ref="T41:X41"/>
    <mergeCell ref="Y41:AD41"/>
    <mergeCell ref="D42:S42"/>
    <mergeCell ref="T42:X42"/>
    <mergeCell ref="D43:S43"/>
    <mergeCell ref="T43:X43"/>
    <mergeCell ref="D38:S38"/>
    <mergeCell ref="T38:X38"/>
    <mergeCell ref="D39:S39"/>
    <mergeCell ref="T39:X39"/>
    <mergeCell ref="Y39:AD39"/>
    <mergeCell ref="D40:S40"/>
    <mergeCell ref="T40:X40"/>
    <mergeCell ref="Y40:AD40"/>
    <mergeCell ref="C36:D36"/>
    <mergeCell ref="E36:S36"/>
    <mergeCell ref="T36:X36"/>
    <mergeCell ref="D37:S37"/>
    <mergeCell ref="T37:X37"/>
    <mergeCell ref="Y37:AD37"/>
    <mergeCell ref="D33:S33"/>
    <mergeCell ref="T33:X33"/>
    <mergeCell ref="Y33:AD33"/>
    <mergeCell ref="C34:D34"/>
    <mergeCell ref="E34:S34"/>
    <mergeCell ref="C35:D35"/>
    <mergeCell ref="E35:S35"/>
    <mergeCell ref="T35:X35"/>
    <mergeCell ref="Y30:AD30"/>
    <mergeCell ref="D31:S31"/>
    <mergeCell ref="T31:X31"/>
    <mergeCell ref="C32:S32"/>
    <mergeCell ref="T32:X32"/>
    <mergeCell ref="Y32:AD32"/>
    <mergeCell ref="D28:S28"/>
    <mergeCell ref="T28:X28"/>
    <mergeCell ref="E29:S29"/>
    <mergeCell ref="T29:X29"/>
    <mergeCell ref="D30:S30"/>
    <mergeCell ref="T30:X30"/>
    <mergeCell ref="D24:S24"/>
    <mergeCell ref="T24:X24"/>
    <mergeCell ref="C26:D26"/>
    <mergeCell ref="E26:S26"/>
    <mergeCell ref="T26:X26"/>
    <mergeCell ref="C27:D27"/>
    <mergeCell ref="E27:S27"/>
    <mergeCell ref="T27:X27"/>
    <mergeCell ref="C22:D22"/>
    <mergeCell ref="E22:S22"/>
    <mergeCell ref="T22:X22"/>
    <mergeCell ref="C23:D23"/>
    <mergeCell ref="E23:S23"/>
    <mergeCell ref="T23:X23"/>
    <mergeCell ref="C19:S19"/>
    <mergeCell ref="T19:X19"/>
    <mergeCell ref="Y19:AD19"/>
    <mergeCell ref="D20:S20"/>
    <mergeCell ref="T20:X20"/>
    <mergeCell ref="C21:D21"/>
    <mergeCell ref="E21:S21"/>
    <mergeCell ref="C16:S16"/>
    <mergeCell ref="D17:S17"/>
    <mergeCell ref="T17:X17"/>
    <mergeCell ref="D18:S18"/>
    <mergeCell ref="T18:X18"/>
    <mergeCell ref="Y18:AD18"/>
    <mergeCell ref="C14:S14"/>
    <mergeCell ref="T14:X14"/>
    <mergeCell ref="Y14:AD14"/>
    <mergeCell ref="C15:S15"/>
    <mergeCell ref="T15:X15"/>
    <mergeCell ref="Y15:AD15"/>
    <mergeCell ref="AJ1:AK4"/>
    <mergeCell ref="B8:AL8"/>
    <mergeCell ref="B9:AL9"/>
    <mergeCell ref="B11:AL11"/>
    <mergeCell ref="C13:S13"/>
    <mergeCell ref="T13:X13"/>
    <mergeCell ref="Y13:A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Бух баланс</vt:lpstr>
      <vt:lpstr>ОПиУ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2016-07-12T04:35:17Z</dcterms:modified>
</cp:coreProperties>
</file>