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ufina.khafizova\Desktop\макеты\Макеты\2023\1-2023\"/>
    </mc:Choice>
  </mc:AlternateContent>
  <xr:revisionPtr revIDLastSave="0" documentId="13_ncr:1_{AEE99B6B-1D1F-40F1-9327-8B7D941FB57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FP" sheetId="1" r:id="rId1"/>
    <sheet name="PL" sheetId="2" r:id="rId2"/>
    <sheet name="CF" sheetId="3" r:id="rId3"/>
    <sheet name="СК" sheetId="4" r:id="rId4"/>
  </sheets>
  <definedNames>
    <definedName name="_xlnm.Print_Area" localSheetId="2">CF!$A$1:$G$60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56" i="3" l="1"/>
  <c r="F5" i="3"/>
  <c r="D5" i="3"/>
  <c r="M13" i="4"/>
  <c r="L5" i="4"/>
  <c r="L11" i="4" l="1"/>
  <c r="A1" i="4" l="1"/>
  <c r="A1" i="3"/>
  <c r="F3" i="3" l="1"/>
  <c r="D3" i="3"/>
  <c r="F49" i="3" l="1"/>
  <c r="M9" i="4" l="1"/>
  <c r="M8" i="4"/>
  <c r="D40" i="3" l="1"/>
  <c r="F15" i="3"/>
  <c r="F24" i="3" s="1"/>
  <c r="F27" i="3" s="1"/>
  <c r="D15" i="3"/>
  <c r="D24" i="3" s="1"/>
  <c r="F24" i="1" l="1"/>
  <c r="F40" i="3" l="1"/>
  <c r="H55" i="1"/>
  <c r="F55" i="1"/>
  <c r="H45" i="1"/>
  <c r="F45" i="1"/>
  <c r="H35" i="1"/>
  <c r="F35" i="1"/>
  <c r="H24" i="1"/>
  <c r="H13" i="1"/>
  <c r="F13" i="1"/>
  <c r="F26" i="1" s="1"/>
  <c r="F58" i="1" l="1"/>
  <c r="H26" i="1"/>
  <c r="F36" i="1"/>
  <c r="F57" i="1" s="1"/>
  <c r="F61" i="1" s="1"/>
  <c r="D49" i="3" l="1"/>
  <c r="F21" i="2" l="1"/>
  <c r="M4" i="4" l="1"/>
  <c r="J12" i="4"/>
  <c r="F12" i="4"/>
  <c r="D12" i="4"/>
  <c r="B12" i="4"/>
  <c r="H12" i="4"/>
  <c r="M10" i="4"/>
  <c r="M7" i="4"/>
  <c r="M6" i="4"/>
  <c r="M5" i="4"/>
  <c r="L12" i="4" l="1"/>
  <c r="M12" i="4"/>
  <c r="H21" i="2" l="1"/>
  <c r="D27" i="3" l="1"/>
  <c r="D52" i="3" s="1"/>
  <c r="H8" i="2"/>
  <c r="H11" i="2" s="1"/>
  <c r="H16" i="2" s="1"/>
  <c r="H18" i="2" s="1"/>
  <c r="H22" i="2" s="1"/>
  <c r="F8" i="2"/>
  <c r="H36" i="1"/>
  <c r="H57" i="1" s="1"/>
  <c r="H61" i="1" s="1"/>
  <c r="D55" i="3" l="1"/>
  <c r="F11" i="2"/>
  <c r="F16" i="2" s="1"/>
  <c r="F18" i="2" s="1"/>
  <c r="F22" i="2" l="1"/>
  <c r="F52" i="3"/>
  <c r="F55" i="3" s="1"/>
</calcChain>
</file>

<file path=xl/sharedStrings.xml><?xml version="1.0" encoding="utf-8"?>
<sst xmlns="http://schemas.openxmlformats.org/spreadsheetml/2006/main" count="194" uniqueCount="142">
  <si>
    <t/>
  </si>
  <si>
    <t>Поступление от продажи облигаций связанной стороны</t>
  </si>
  <si>
    <t xml:space="preserve">Возврат авансов выданных за приобретение  инвестиционной недвижимости </t>
  </si>
  <si>
    <t>Прочие поступления от связанной стороны</t>
  </si>
  <si>
    <t>Прочие выплаты связанной стороне</t>
  </si>
  <si>
    <t>Убыток от списания товарно-материальных активов</t>
  </si>
  <si>
    <t>-</t>
  </si>
  <si>
    <t>RG BRANDS JSC &amp; SUBSIDIARIES</t>
  </si>
  <si>
    <t>(thousands of Tenge)</t>
  </si>
  <si>
    <t>Notes</t>
  </si>
  <si>
    <t>ASSETS</t>
  </si>
  <si>
    <t>NON-CURRENT ASSETS:</t>
  </si>
  <si>
    <t>Property, plant and equipment</t>
  </si>
  <si>
    <t>Investment property</t>
  </si>
  <si>
    <t>Advances paid</t>
  </si>
  <si>
    <t>Intangible assets</t>
  </si>
  <si>
    <t>Goodwill</t>
  </si>
  <si>
    <t>TOTAL NON-CURRENT ASSETS</t>
  </si>
  <si>
    <t>CURRENT ASSETS:</t>
  </si>
  <si>
    <t>Inventory</t>
  </si>
  <si>
    <t>Trade accounts receivable</t>
  </si>
  <si>
    <t>Other financial assets</t>
  </si>
  <si>
    <t>Right-of-use assets</t>
  </si>
  <si>
    <t>Other current assets</t>
  </si>
  <si>
    <t>Bank deposits</t>
  </si>
  <si>
    <t>Cash and cash equivalents</t>
  </si>
  <si>
    <t>TOTAL CURRENT ASSETS</t>
  </si>
  <si>
    <t>TOTAL ASSETS</t>
  </si>
  <si>
    <t>EQUITY AND LIABILITIES</t>
  </si>
  <si>
    <t>EQUITY:</t>
  </si>
  <si>
    <t>Share capital</t>
  </si>
  <si>
    <t>Preferred shares held within the Group</t>
  </si>
  <si>
    <t>Provisions</t>
  </si>
  <si>
    <t>Retained earnings</t>
  </si>
  <si>
    <t xml:space="preserve">Equity attributable to shareholders of parent company </t>
  </si>
  <si>
    <t>TOTAL EQUITY</t>
  </si>
  <si>
    <t>NON-CURRENT LIABILITIES:</t>
  </si>
  <si>
    <t>Borrowings</t>
  </si>
  <si>
    <t>Bonds payable</t>
  </si>
  <si>
    <t>Deferred corporate income tax liability</t>
  </si>
  <si>
    <t>Accounts payable</t>
  </si>
  <si>
    <t>TOTAL NON-CURRENT LIABILITIES</t>
  </si>
  <si>
    <t>CURRENT LIABILITIES:</t>
  </si>
  <si>
    <t>Short-term loans and current portion of long-term borrowings</t>
  </si>
  <si>
    <t>Lease liability</t>
  </si>
  <si>
    <t>Taxes payable</t>
  </si>
  <si>
    <t>Other accounts payable and accrued liabilities</t>
  </si>
  <si>
    <t>TOTAL CURRENT LIABILITIES</t>
  </si>
  <si>
    <t>TOTAL LIABILITIES AND EQUITY</t>
  </si>
  <si>
    <t xml:space="preserve">Carrying amount per common share </t>
  </si>
  <si>
    <t>Carrying amount per preferred share</t>
  </si>
  <si>
    <t>For the Group Management:</t>
  </si>
  <si>
    <t>Natalya Ivanova</t>
  </si>
  <si>
    <t>Chief Accountant</t>
  </si>
  <si>
    <t>REVENUE</t>
  </si>
  <si>
    <t>COST OF SALES</t>
  </si>
  <si>
    <t>GROSS PROFIT</t>
  </si>
  <si>
    <t>Selling expenses</t>
  </si>
  <si>
    <t>General and administrative expenses</t>
  </si>
  <si>
    <t>OPERATING INCOME</t>
  </si>
  <si>
    <t>Finance costs</t>
  </si>
  <si>
    <t>Exchange (loss)/gain</t>
  </si>
  <si>
    <t xml:space="preserve">Investment income, net </t>
  </si>
  <si>
    <t xml:space="preserve">Other (costs)/gains  </t>
  </si>
  <si>
    <t xml:space="preserve">PROFIT BEFORE INCOME TAX </t>
  </si>
  <si>
    <t>Corporate income tax (current)</t>
  </si>
  <si>
    <t>Revaluation of property, plant and equipment</t>
  </si>
  <si>
    <t>Exchange difference from  foreign entity translation</t>
  </si>
  <si>
    <t>Other comprehensive income</t>
  </si>
  <si>
    <t>TOTAL COMPREHENSIVE (LOSS)/INCOME</t>
  </si>
  <si>
    <t>PROFIT FOR THE YEAR</t>
  </si>
  <si>
    <t>EARNINGS PER COMMON SHARE</t>
  </si>
  <si>
    <t>OPERATING ACTIVITY:</t>
  </si>
  <si>
    <t>Profit from operating activity before income tax</t>
  </si>
  <si>
    <t xml:space="preserve">Adjustment for: </t>
  </si>
  <si>
    <t>Amortisation and depreciation</t>
  </si>
  <si>
    <t xml:space="preserve">Finance costs </t>
  </si>
  <si>
    <t xml:space="preserve">Exchange (profit)/loss  </t>
  </si>
  <si>
    <t xml:space="preserve">(Profit)/loss from disposal of property, plant and equipment  </t>
  </si>
  <si>
    <t>Non-operating loss</t>
  </si>
  <si>
    <t xml:space="preserve"> Reimbursement of selling expenses incurred without cash settlement</t>
  </si>
  <si>
    <t>Investment (gain)/loss, net</t>
  </si>
  <si>
    <t xml:space="preserve">Cash flow from operating activity before changes in working capital   </t>
  </si>
  <si>
    <t xml:space="preserve"> (Increase)/decrease of accounts receivable  </t>
  </si>
  <si>
    <t xml:space="preserve"> (Increase)/decrease of inventory</t>
  </si>
  <si>
    <t xml:space="preserve"> Decrease/(increase) of advances paid</t>
  </si>
  <si>
    <t xml:space="preserve"> Decrease/(increase) of other current assets  </t>
  </si>
  <si>
    <t>Treasury shares</t>
  </si>
  <si>
    <t xml:space="preserve">Preferred shares held within the Group </t>
  </si>
  <si>
    <t xml:space="preserve"> Property, plant &amp; equipment revaluation reserve</t>
  </si>
  <si>
    <t>Foreign currency translation reserve</t>
  </si>
  <si>
    <t xml:space="preserve"> Retained earnings</t>
  </si>
  <si>
    <t xml:space="preserve"> Total equity</t>
  </si>
  <si>
    <t>Net profit</t>
  </si>
  <si>
    <t>Dividends declared</t>
  </si>
  <si>
    <t>Revaluation of buildings and facilities</t>
  </si>
  <si>
    <t>Repurchase of own shares</t>
  </si>
  <si>
    <t>Exchange difference resulting from foreign exchange translation</t>
  </si>
  <si>
    <t>Reclassification to retained earnings</t>
  </si>
  <si>
    <t xml:space="preserve"> CASH AND CASH EQUIVALENTS, end of the period</t>
  </si>
  <si>
    <t>Effect of changes in foreign currency exchange rates on cash and cash equivalents</t>
  </si>
  <si>
    <t xml:space="preserve"> CASH AND CASH EQUIVALENTS, beginning of the year</t>
  </si>
  <si>
    <t>NET INCREASE IN CASH AND CASH EQUIVALENTS</t>
  </si>
  <si>
    <t>Net cash from financing activities</t>
  </si>
  <si>
    <t xml:space="preserve"> Borrowings received</t>
  </si>
  <si>
    <t>Shares repurchase</t>
  </si>
  <si>
    <t xml:space="preserve"> Dividends paid</t>
  </si>
  <si>
    <t>Repayment of borrowings</t>
  </si>
  <si>
    <t>FINANCING ACTIVITY:</t>
  </si>
  <si>
    <t xml:space="preserve"> (Decrease)/increase of accounts payable </t>
  </si>
  <si>
    <t xml:space="preserve"> Increase/(decrease) of taxes payable  </t>
  </si>
  <si>
    <t>Increase/(decrease) of other accounts payable and accrued liabilities</t>
  </si>
  <si>
    <t xml:space="preserve"> Cash from operating activity</t>
  </si>
  <si>
    <t>Interest paid</t>
  </si>
  <si>
    <t>Income tax paid</t>
  </si>
  <si>
    <t>Net cash from operating activity</t>
  </si>
  <si>
    <t>INVESTING ACTIVITY:</t>
  </si>
  <si>
    <t>Purchase of other financial assets</t>
  </si>
  <si>
    <t>Proceeds from disposal of property, plant and equipment and intangible assets</t>
  </si>
  <si>
    <t>Proceeds on sale of other financial assets</t>
  </si>
  <si>
    <t>Money placed to deposit</t>
  </si>
  <si>
    <t>Deposit withdrawal</t>
  </si>
  <si>
    <t>Return on deposit</t>
  </si>
  <si>
    <t>Acquisition of property, plant and equipment and intangible assets</t>
  </si>
  <si>
    <t>Net cash used in investing activity</t>
  </si>
  <si>
    <t>Askat Agybaev</t>
  </si>
  <si>
    <t>Chief Financial Officer</t>
  </si>
  <si>
    <t>Deferred income</t>
  </si>
  <si>
    <t>CIT liability</t>
  </si>
  <si>
    <t>Consolidated Statement of Financial Position
as at 31 March 2023</t>
  </si>
  <si>
    <t>At 31 March 2023</t>
  </si>
  <si>
    <t>At 31 December 2022</t>
  </si>
  <si>
    <t>Consolidated Statement of Profit and Loss and Other Comprehensive Income for the Period Ended 
31 March 2023</t>
  </si>
  <si>
    <t>3 months 2022</t>
  </si>
  <si>
    <t>3 months 2023</t>
  </si>
  <si>
    <t>As at 31 December 2022</t>
  </si>
  <si>
    <t>As at 31 March 2023</t>
  </si>
  <si>
    <t>Profit from subsidiary disposal</t>
  </si>
  <si>
    <t xml:space="preserve">Consolidated Statement of Cash Flows
for the period ended 31 March 2023 (indirect method) </t>
  </si>
  <si>
    <t>Bonds repurchase</t>
  </si>
  <si>
    <t>Bonds sale</t>
  </si>
  <si>
    <t xml:space="preserve">Consolidated Statement of Changes in Equity for the period ended 31 March 2023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</si>
</sst>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* #,##0.00\ _₽_-;\-* #,##0.00\ _₽_-;_-* &quot;-&quot;??\ _₽_-;_-@_-"/>
    <numFmt numFmtId="165" formatCode="_-* #,##0.00_р_._-;\-* #,##0.00_р_._-;_-* &quot;-&quot;??_р_._-;_-@_-"/>
    <numFmt numFmtId="166" formatCode="_(* #,##0.00_);_(* \(#,##0.00\);_(* &quot;-&quot;??_);_(@_)"/>
    <numFmt numFmtId="167" formatCode="_(* #,##0_);_(* \(#,##0\);_(* &quot;-&quot;??_);_(@_)"/>
    <numFmt numFmtId="168" formatCode="_ * #,##0.00_ ;_ * \-#,##0.00_ ;_ * &quot;-&quot;??_ ;_ @_ "/>
    <numFmt numFmtId="169" formatCode="#,##0_р_."/>
    <numFmt numFmtId="170" formatCode="_(* #,##0.000000_);_(* \(#,##0.000000\);_(* &quot;-&quot;??_);_(@_)"/>
    <numFmt numFmtId="171" formatCode="0%_);\(0%\)"/>
    <numFmt numFmtId="172" formatCode="_ * #,##0_ ;_ * \-#,##0_ ;_ * &quot;-&quot;_ ;_ @_ "/>
    <numFmt numFmtId="173" formatCode="_(* #,##0_);_(* \(#,##0\);_(* &quot;-&quot;_);_(@_)"/>
    <numFmt numFmtId="174" formatCode="_-* #,##0\ _₽_-;\-* #,##0\ _₽_-;_-* &quot;-&quot;??\ _₽_-;_-@_-"/>
  </numFmts>
  <fonts count="7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0"/>
      <name val="Times New Roman"/>
      <family val="1"/>
      <charset val="204"/>
    </font>
    <font>
      <i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9"/>
      <name val="Arial"/>
      <family val="2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0"/>
      <name val="Helv"/>
    </font>
    <font>
      <b/>
      <i/>
      <sz val="10"/>
      <name val="Arial Cyr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"/>
      <family val="2"/>
    </font>
    <font>
      <b/>
      <sz val="9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sz val="8"/>
      <name val="Arial"/>
      <family val="2"/>
    </font>
    <font>
      <b/>
      <sz val="11"/>
      <color indexed="63"/>
      <name val="Calibri"/>
      <family val="2"/>
    </font>
    <font>
      <b/>
      <sz val="10"/>
      <color indexed="10"/>
      <name val="Arial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1"/>
      <name val="Arial"/>
      <family val="2"/>
      <charset val="204"/>
    </font>
    <font>
      <sz val="9"/>
      <color theme="0"/>
      <name val="Arial"/>
      <family val="2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Helv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1"/>
      </patternFill>
    </fill>
    <fill>
      <patternFill patternType="solid">
        <fgColor indexed="11"/>
      </patternFill>
    </fill>
    <fill>
      <patternFill patternType="solid">
        <fgColor indexed="30"/>
      </patternFill>
    </fill>
    <fill>
      <patternFill patternType="solid">
        <fgColor indexed="52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165">
    <xf numFmtId="0" fontId="0" fillId="0" borderId="0"/>
    <xf numFmtId="0" fontId="2" fillId="0" borderId="0"/>
    <xf numFmtId="0" fontId="36" fillId="2" borderId="0" applyNumberFormat="0" applyBorder="0" applyAlignment="0" applyProtection="0"/>
    <xf numFmtId="0" fontId="36" fillId="3" borderId="0" applyNumberFormat="0" applyBorder="0" applyAlignment="0" applyProtection="0"/>
    <xf numFmtId="0" fontId="36" fillId="4" borderId="0" applyNumberFormat="0" applyBorder="0" applyAlignment="0" applyProtection="0"/>
    <xf numFmtId="0" fontId="36" fillId="5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6" fillId="6" borderId="0" applyNumberFormat="0" applyBorder="0" applyAlignment="0" applyProtection="0"/>
    <xf numFmtId="0" fontId="36" fillId="3" borderId="0" applyNumberFormat="0" applyBorder="0" applyAlignment="0" applyProtection="0"/>
    <xf numFmtId="0" fontId="36" fillId="10" borderId="0" applyNumberFormat="0" applyBorder="0" applyAlignment="0" applyProtection="0"/>
    <xf numFmtId="0" fontId="36" fillId="7" borderId="0" applyNumberFormat="0" applyBorder="0" applyAlignment="0" applyProtection="0"/>
    <xf numFmtId="0" fontId="36" fillId="6" borderId="0" applyNumberFormat="0" applyBorder="0" applyAlignment="0" applyProtection="0"/>
    <xf numFmtId="0" fontId="36" fillId="4" borderId="0" applyNumberFormat="0" applyBorder="0" applyAlignment="0" applyProtection="0"/>
    <xf numFmtId="0" fontId="37" fillId="6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7" borderId="0" applyNumberFormat="0" applyBorder="0" applyAlignment="0" applyProtection="0"/>
    <xf numFmtId="0" fontId="37" fillId="6" borderId="0" applyNumberFormat="0" applyBorder="0" applyAlignment="0" applyProtection="0"/>
    <xf numFmtId="0" fontId="37" fillId="3" borderId="0" applyNumberFormat="0" applyBorder="0" applyAlignment="0" applyProtection="0"/>
    <xf numFmtId="0" fontId="37" fillId="15" borderId="0" applyNumberFormat="0" applyBorder="0" applyAlignment="0" applyProtection="0"/>
    <xf numFmtId="0" fontId="37" fillId="12" borderId="0" applyNumberFormat="0" applyBorder="0" applyAlignment="0" applyProtection="0"/>
    <xf numFmtId="0" fontId="37" fillId="11" borderId="0" applyNumberFormat="0" applyBorder="0" applyAlignment="0" applyProtection="0"/>
    <xf numFmtId="0" fontId="37" fillId="16" borderId="0" applyNumberFormat="0" applyBorder="0" applyAlignment="0" applyProtection="0"/>
    <xf numFmtId="0" fontId="37" fillId="14" borderId="0" applyNumberFormat="0" applyBorder="0" applyAlignment="0" applyProtection="0"/>
    <xf numFmtId="0" fontId="37" fillId="17" borderId="0" applyNumberFormat="0" applyBorder="0" applyAlignment="0" applyProtection="0"/>
    <xf numFmtId="0" fontId="38" fillId="9" borderId="0" applyNumberFormat="0" applyBorder="0" applyAlignment="0" applyProtection="0"/>
    <xf numFmtId="0" fontId="39" fillId="18" borderId="1" applyNumberFormat="0" applyAlignment="0" applyProtection="0"/>
    <xf numFmtId="0" fontId="40" fillId="19" borderId="2" applyNumberFormat="0" applyAlignment="0" applyProtection="0"/>
    <xf numFmtId="170" fontId="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42" fillId="6" borderId="0" applyNumberFormat="0" applyBorder="0" applyAlignment="0" applyProtection="0"/>
    <xf numFmtId="14" fontId="17" fillId="20" borderId="3">
      <alignment horizontal="center" vertical="center" wrapText="1"/>
    </xf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5" fillId="0" borderId="6" applyNumberFormat="0" applyFill="0" applyAlignment="0" applyProtection="0"/>
    <xf numFmtId="0" fontId="45" fillId="0" borderId="0" applyNumberFormat="0" applyFill="0" applyBorder="0" applyAlignment="0" applyProtection="0"/>
    <xf numFmtId="0" fontId="46" fillId="10" borderId="1" applyNumberFormat="0" applyAlignment="0" applyProtection="0"/>
    <xf numFmtId="0" fontId="47" fillId="0" borderId="7" applyNumberFormat="0" applyFill="0" applyAlignment="0" applyProtection="0"/>
    <xf numFmtId="0" fontId="48" fillId="10" borderId="0" applyNumberFormat="0" applyBorder="0" applyAlignment="0" applyProtection="0"/>
    <xf numFmtId="0" fontId="4" fillId="0" borderId="0"/>
    <xf numFmtId="0" fontId="49" fillId="0" borderId="0"/>
    <xf numFmtId="0" fontId="49" fillId="0" borderId="0"/>
    <xf numFmtId="0" fontId="3" fillId="0" borderId="0"/>
    <xf numFmtId="0" fontId="9" fillId="0" borderId="0"/>
    <xf numFmtId="0" fontId="49" fillId="4" borderId="8" applyNumberFormat="0" applyFont="0" applyAlignment="0" applyProtection="0"/>
    <xf numFmtId="0" fontId="50" fillId="18" borderId="9" applyNumberFormat="0" applyAlignment="0" applyProtection="0"/>
    <xf numFmtId="171" fontId="3" fillId="0" borderId="0" applyFont="0" applyFill="0" applyBorder="0" applyAlignment="0" applyProtection="0"/>
    <xf numFmtId="0" fontId="12" fillId="0" borderId="0"/>
    <xf numFmtId="0" fontId="51" fillId="0" borderId="0" applyFill="0" applyBorder="0" applyProtection="0">
      <alignment horizontal="left" vertical="top"/>
    </xf>
    <xf numFmtId="0" fontId="52" fillId="0" borderId="0" applyNumberFormat="0" applyFill="0" applyBorder="0" applyAlignment="0" applyProtection="0"/>
    <xf numFmtId="0" fontId="53" fillId="0" borderId="10" applyNumberFormat="0" applyFill="0" applyAlignment="0" applyProtection="0"/>
    <xf numFmtId="0" fontId="47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58" fillId="0" borderId="0"/>
    <xf numFmtId="0" fontId="4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72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4" fillId="0" borderId="0"/>
    <xf numFmtId="0" fontId="58" fillId="0" borderId="0"/>
    <xf numFmtId="0" fontId="1" fillId="0" borderId="0"/>
    <xf numFmtId="0" fontId="3" fillId="0" borderId="0"/>
    <xf numFmtId="0" fontId="3" fillId="0" borderId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7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5" borderId="0" applyNumberFormat="0" applyBorder="0" applyAlignment="0" applyProtection="0"/>
    <xf numFmtId="0" fontId="19" fillId="5" borderId="0" applyNumberFormat="0" applyBorder="0" applyAlignment="0" applyProtection="0"/>
    <xf numFmtId="0" fontId="3" fillId="0" borderId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3" borderId="0" applyNumberFormat="0" applyBorder="0" applyAlignment="0" applyProtection="0"/>
    <xf numFmtId="0" fontId="19" fillId="25" borderId="0" applyNumberFormat="0" applyBorder="0" applyAlignment="0" applyProtection="0"/>
    <xf numFmtId="0" fontId="19" fillId="25" borderId="0" applyNumberFormat="0" applyBorder="0" applyAlignment="0" applyProtection="0"/>
    <xf numFmtId="0" fontId="19" fillId="9" borderId="0" applyNumberFormat="0" applyBorder="0" applyAlignment="0" applyProtection="0"/>
    <xf numFmtId="0" fontId="19" fillId="9" borderId="0" applyNumberFormat="0" applyBorder="0" applyAlignment="0" applyProtection="0"/>
    <xf numFmtId="0" fontId="19" fillId="2" borderId="0" applyNumberFormat="0" applyBorder="0" applyAlignment="0" applyProtection="0"/>
    <xf numFmtId="0" fontId="19" fillId="2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0" borderId="0"/>
    <xf numFmtId="0" fontId="1" fillId="0" borderId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3" borderId="0" applyNumberFormat="0" applyBorder="0" applyAlignment="0" applyProtection="0"/>
    <xf numFmtId="0" fontId="20" fillId="3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27" borderId="0" applyNumberFormat="0" applyBorder="0" applyAlignment="0" applyProtection="0"/>
    <xf numFmtId="0" fontId="20" fillId="27" borderId="0" applyNumberFormat="0" applyBorder="0" applyAlignment="0" applyProtection="0"/>
    <xf numFmtId="168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" fillId="0" borderId="0"/>
    <xf numFmtId="16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5" fillId="8" borderId="0" applyNumberFormat="0" applyBorder="0" applyAlignment="0" applyProtection="0"/>
    <xf numFmtId="0" fontId="49" fillId="0" borderId="0"/>
    <xf numFmtId="171" fontId="3" fillId="0" borderId="0" applyFont="0" applyFill="0" applyBorder="0" applyAlignment="0" applyProtection="0"/>
    <xf numFmtId="0" fontId="3" fillId="0" borderId="0"/>
    <xf numFmtId="0" fontId="49" fillId="0" borderId="0"/>
    <xf numFmtId="0" fontId="49" fillId="0" borderId="0"/>
    <xf numFmtId="0" fontId="4" fillId="0" borderId="0"/>
    <xf numFmtId="0" fontId="49" fillId="0" borderId="0"/>
    <xf numFmtId="0" fontId="49" fillId="0" borderId="0"/>
    <xf numFmtId="0" fontId="3" fillId="0" borderId="0"/>
    <xf numFmtId="171" fontId="3" fillId="0" borderId="0" applyFont="0" applyFill="0" applyBorder="0" applyAlignment="0" applyProtection="0"/>
    <xf numFmtId="0" fontId="4" fillId="0" borderId="0"/>
    <xf numFmtId="0" fontId="3" fillId="0" borderId="0"/>
    <xf numFmtId="166" fontId="4" fillId="0" borderId="0" applyFont="0" applyFill="0" applyBorder="0" applyAlignment="0" applyProtection="0"/>
    <xf numFmtId="0" fontId="3" fillId="0" borderId="0"/>
    <xf numFmtId="0" fontId="9" fillId="0" borderId="0"/>
    <xf numFmtId="9" fontId="9" fillId="0" borderId="0" applyFont="0" applyFill="0" applyBorder="0" applyAlignment="0" applyProtection="0"/>
    <xf numFmtId="0" fontId="1" fillId="0" borderId="0"/>
    <xf numFmtId="0" fontId="3" fillId="0" borderId="0"/>
    <xf numFmtId="171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0" fillId="12" borderId="0" applyNumberFormat="0" applyBorder="0" applyAlignment="0" applyProtection="0"/>
    <xf numFmtId="0" fontId="20" fillId="22" borderId="0" applyNumberFormat="0" applyBorder="0" applyAlignment="0" applyProtection="0"/>
    <xf numFmtId="0" fontId="21" fillId="5" borderId="1" applyNumberFormat="0" applyAlignment="0" applyProtection="0"/>
    <xf numFmtId="0" fontId="20" fillId="17" borderId="0" applyNumberFormat="0" applyBorder="0" applyAlignment="0" applyProtection="0"/>
    <xf numFmtId="0" fontId="22" fillId="23" borderId="9" applyNumberFormat="0" applyAlignment="0" applyProtection="0"/>
    <xf numFmtId="0" fontId="20" fillId="21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1" fillId="0" borderId="0"/>
    <xf numFmtId="0" fontId="20" fillId="13" borderId="0" applyNumberFormat="0" applyBorder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0" fillId="12" borderId="0" applyNumberFormat="0" applyBorder="0" applyAlignment="0" applyProtection="0"/>
    <xf numFmtId="0" fontId="33" fillId="0" borderId="15" applyNumberFormat="0" applyFill="0" applyAlignment="0" applyProtection="0"/>
    <xf numFmtId="0" fontId="19" fillId="4" borderId="8" applyNumberFormat="0" applyFont="0" applyAlignment="0" applyProtection="0"/>
    <xf numFmtId="0" fontId="31" fillId="7" borderId="0" applyNumberFormat="0" applyBorder="0" applyAlignment="0" applyProtection="0"/>
    <xf numFmtId="0" fontId="27" fillId="0" borderId="14" applyNumberFormat="0" applyFill="0" applyAlignment="0" applyProtection="0"/>
    <xf numFmtId="0" fontId="20" fillId="13" borderId="0" applyNumberFormat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24" fillId="0" borderId="11" applyNumberFormat="0" applyFill="0" applyAlignment="0" applyProtection="0"/>
    <xf numFmtId="0" fontId="2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1" fillId="0" borderId="0"/>
    <xf numFmtId="0" fontId="49" fillId="0" borderId="0"/>
    <xf numFmtId="0" fontId="21" fillId="5" borderId="1" applyNumberFormat="0" applyAlignment="0" applyProtection="0"/>
    <xf numFmtId="0" fontId="20" fillId="14" borderId="0" applyNumberFormat="0" applyBorder="0" applyAlignment="0" applyProtection="0"/>
    <xf numFmtId="0" fontId="21" fillId="5" borderId="1" applyNumberFormat="0" applyAlignment="0" applyProtection="0"/>
    <xf numFmtId="0" fontId="25" fillId="0" borderId="12" applyNumberFormat="0" applyFill="0" applyAlignment="0" applyProtection="0"/>
    <xf numFmtId="0" fontId="21" fillId="5" borderId="1" applyNumberFormat="0" applyAlignment="0" applyProtection="0"/>
    <xf numFmtId="0" fontId="35" fillId="8" borderId="0" applyNumberFormat="0" applyBorder="0" applyAlignment="0" applyProtection="0"/>
    <xf numFmtId="0" fontId="1" fillId="0" borderId="0"/>
    <xf numFmtId="0" fontId="26" fillId="0" borderId="13" applyNumberFormat="0" applyFill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2" fillId="23" borderId="9" applyNumberFormat="0" applyAlignment="0" applyProtection="0"/>
    <xf numFmtId="0" fontId="20" fillId="17" borderId="0" applyNumberFormat="0" applyBorder="0" applyAlignment="0" applyProtection="0"/>
    <xf numFmtId="0" fontId="21" fillId="5" borderId="1" applyNumberFormat="0" applyAlignment="0" applyProtection="0"/>
    <xf numFmtId="0" fontId="20" fillId="22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6" fillId="0" borderId="0" applyNumberFormat="0" applyFill="0" applyBorder="0" applyAlignment="0" applyProtection="0"/>
    <xf numFmtId="0" fontId="49" fillId="0" borderId="0"/>
    <xf numFmtId="0" fontId="19" fillId="4" borderId="8" applyNumberFormat="0" applyFont="0" applyAlignment="0" applyProtection="0"/>
    <xf numFmtId="0" fontId="34" fillId="0" borderId="0" applyNumberFormat="0" applyFill="0" applyBorder="0" applyAlignment="0" applyProtection="0"/>
    <xf numFmtId="0" fontId="2" fillId="0" borderId="0"/>
    <xf numFmtId="0" fontId="32" fillId="0" borderId="0" applyNumberFormat="0" applyFill="0" applyBorder="0" applyAlignment="0" applyProtection="0"/>
    <xf numFmtId="0" fontId="31" fillId="7" borderId="0" applyNumberFormat="0" applyBorder="0" applyAlignment="0" applyProtection="0"/>
    <xf numFmtId="0" fontId="23" fillId="23" borderId="1" applyNumberFormat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12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20" fillId="21" borderId="0" applyNumberFormat="0" applyBorder="0" applyAlignment="0" applyProtection="0"/>
    <xf numFmtId="0" fontId="49" fillId="0" borderId="0"/>
    <xf numFmtId="0" fontId="20" fillId="17" borderId="0" applyNumberFormat="0" applyBorder="0" applyAlignment="0" applyProtection="0"/>
    <xf numFmtId="0" fontId="30" fillId="10" borderId="0" applyNumberFormat="0" applyBorder="0" applyAlignment="0" applyProtection="0"/>
    <xf numFmtId="0" fontId="20" fillId="22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13" borderId="0" applyNumberFormat="0" applyBorder="0" applyAlignment="0" applyProtection="0"/>
    <xf numFmtId="0" fontId="28" fillId="19" borderId="2" applyNumberFormat="0" applyAlignment="0" applyProtection="0"/>
    <xf numFmtId="0" fontId="20" fillId="14" borderId="0" applyNumberFormat="0" applyBorder="0" applyAlignment="0" applyProtection="0"/>
    <xf numFmtId="0" fontId="27" fillId="0" borderId="14" applyNumberFormat="0" applyFill="0" applyAlignment="0" applyProtection="0"/>
    <xf numFmtId="0" fontId="20" fillId="12" borderId="0" applyNumberFormat="0" applyBorder="0" applyAlignment="0" applyProtection="0"/>
    <xf numFmtId="0" fontId="26" fillId="0" borderId="0" applyNumberFormat="0" applyFill="0" applyBorder="0" applyAlignment="0" applyProtection="0"/>
    <xf numFmtId="0" fontId="21" fillId="5" borderId="1" applyNumberFormat="0" applyAlignment="0" applyProtection="0"/>
    <xf numFmtId="0" fontId="26" fillId="0" borderId="13" applyNumberFormat="0" applyFill="0" applyAlignment="0" applyProtection="0"/>
    <xf numFmtId="0" fontId="22" fillId="23" borderId="9" applyNumberFormat="0" applyAlignment="0" applyProtection="0"/>
    <xf numFmtId="0" fontId="25" fillId="0" borderId="12" applyNumberFormat="0" applyFill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5" fillId="0" borderId="12" applyNumberFormat="0" applyFill="0" applyAlignment="0" applyProtection="0"/>
    <xf numFmtId="0" fontId="22" fillId="23" borderId="9" applyNumberFormat="0" applyAlignment="0" applyProtection="0"/>
    <xf numFmtId="0" fontId="26" fillId="0" borderId="13" applyNumberFormat="0" applyFill="0" applyAlignment="0" applyProtection="0"/>
    <xf numFmtId="0" fontId="21" fillId="5" borderId="1" applyNumberFormat="0" applyAlignment="0" applyProtection="0"/>
    <xf numFmtId="0" fontId="26" fillId="0" borderId="0" applyNumberFormat="0" applyFill="0" applyBorder="0" applyAlignment="0" applyProtection="0"/>
    <xf numFmtId="0" fontId="20" fillId="12" borderId="0" applyNumberFormat="0" applyBorder="0" applyAlignment="0" applyProtection="0"/>
    <xf numFmtId="0" fontId="27" fillId="0" borderId="14" applyNumberFormat="0" applyFill="0" applyAlignment="0" applyProtection="0"/>
    <xf numFmtId="0" fontId="20" fillId="14" borderId="0" applyNumberFormat="0" applyBorder="0" applyAlignment="0" applyProtection="0"/>
    <xf numFmtId="0" fontId="28" fillId="19" borderId="2" applyNumberFormat="0" applyAlignment="0" applyProtection="0"/>
    <xf numFmtId="0" fontId="20" fillId="13" borderId="0" applyNumberFormat="0" applyBorder="0" applyAlignment="0" applyProtection="0"/>
    <xf numFmtId="0" fontId="29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30" fillId="10" borderId="0" applyNumberFormat="0" applyBorder="0" applyAlignment="0" applyProtection="0"/>
    <xf numFmtId="0" fontId="20" fillId="17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2" fillId="23" borderId="9" applyNumberFormat="0" applyAlignment="0" applyProtection="0"/>
    <xf numFmtId="0" fontId="1" fillId="0" borderId="0"/>
    <xf numFmtId="0" fontId="35" fillId="8" borderId="0" applyNumberFormat="0" applyBorder="0" applyAlignment="0" applyProtection="0"/>
    <xf numFmtId="0" fontId="20" fillId="17" borderId="0" applyNumberFormat="0" applyBorder="0" applyAlignment="0" applyProtection="0"/>
    <xf numFmtId="0" fontId="34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0" fillId="17" borderId="0" applyNumberFormat="0" applyBorder="0" applyAlignment="0" applyProtection="0"/>
    <xf numFmtId="0" fontId="20" fillId="12" borderId="0" applyNumberFormat="0" applyBorder="0" applyAlignment="0" applyProtection="0"/>
    <xf numFmtId="0" fontId="25" fillId="0" borderId="12" applyNumberFormat="0" applyFill="0" applyAlignment="0" applyProtection="0"/>
    <xf numFmtId="0" fontId="32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33" fillId="0" borderId="15" applyNumberFormat="0" applyFill="0" applyAlignment="0" applyProtection="0"/>
    <xf numFmtId="0" fontId="28" fillId="19" borderId="2" applyNumberFormat="0" applyAlignment="0" applyProtection="0"/>
    <xf numFmtId="0" fontId="3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3" fillId="0" borderId="15" applyNumberFormat="0" applyFill="0" applyAlignment="0" applyProtection="0"/>
    <xf numFmtId="0" fontId="30" fillId="10" borderId="0" applyNumberFormat="0" applyBorder="0" applyAlignment="0" applyProtection="0"/>
    <xf numFmtId="0" fontId="28" fillId="19" borderId="2" applyNumberFormat="0" applyAlignment="0" applyProtection="0"/>
    <xf numFmtId="0" fontId="26" fillId="0" borderId="0" applyNumberFormat="0" applyFill="0" applyBorder="0" applyAlignment="0" applyProtection="0"/>
    <xf numFmtId="0" fontId="20" fillId="14" borderId="0" applyNumberFormat="0" applyBorder="0" applyAlignment="0" applyProtection="0"/>
    <xf numFmtId="0" fontId="22" fillId="23" borderId="9" applyNumberFormat="0" applyAlignment="0" applyProtection="0"/>
    <xf numFmtId="0" fontId="30" fillId="10" borderId="0" applyNumberFormat="0" applyBorder="0" applyAlignment="0" applyProtection="0"/>
    <xf numFmtId="0" fontId="23" fillId="23" borderId="1" applyNumberFormat="0" applyAlignment="0" applyProtection="0"/>
    <xf numFmtId="0" fontId="29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8" fillId="19" borderId="2" applyNumberFormat="0" applyAlignment="0" applyProtection="0"/>
    <xf numFmtId="0" fontId="25" fillId="0" borderId="12" applyNumberFormat="0" applyFill="0" applyAlignment="0" applyProtection="0"/>
    <xf numFmtId="0" fontId="27" fillId="0" borderId="14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13" applyNumberFormat="0" applyFill="0" applyAlignment="0" applyProtection="0"/>
    <xf numFmtId="0" fontId="27" fillId="0" borderId="14" applyNumberFormat="0" applyFill="0" applyAlignment="0" applyProtection="0"/>
    <xf numFmtId="0" fontId="25" fillId="0" borderId="12" applyNumberFormat="0" applyFill="0" applyAlignment="0" applyProtection="0"/>
    <xf numFmtId="0" fontId="28" fillId="19" borderId="2" applyNumberFormat="0" applyAlignment="0" applyProtection="0"/>
    <xf numFmtId="0" fontId="24" fillId="0" borderId="11" applyNumberFormat="0" applyFill="0" applyAlignment="0" applyProtection="0"/>
    <xf numFmtId="0" fontId="29" fillId="0" borderId="0" applyNumberFormat="0" applyFill="0" applyBorder="0" applyAlignment="0" applyProtection="0"/>
    <xf numFmtId="0" fontId="23" fillId="23" borderId="1" applyNumberFormat="0" applyAlignment="0" applyProtection="0"/>
    <xf numFmtId="0" fontId="30" fillId="10" borderId="0" applyNumberFormat="0" applyBorder="0" applyAlignment="0" applyProtection="0"/>
    <xf numFmtId="0" fontId="22" fillId="23" borderId="9" applyNumberFormat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0" fillId="21" borderId="0" applyNumberFormat="0" applyBorder="0" applyAlignment="0" applyProtection="0"/>
    <xf numFmtId="0" fontId="31" fillId="7" borderId="0" applyNumberFormat="0" applyBorder="0" applyAlignment="0" applyProtection="0"/>
    <xf numFmtId="0" fontId="20" fillId="14" borderId="0" applyNumberFormat="0" applyBorder="0" applyAlignment="0" applyProtection="0"/>
    <xf numFmtId="0" fontId="35" fillId="8" borderId="0" applyNumberFormat="0" applyBorder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2" fillId="0" borderId="0"/>
    <xf numFmtId="0" fontId="31" fillId="7" borderId="0" applyNumberFormat="0" applyBorder="0" applyAlignment="0" applyProtection="0"/>
    <xf numFmtId="0" fontId="30" fillId="10" borderId="0" applyNumberFormat="0" applyBorder="0" applyAlignment="0" applyProtection="0"/>
    <xf numFmtId="0" fontId="29" fillId="0" borderId="0" applyNumberFormat="0" applyFill="0" applyBorder="0" applyAlignment="0" applyProtection="0"/>
    <xf numFmtId="0" fontId="28" fillId="19" borderId="2" applyNumberFormat="0" applyAlignment="0" applyProtection="0"/>
    <xf numFmtId="0" fontId="27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0" fillId="21" borderId="0" applyNumberFormat="0" applyBorder="0" applyAlignment="0" applyProtection="0"/>
    <xf numFmtId="0" fontId="20" fillId="17" borderId="0" applyNumberFormat="0" applyBorder="0" applyAlignment="0" applyProtection="0"/>
    <xf numFmtId="0" fontId="20" fillId="22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2" borderId="0" applyNumberFormat="0" applyBorder="0" applyAlignment="0" applyProtection="0"/>
    <xf numFmtId="0" fontId="21" fillId="5" borderId="1" applyNumberFormat="0" applyAlignment="0" applyProtection="0"/>
    <xf numFmtId="0" fontId="22" fillId="23" borderId="9" applyNumberFormat="0" applyAlignment="0" applyProtection="0"/>
    <xf numFmtId="0" fontId="23" fillId="23" borderId="1" applyNumberFormat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6" fillId="0" borderId="13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19" borderId="2" applyNumberFormat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31" fillId="7" borderId="0" applyNumberFormat="0" applyBorder="0" applyAlignment="0" applyProtection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9" fontId="3" fillId="0" borderId="0" applyFont="0" applyFill="0" applyBorder="0" applyAlignment="0" applyProtection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35" fillId="8" borderId="0" applyNumberFormat="0" applyBorder="0" applyAlignment="0" applyProtection="0"/>
    <xf numFmtId="0" fontId="49" fillId="0" borderId="0"/>
    <xf numFmtId="0" fontId="35" fillId="8" borderId="0" applyNumberFormat="0" applyBorder="0" applyAlignment="0" applyProtection="0"/>
    <xf numFmtId="0" fontId="1" fillId="0" borderId="0"/>
    <xf numFmtId="0" fontId="32" fillId="0" borderId="0" applyNumberFormat="0" applyFill="0" applyBorder="0" applyAlignment="0" applyProtection="0"/>
    <xf numFmtId="0" fontId="19" fillId="4" borderId="8" applyNumberFormat="0" applyFont="0" applyAlignment="0" applyProtection="0"/>
    <xf numFmtId="0" fontId="26" fillId="0" borderId="13" applyNumberFormat="0" applyFill="0" applyAlignment="0" applyProtection="0"/>
    <xf numFmtId="0" fontId="25" fillId="0" borderId="12" applyNumberFormat="0" applyFill="0" applyAlignment="0" applyProtection="0"/>
    <xf numFmtId="0" fontId="24" fillId="0" borderId="11" applyNumberFormat="0" applyFill="0" applyAlignment="0" applyProtection="0"/>
    <xf numFmtId="0" fontId="23" fillId="23" borderId="1" applyNumberFormat="0" applyAlignment="0" applyProtection="0"/>
    <xf numFmtId="0" fontId="22" fillId="23" borderId="9" applyNumberFormat="0" applyAlignment="0" applyProtection="0"/>
    <xf numFmtId="0" fontId="21" fillId="5" borderId="1" applyNumberFormat="0" applyAlignment="0" applyProtection="0"/>
    <xf numFmtId="0" fontId="20" fillId="12" borderId="0" applyNumberFormat="0" applyBorder="0" applyAlignment="0" applyProtection="0"/>
    <xf numFmtId="0" fontId="20" fillId="14" borderId="0" applyNumberFormat="0" applyBorder="0" applyAlignment="0" applyProtection="0"/>
    <xf numFmtId="0" fontId="20" fillId="13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21" borderId="0" applyNumberFormat="0" applyBorder="0" applyAlignment="0" applyProtection="0"/>
    <xf numFmtId="0" fontId="2" fillId="0" borderId="0"/>
    <xf numFmtId="0" fontId="33" fillId="0" borderId="15" applyNumberFormat="0" applyFill="0" applyAlignment="0" applyProtection="0"/>
    <xf numFmtId="0" fontId="34" fillId="0" borderId="0" applyNumberFormat="0" applyFill="0" applyBorder="0" applyAlignment="0" applyProtection="0"/>
    <xf numFmtId="0" fontId="1" fillId="0" borderId="0"/>
    <xf numFmtId="9" fontId="58" fillId="0" borderId="0" applyFont="0" applyFill="0" applyBorder="0" applyAlignment="0" applyProtection="0"/>
    <xf numFmtId="166" fontId="58" fillId="0" borderId="0" applyFont="0" applyFill="0" applyBorder="0" applyAlignment="0" applyProtection="0"/>
    <xf numFmtId="0" fontId="2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58" fillId="0" borderId="0"/>
    <xf numFmtId="0" fontId="2" fillId="0" borderId="0"/>
    <xf numFmtId="0" fontId="1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166" fontId="4" fillId="0" borderId="0" applyFont="0" applyFill="0" applyBorder="0" applyAlignment="0" applyProtection="0"/>
    <xf numFmtId="0" fontId="1" fillId="0" borderId="0"/>
    <xf numFmtId="0" fontId="1" fillId="0" borderId="0"/>
    <xf numFmtId="0" fontId="49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" fillId="0" borderId="0"/>
    <xf numFmtId="0" fontId="58" fillId="0" borderId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" fillId="0" borderId="0"/>
    <xf numFmtId="0" fontId="49" fillId="0" borderId="0"/>
    <xf numFmtId="0" fontId="49" fillId="0" borderId="0"/>
    <xf numFmtId="0" fontId="2" fillId="0" borderId="0"/>
    <xf numFmtId="171" fontId="2" fillId="0" borderId="0" applyFont="0" applyFill="0" applyBorder="0" applyAlignment="0" applyProtection="0"/>
    <xf numFmtId="0" fontId="1" fillId="0" borderId="0"/>
    <xf numFmtId="0" fontId="49" fillId="0" borderId="0"/>
    <xf numFmtId="0" fontId="49" fillId="0" borderId="0"/>
    <xf numFmtId="0" fontId="2" fillId="0" borderId="0"/>
    <xf numFmtId="0" fontId="1" fillId="0" borderId="0"/>
    <xf numFmtId="0" fontId="58" fillId="0" borderId="0"/>
    <xf numFmtId="0" fontId="58" fillId="0" borderId="0"/>
    <xf numFmtId="171" fontId="2" fillId="0" borderId="0" applyFont="0" applyFill="0" applyBorder="0" applyAlignment="0" applyProtection="0"/>
    <xf numFmtId="0" fontId="2" fillId="0" borderId="0"/>
    <xf numFmtId="0" fontId="4" fillId="0" borderId="0"/>
    <xf numFmtId="0" fontId="2" fillId="0" borderId="0"/>
    <xf numFmtId="171" fontId="2" fillId="0" borderId="0" applyFont="0" applyFill="0" applyBorder="0" applyAlignment="0" applyProtection="0"/>
    <xf numFmtId="0" fontId="2" fillId="0" borderId="0"/>
    <xf numFmtId="165" fontId="1" fillId="0" borderId="0" applyFont="0" applyFill="0" applyBorder="0" applyAlignment="0" applyProtection="0"/>
    <xf numFmtId="0" fontId="9" fillId="0" borderId="0"/>
    <xf numFmtId="0" fontId="1" fillId="0" borderId="0"/>
    <xf numFmtId="0" fontId="2" fillId="0" borderId="0"/>
    <xf numFmtId="171" fontId="2" fillId="0" borderId="0" applyFont="0" applyFill="0" applyBorder="0" applyAlignment="0" applyProtection="0"/>
    <xf numFmtId="170" fontId="5" fillId="0" borderId="0" applyFont="0" applyFill="0" applyBorder="0" applyAlignment="0" applyProtection="0"/>
    <xf numFmtId="0" fontId="4" fillId="0" borderId="0"/>
    <xf numFmtId="0" fontId="58" fillId="0" borderId="0"/>
    <xf numFmtId="9" fontId="9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5" fillId="0" borderId="0" applyFont="0" applyFill="0" applyBorder="0" applyAlignment="0" applyProtection="0"/>
    <xf numFmtId="0" fontId="2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2" fillId="0" borderId="0"/>
    <xf numFmtId="0" fontId="4" fillId="0" borderId="0"/>
    <xf numFmtId="0" fontId="49" fillId="0" borderId="0"/>
    <xf numFmtId="0" fontId="2" fillId="0" borderId="0"/>
    <xf numFmtId="0" fontId="49" fillId="0" borderId="0"/>
    <xf numFmtId="0" fontId="2" fillId="0" borderId="0"/>
    <xf numFmtId="0" fontId="49" fillId="0" borderId="0"/>
    <xf numFmtId="171" fontId="2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58" fillId="0" borderId="0"/>
    <xf numFmtId="0" fontId="49" fillId="0" borderId="0"/>
    <xf numFmtId="0" fontId="49" fillId="0" borderId="0"/>
    <xf numFmtId="0" fontId="2" fillId="0" borderId="0"/>
    <xf numFmtId="0" fontId="4" fillId="0" borderId="0"/>
    <xf numFmtId="171" fontId="2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58" fillId="0" borderId="0"/>
    <xf numFmtId="0" fontId="4" fillId="0" borderId="0"/>
    <xf numFmtId="166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2" fillId="0" borderId="0"/>
    <xf numFmtId="0" fontId="9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71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1" fillId="0" borderId="0"/>
    <xf numFmtId="0" fontId="2" fillId="0" borderId="0"/>
    <xf numFmtId="0" fontId="9" fillId="0" borderId="0"/>
    <xf numFmtId="9" fontId="9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1" fillId="0" borderId="0"/>
    <xf numFmtId="0" fontId="58" fillId="0" borderId="0"/>
    <xf numFmtId="0" fontId="1" fillId="0" borderId="0"/>
    <xf numFmtId="0" fontId="4" fillId="0" borderId="0"/>
    <xf numFmtId="0" fontId="49" fillId="0" borderId="0"/>
    <xf numFmtId="0" fontId="49" fillId="0" borderId="0"/>
    <xf numFmtId="0" fontId="2" fillId="0" borderId="0"/>
    <xf numFmtId="0" fontId="58" fillId="0" borderId="0"/>
    <xf numFmtId="165" fontId="1" fillId="0" borderId="0" applyFont="0" applyFill="0" applyBorder="0" applyAlignment="0" applyProtection="0"/>
    <xf numFmtId="0" fontId="58" fillId="0" borderId="0"/>
    <xf numFmtId="168" fontId="5" fillId="0" borderId="0" applyFont="0" applyFill="0" applyBorder="0" applyAlignment="0" applyProtection="0"/>
    <xf numFmtId="166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8" fillId="0" borderId="0"/>
    <xf numFmtId="170" fontId="5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49" fillId="0" borderId="0"/>
    <xf numFmtId="0" fontId="49" fillId="0" borderId="0"/>
    <xf numFmtId="0" fontId="1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8" fontId="5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166" fontId="4" fillId="0" borderId="0" applyFont="0" applyFill="0" applyBorder="0" applyAlignment="0" applyProtection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58" fillId="0" borderId="0"/>
    <xf numFmtId="166" fontId="1" fillId="0" borderId="0" applyFont="0" applyFill="0" applyBorder="0" applyAlignment="0" applyProtection="0"/>
    <xf numFmtId="0" fontId="49" fillId="0" borderId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166" fontId="1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58" fillId="0" borderId="0"/>
    <xf numFmtId="0" fontId="58" fillId="0" borderId="0"/>
    <xf numFmtId="0" fontId="68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58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58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85">
    <xf numFmtId="0" fontId="0" fillId="0" borderId="0" xfId="0"/>
    <xf numFmtId="0" fontId="2" fillId="0" borderId="0" xfId="1"/>
    <xf numFmtId="0" fontId="10" fillId="0" borderId="0" xfId="1" applyFont="1" applyAlignment="1">
      <alignment wrapText="1"/>
    </xf>
    <xf numFmtId="0" fontId="5" fillId="0" borderId="0" xfId="1" applyFont="1"/>
    <xf numFmtId="0" fontId="5" fillId="0" borderId="0" xfId="1" applyFont="1" applyAlignment="1">
      <alignment wrapText="1"/>
    </xf>
    <xf numFmtId="3" fontId="5" fillId="0" borderId="0" xfId="1" applyNumberFormat="1" applyFont="1"/>
    <xf numFmtId="0" fontId="5" fillId="0" borderId="0" xfId="1" applyFont="1" applyAlignment="1">
      <alignment horizontal="left" vertical="center" wrapText="1"/>
    </xf>
    <xf numFmtId="0" fontId="5" fillId="0" borderId="18" xfId="1" applyFont="1" applyBorder="1" applyAlignment="1">
      <alignment wrapText="1"/>
    </xf>
    <xf numFmtId="0" fontId="2" fillId="0" borderId="0" xfId="217"/>
    <xf numFmtId="0" fontId="5" fillId="0" borderId="0" xfId="217" applyFont="1" applyAlignment="1">
      <alignment wrapText="1"/>
    </xf>
    <xf numFmtId="0" fontId="5" fillId="0" borderId="0" xfId="217" applyFont="1"/>
    <xf numFmtId="0" fontId="5" fillId="0" borderId="0" xfId="217" applyFont="1" applyAlignment="1">
      <alignment horizontal="center"/>
    </xf>
    <xf numFmtId="169" fontId="9" fillId="0" borderId="0" xfId="217" applyNumberFormat="1" applyFont="1"/>
    <xf numFmtId="169" fontId="5" fillId="0" borderId="0" xfId="217" applyNumberFormat="1" applyFont="1"/>
    <xf numFmtId="169" fontId="13" fillId="0" borderId="0" xfId="217" applyNumberFormat="1" applyFont="1" applyAlignment="1">
      <alignment horizontal="right"/>
    </xf>
    <xf numFmtId="169" fontId="5" fillId="0" borderId="0" xfId="217" applyNumberFormat="1" applyFont="1" applyAlignment="1">
      <alignment horizontal="right"/>
    </xf>
    <xf numFmtId="0" fontId="7" fillId="0" borderId="0" xfId="217" applyFont="1" applyAlignment="1">
      <alignment horizontal="center" vertical="center" wrapText="1"/>
    </xf>
    <xf numFmtId="169" fontId="7" fillId="0" borderId="0" xfId="217" applyNumberFormat="1" applyFont="1"/>
    <xf numFmtId="169" fontId="16" fillId="0" borderId="0" xfId="217" applyNumberFormat="1" applyFont="1" applyAlignment="1">
      <alignment horizontal="right"/>
    </xf>
    <xf numFmtId="0" fontId="61" fillId="0" borderId="0" xfId="217" applyFont="1" applyAlignment="1">
      <alignment wrapText="1"/>
    </xf>
    <xf numFmtId="0" fontId="62" fillId="0" borderId="0" xfId="217" applyFont="1" applyAlignment="1">
      <alignment horizontal="center" vertical="top"/>
    </xf>
    <xf numFmtId="169" fontId="61" fillId="0" borderId="0" xfId="217" applyNumberFormat="1" applyFont="1" applyAlignment="1">
      <alignment horizontal="right"/>
    </xf>
    <xf numFmtId="169" fontId="61" fillId="0" borderId="0" xfId="217" applyNumberFormat="1" applyFont="1"/>
    <xf numFmtId="0" fontId="61" fillId="0" borderId="0" xfId="217" applyFont="1" applyAlignment="1">
      <alignment horizontal="center"/>
    </xf>
    <xf numFmtId="0" fontId="62" fillId="0" borderId="0" xfId="217" applyFont="1" applyAlignment="1">
      <alignment horizontal="center"/>
    </xf>
    <xf numFmtId="167" fontId="61" fillId="0" borderId="0" xfId="217" applyNumberFormat="1" applyFont="1" applyAlignment="1">
      <alignment horizontal="right"/>
    </xf>
    <xf numFmtId="169" fontId="62" fillId="0" borderId="0" xfId="217" applyNumberFormat="1" applyFont="1" applyAlignment="1">
      <alignment horizontal="right"/>
    </xf>
    <xf numFmtId="169" fontId="62" fillId="0" borderId="0" xfId="217" applyNumberFormat="1" applyFont="1"/>
    <xf numFmtId="169" fontId="61" fillId="0" borderId="18" xfId="217" applyNumberFormat="1" applyFont="1" applyBorder="1" applyAlignment="1">
      <alignment horizontal="right"/>
    </xf>
    <xf numFmtId="169" fontId="61" fillId="0" borderId="18" xfId="217" applyNumberFormat="1" applyFont="1" applyBorder="1"/>
    <xf numFmtId="0" fontId="5" fillId="0" borderId="18" xfId="217" applyFont="1" applyBorder="1" applyAlignment="1">
      <alignment wrapText="1"/>
    </xf>
    <xf numFmtId="0" fontId="9" fillId="0" borderId="0" xfId="217" applyFont="1" applyAlignment="1">
      <alignment wrapText="1"/>
    </xf>
    <xf numFmtId="167" fontId="62" fillId="0" borderId="0" xfId="217" applyNumberFormat="1" applyFont="1" applyAlignment="1">
      <alignment horizontal="right"/>
    </xf>
    <xf numFmtId="167" fontId="61" fillId="0" borderId="19" xfId="217" applyNumberFormat="1" applyFont="1" applyBorder="1" applyAlignment="1">
      <alignment horizontal="right"/>
    </xf>
    <xf numFmtId="0" fontId="2" fillId="0" borderId="0" xfId="262"/>
    <xf numFmtId="0" fontId="5" fillId="0" borderId="0" xfId="262" applyFont="1" applyAlignment="1">
      <alignment wrapText="1"/>
    </xf>
    <xf numFmtId="0" fontId="9" fillId="0" borderId="0" xfId="262" applyFont="1" applyAlignment="1">
      <alignment wrapText="1"/>
    </xf>
    <xf numFmtId="167" fontId="8" fillId="0" borderId="0" xfId="262" applyNumberFormat="1" applyFont="1"/>
    <xf numFmtId="167" fontId="14" fillId="0" borderId="0" xfId="262" applyNumberFormat="1" applyFont="1" applyAlignment="1">
      <alignment wrapText="1"/>
    </xf>
    <xf numFmtId="3" fontId="7" fillId="0" borderId="0" xfId="262" applyNumberFormat="1" applyFont="1" applyAlignment="1">
      <alignment horizontal="center" vertical="center"/>
    </xf>
    <xf numFmtId="167" fontId="55" fillId="0" borderId="0" xfId="262" applyNumberFormat="1" applyFont="1"/>
    <xf numFmtId="167" fontId="14" fillId="0" borderId="0" xfId="262" applyNumberFormat="1" applyFont="1" applyAlignment="1">
      <alignment horizontal="left" wrapText="1"/>
    </xf>
    <xf numFmtId="0" fontId="5" fillId="0" borderId="18" xfId="262" applyFont="1" applyBorder="1" applyAlignment="1">
      <alignment wrapText="1"/>
    </xf>
    <xf numFmtId="167" fontId="8" fillId="0" borderId="18" xfId="209" applyNumberFormat="1" applyFont="1" applyBorder="1"/>
    <xf numFmtId="167" fontId="54" fillId="0" borderId="0" xfId="262" applyNumberFormat="1" applyFont="1"/>
    <xf numFmtId="169" fontId="64" fillId="0" borderId="0" xfId="262" applyNumberFormat="1" applyFont="1" applyAlignment="1">
      <alignment horizontal="center" wrapText="1"/>
    </xf>
    <xf numFmtId="167" fontId="60" fillId="0" borderId="0" xfId="262" applyNumberFormat="1" applyFont="1" applyAlignment="1">
      <alignment wrapText="1"/>
    </xf>
    <xf numFmtId="167" fontId="60" fillId="0" borderId="20" xfId="262" applyNumberFormat="1" applyFont="1" applyBorder="1" applyAlignment="1">
      <alignment wrapText="1"/>
    </xf>
    <xf numFmtId="167" fontId="60" fillId="0" borderId="19" xfId="262" applyNumberFormat="1" applyFont="1" applyBorder="1" applyAlignment="1">
      <alignment wrapText="1"/>
    </xf>
    <xf numFmtId="0" fontId="60" fillId="0" borderId="18" xfId="262" applyFont="1" applyBorder="1" applyAlignment="1">
      <alignment wrapText="1"/>
    </xf>
    <xf numFmtId="0" fontId="2" fillId="0" borderId="0" xfId="302"/>
    <xf numFmtId="0" fontId="12" fillId="0" borderId="0" xfId="302" applyFont="1"/>
    <xf numFmtId="0" fontId="18" fillId="0" borderId="0" xfId="302" applyFont="1" applyAlignment="1">
      <alignment wrapText="1"/>
    </xf>
    <xf numFmtId="0" fontId="62" fillId="0" borderId="0" xfId="217" applyFont="1" applyAlignment="1">
      <alignment horizontal="center" wrapText="1"/>
    </xf>
    <xf numFmtId="167" fontId="0" fillId="0" borderId="0" xfId="0" applyNumberFormat="1"/>
    <xf numFmtId="0" fontId="64" fillId="0" borderId="0" xfId="40" applyFont="1" applyAlignment="1">
      <alignment horizontal="center" vertical="center"/>
    </xf>
    <xf numFmtId="3" fontId="0" fillId="0" borderId="0" xfId="0" applyNumberFormat="1"/>
    <xf numFmtId="167" fontId="60" fillId="0" borderId="0" xfId="262" applyNumberFormat="1" applyFont="1" applyAlignment="1">
      <alignment horizontal="left" wrapText="1"/>
    </xf>
    <xf numFmtId="0" fontId="1" fillId="0" borderId="0" xfId="0" applyFont="1" applyAlignment="1">
      <alignment vertical="top" wrapText="1"/>
    </xf>
    <xf numFmtId="167" fontId="1" fillId="0" borderId="0" xfId="0" applyNumberFormat="1" applyFont="1" applyAlignment="1">
      <alignment wrapText="1"/>
    </xf>
    <xf numFmtId="167" fontId="69" fillId="0" borderId="0" xfId="0" applyNumberFormat="1" applyFont="1" applyAlignment="1">
      <alignment horizontal="center" wrapText="1"/>
    </xf>
    <xf numFmtId="167" fontId="69" fillId="0" borderId="19" xfId="0" applyNumberFormat="1" applyFont="1" applyBorder="1" applyAlignment="1">
      <alignment horizontal="center" wrapText="1"/>
    </xf>
    <xf numFmtId="167" fontId="1" fillId="0" borderId="19" xfId="0" applyNumberFormat="1" applyFont="1" applyBorder="1" applyAlignment="1">
      <alignment wrapText="1"/>
    </xf>
    <xf numFmtId="167" fontId="60" fillId="0" borderId="0" xfId="262" applyNumberFormat="1" applyFont="1" applyAlignment="1">
      <alignment horizontal="center" wrapText="1"/>
    </xf>
    <xf numFmtId="167" fontId="60" fillId="0" borderId="3" xfId="262" applyNumberFormat="1" applyFont="1" applyBorder="1" applyAlignment="1">
      <alignment wrapText="1"/>
    </xf>
    <xf numFmtId="0" fontId="60" fillId="0" borderId="0" xfId="262" applyFont="1" applyAlignment="1">
      <alignment wrapText="1"/>
    </xf>
    <xf numFmtId="0" fontId="60" fillId="0" borderId="0" xfId="262" applyFont="1"/>
    <xf numFmtId="169" fontId="7" fillId="0" borderId="0" xfId="262" applyNumberFormat="1" applyFont="1"/>
    <xf numFmtId="167" fontId="60" fillId="0" borderId="0" xfId="262" applyNumberFormat="1" applyFont="1" applyAlignment="1">
      <alignment vertical="top" wrapText="1"/>
    </xf>
    <xf numFmtId="167" fontId="64" fillId="0" borderId="0" xfId="262" applyNumberFormat="1" applyFont="1" applyAlignment="1">
      <alignment vertical="top" wrapText="1"/>
    </xf>
    <xf numFmtId="167" fontId="15" fillId="0" borderId="0" xfId="262" applyNumberFormat="1" applyFont="1" applyAlignment="1">
      <alignment vertical="top" wrapText="1"/>
    </xf>
    <xf numFmtId="173" fontId="14" fillId="0" borderId="0" xfId="40" applyNumberFormat="1" applyFont="1" applyAlignment="1">
      <alignment horizontal="center" vertical="center"/>
    </xf>
    <xf numFmtId="174" fontId="60" fillId="0" borderId="16" xfId="1164" applyNumberFormat="1" applyFont="1" applyFill="1" applyBorder="1"/>
    <xf numFmtId="174" fontId="5" fillId="0" borderId="0" xfId="1164" applyNumberFormat="1" applyFont="1" applyFill="1" applyAlignment="1">
      <alignment horizontal="right" vertical="center"/>
    </xf>
    <xf numFmtId="174" fontId="5" fillId="0" borderId="0" xfId="1164" applyNumberFormat="1" applyFont="1" applyFill="1"/>
    <xf numFmtId="174" fontId="5" fillId="0" borderId="0" xfId="1164" applyNumberFormat="1" applyFont="1" applyFill="1" applyBorder="1"/>
    <xf numFmtId="174" fontId="5" fillId="0" borderId="18" xfId="1164" applyNumberFormat="1" applyFont="1" applyFill="1" applyBorder="1"/>
    <xf numFmtId="174" fontId="60" fillId="0" borderId="19" xfId="1164" applyNumberFormat="1" applyFont="1" applyFill="1" applyBorder="1"/>
    <xf numFmtId="174" fontId="60" fillId="0" borderId="20" xfId="1164" applyNumberFormat="1" applyFont="1" applyFill="1" applyBorder="1" applyAlignment="1">
      <alignment wrapText="1"/>
    </xf>
    <xf numFmtId="167" fontId="15" fillId="0" borderId="19" xfId="262" applyNumberFormat="1" applyFont="1" applyBorder="1" applyAlignment="1">
      <alignment horizontal="center" vertical="center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0" fontId="7" fillId="0" borderId="0" xfId="1" applyFont="1" applyAlignment="1">
      <alignment horizontal="left" wrapText="1"/>
    </xf>
    <xf numFmtId="174" fontId="2" fillId="0" borderId="0" xfId="1164" applyNumberFormat="1" applyFont="1"/>
    <xf numFmtId="174" fontId="2" fillId="0" borderId="0" xfId="1" applyNumberFormat="1"/>
    <xf numFmtId="174" fontId="7" fillId="0" borderId="0" xfId="1164" applyNumberFormat="1" applyFont="1" applyAlignment="1">
      <alignment horizontal="center" vertical="center" wrapText="1"/>
    </xf>
    <xf numFmtId="174" fontId="7" fillId="0" borderId="0" xfId="1" applyNumberFormat="1" applyFont="1" applyAlignment="1">
      <alignment horizontal="center" vertical="center" wrapText="1"/>
    </xf>
    <xf numFmtId="174" fontId="5" fillId="0" borderId="0" xfId="1164" applyNumberFormat="1" applyFont="1"/>
    <xf numFmtId="174" fontId="5" fillId="0" borderId="0" xfId="1" applyNumberFormat="1" applyFont="1"/>
    <xf numFmtId="174" fontId="60" fillId="0" borderId="0" xfId="1164" applyNumberFormat="1" applyFont="1" applyFill="1"/>
    <xf numFmtId="174" fontId="63" fillId="0" borderId="0" xfId="1" applyNumberFormat="1" applyFont="1"/>
    <xf numFmtId="174" fontId="12" fillId="0" borderId="0" xfId="1" applyNumberFormat="1" applyFont="1"/>
    <xf numFmtId="174" fontId="9" fillId="0" borderId="0" xfId="1164" applyNumberFormat="1" applyFont="1" applyFill="1" applyAlignment="1"/>
    <xf numFmtId="174" fontId="9" fillId="0" borderId="0" xfId="1" applyNumberFormat="1" applyFont="1"/>
    <xf numFmtId="174" fontId="0" fillId="0" borderId="0" xfId="1164" applyNumberFormat="1" applyFont="1"/>
    <xf numFmtId="174" fontId="0" fillId="0" borderId="0" xfId="0" applyNumberFormat="1"/>
    <xf numFmtId="0" fontId="10" fillId="0" borderId="0" xfId="1" applyFont="1" applyAlignment="1">
      <alignment horizontal="center" wrapText="1"/>
    </xf>
    <xf numFmtId="0" fontId="10" fillId="0" borderId="18" xfId="1" applyFont="1" applyBorder="1" applyAlignment="1">
      <alignment horizontal="center" wrapText="1"/>
    </xf>
    <xf numFmtId="0" fontId="70" fillId="0" borderId="0" xfId="0" applyFont="1" applyAlignment="1">
      <alignment horizontal="center" wrapText="1"/>
    </xf>
    <xf numFmtId="0" fontId="70" fillId="0" borderId="0" xfId="0" applyFont="1" applyAlignment="1">
      <alignment horizontal="center"/>
    </xf>
    <xf numFmtId="0" fontId="60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0" fillId="0" borderId="0" xfId="0" applyAlignment="1">
      <alignment horizontal="center"/>
    </xf>
    <xf numFmtId="173" fontId="5" fillId="0" borderId="18" xfId="40" applyNumberFormat="1" applyFont="1" applyBorder="1" applyAlignment="1">
      <alignment horizontal="center" vertical="center"/>
    </xf>
    <xf numFmtId="169" fontId="62" fillId="0" borderId="16" xfId="217" applyNumberFormat="1" applyFont="1" applyBorder="1" applyAlignment="1">
      <alignment horizontal="right"/>
    </xf>
    <xf numFmtId="0" fontId="7" fillId="0" borderId="0" xfId="1" applyFont="1" applyAlignment="1">
      <alignment horizontal="center" vertical="center" wrapText="1"/>
    </xf>
    <xf numFmtId="164" fontId="9" fillId="0" borderId="0" xfId="1164" applyFont="1"/>
    <xf numFmtId="0" fontId="9" fillId="0" borderId="0" xfId="1" applyFont="1" applyAlignment="1">
      <alignment wrapText="1"/>
    </xf>
    <xf numFmtId="0" fontId="5" fillId="0" borderId="0" xfId="1" applyFont="1" applyAlignment="1">
      <alignment horizontal="center"/>
    </xf>
    <xf numFmtId="0" fontId="59" fillId="0" borderId="0" xfId="1" applyFont="1" applyAlignment="1">
      <alignment horizontal="left" vertical="center" wrapText="1"/>
    </xf>
    <xf numFmtId="0" fontId="59" fillId="0" borderId="0" xfId="1" applyFont="1" applyAlignment="1">
      <alignment horizontal="center" vertical="center" wrapText="1"/>
    </xf>
    <xf numFmtId="174" fontId="2" fillId="0" borderId="0" xfId="1164" applyNumberFormat="1" applyFont="1" applyFill="1"/>
    <xf numFmtId="0" fontId="2" fillId="0" borderId="0" xfId="1" applyAlignment="1">
      <alignment horizontal="center"/>
    </xf>
    <xf numFmtId="174" fontId="0" fillId="0" borderId="0" xfId="1164" applyNumberFormat="1" applyFont="1" applyFill="1"/>
    <xf numFmtId="0" fontId="9" fillId="0" borderId="0" xfId="217" applyFont="1"/>
    <xf numFmtId="0" fontId="5" fillId="0" borderId="18" xfId="217" applyFont="1" applyBorder="1"/>
    <xf numFmtId="0" fontId="16" fillId="0" borderId="18" xfId="302" applyFont="1" applyBorder="1" applyAlignment="1">
      <alignment horizontal="center"/>
    </xf>
    <xf numFmtId="167" fontId="15" fillId="0" borderId="19" xfId="262" applyNumberFormat="1" applyFont="1" applyBorder="1" applyAlignment="1">
      <alignment horizontal="left" vertical="center" wrapText="1"/>
    </xf>
    <xf numFmtId="0" fontId="65" fillId="0" borderId="0" xfId="0" applyFont="1" applyAlignment="1">
      <alignment vertical="center" wrapText="1"/>
    </xf>
    <xf numFmtId="169" fontId="9" fillId="0" borderId="0" xfId="262" applyNumberFormat="1" applyFont="1"/>
    <xf numFmtId="169" fontId="11" fillId="0" borderId="0" xfId="262" applyNumberFormat="1" applyFont="1"/>
    <xf numFmtId="0" fontId="9" fillId="0" borderId="0" xfId="262" applyFont="1"/>
    <xf numFmtId="0" fontId="7" fillId="0" borderId="0" xfId="262" applyFont="1" applyAlignment="1">
      <alignment wrapText="1"/>
    </xf>
    <xf numFmtId="0" fontId="5" fillId="0" borderId="0" xfId="262" applyFont="1"/>
    <xf numFmtId="0" fontId="5" fillId="0" borderId="0" xfId="262" applyFont="1" applyAlignment="1">
      <alignment horizontal="left" wrapText="1"/>
    </xf>
    <xf numFmtId="167" fontId="8" fillId="0" borderId="0" xfId="209" applyNumberFormat="1" applyFont="1"/>
    <xf numFmtId="167" fontId="60" fillId="0" borderId="0" xfId="262" applyNumberFormat="1" applyFont="1" applyAlignment="1">
      <alignment horizontal="left" vertical="top" wrapText="1"/>
    </xf>
    <xf numFmtId="0" fontId="60" fillId="0" borderId="0" xfId="1" applyFont="1" applyAlignment="1">
      <alignment horizontal="left" wrapText="1"/>
    </xf>
    <xf numFmtId="0" fontId="7" fillId="0" borderId="17" xfId="1" applyFont="1" applyBorder="1"/>
    <xf numFmtId="0" fontId="7" fillId="0" borderId="0" xfId="1" applyFont="1"/>
    <xf numFmtId="174" fontId="0" fillId="0" borderId="0" xfId="1164" applyNumberFormat="1" applyFont="1" applyBorder="1"/>
    <xf numFmtId="167" fontId="5" fillId="0" borderId="0" xfId="217" applyNumberFormat="1" applyFont="1" applyAlignment="1">
      <alignment horizontal="right"/>
    </xf>
    <xf numFmtId="173" fontId="5" fillId="0" borderId="0" xfId="40" applyNumberFormat="1" applyFont="1" applyAlignment="1">
      <alignment horizontal="center" vertical="center"/>
    </xf>
    <xf numFmtId="167" fontId="5" fillId="0" borderId="18" xfId="217" applyNumberFormat="1" applyFont="1" applyBorder="1" applyAlignment="1">
      <alignment horizontal="right"/>
    </xf>
    <xf numFmtId="167" fontId="5" fillId="0" borderId="0" xfId="217" applyNumberFormat="1" applyFont="1"/>
    <xf numFmtId="0" fontId="7" fillId="0" borderId="0" xfId="217" applyFont="1" applyAlignment="1">
      <alignment wrapText="1"/>
    </xf>
    <xf numFmtId="167" fontId="65" fillId="0" borderId="0" xfId="262" applyNumberFormat="1" applyFont="1"/>
    <xf numFmtId="167" fontId="65" fillId="0" borderId="3" xfId="262" applyNumberFormat="1" applyFont="1" applyBorder="1"/>
    <xf numFmtId="167" fontId="64" fillId="0" borderId="3" xfId="262" applyNumberFormat="1" applyFont="1" applyBorder="1" applyAlignment="1">
      <alignment wrapText="1"/>
    </xf>
    <xf numFmtId="167" fontId="15" fillId="0" borderId="0" xfId="262" applyNumberFormat="1" applyFont="1" applyAlignment="1">
      <alignment wrapText="1"/>
    </xf>
    <xf numFmtId="167" fontId="65" fillId="0" borderId="0" xfId="0" applyNumberFormat="1" applyFont="1" applyAlignment="1">
      <alignment horizontal="right"/>
    </xf>
    <xf numFmtId="174" fontId="60" fillId="0" borderId="0" xfId="1164" applyNumberFormat="1" applyFont="1" applyFill="1" applyBorder="1" applyAlignment="1">
      <alignment wrapText="1"/>
    </xf>
    <xf numFmtId="0" fontId="60" fillId="0" borderId="0" xfId="1" applyFont="1" applyAlignment="1">
      <alignment horizontal="left" wrapText="1"/>
    </xf>
    <xf numFmtId="0" fontId="64" fillId="0" borderId="0" xfId="1" applyFont="1" applyAlignment="1">
      <alignment horizontal="center" wrapText="1"/>
    </xf>
    <xf numFmtId="0" fontId="60" fillId="0" borderId="0" xfId="1" applyFont="1" applyAlignment="1">
      <alignment horizontal="center" wrapText="1"/>
    </xf>
    <xf numFmtId="174" fontId="12" fillId="0" borderId="0" xfId="1" applyNumberFormat="1" applyFont="1" applyAlignment="1">
      <alignment horizontal="center"/>
    </xf>
    <xf numFmtId="0" fontId="10" fillId="0" borderId="0" xfId="1" applyFont="1" applyAlignment="1">
      <alignment horizontal="left" wrapText="1"/>
    </xf>
    <xf numFmtId="0" fontId="10" fillId="0" borderId="18" xfId="1" applyFont="1" applyBorder="1" applyAlignment="1">
      <alignment horizontal="left" wrapText="1"/>
    </xf>
    <xf numFmtId="174" fontId="16" fillId="0" borderId="18" xfId="1" applyNumberFormat="1" applyFont="1" applyBorder="1" applyAlignment="1">
      <alignment horizontal="right"/>
    </xf>
    <xf numFmtId="0" fontId="64" fillId="0" borderId="0" xfId="1" applyFont="1" applyAlignment="1">
      <alignment horizontal="left" wrapText="1"/>
    </xf>
    <xf numFmtId="0" fontId="5" fillId="0" borderId="0" xfId="1" applyFont="1" applyAlignment="1">
      <alignment horizontal="center" wrapText="1"/>
    </xf>
    <xf numFmtId="0" fontId="66" fillId="0" borderId="0" xfId="0" applyFont="1" applyAlignment="1">
      <alignment horizontal="left" wrapText="1"/>
    </xf>
    <xf numFmtId="0" fontId="67" fillId="0" borderId="0" xfId="0" applyFont="1" applyAlignment="1">
      <alignment horizontal="left" wrapText="1"/>
    </xf>
    <xf numFmtId="0" fontId="7" fillId="0" borderId="0" xfId="1" applyFont="1" applyAlignment="1">
      <alignment horizontal="left" wrapText="1"/>
    </xf>
    <xf numFmtId="0" fontId="60" fillId="0" borderId="0" xfId="1" applyFont="1" applyAlignment="1">
      <alignment horizontal="left" vertical="center" wrapText="1"/>
    </xf>
    <xf numFmtId="0" fontId="10" fillId="0" borderId="17" xfId="294" applyFont="1" applyBorder="1" applyAlignment="1">
      <alignment horizontal="left" wrapText="1"/>
    </xf>
    <xf numFmtId="0" fontId="10" fillId="0" borderId="0" xfId="217" applyFont="1" applyAlignment="1">
      <alignment horizontal="left" wrapText="1"/>
    </xf>
    <xf numFmtId="0" fontId="5" fillId="0" borderId="0" xfId="217" applyFont="1" applyAlignment="1">
      <alignment horizontal="left" wrapText="1"/>
    </xf>
    <xf numFmtId="0" fontId="61" fillId="0" borderId="0" xfId="217" applyFont="1" applyAlignment="1">
      <alignment horizontal="left" wrapText="1"/>
    </xf>
    <xf numFmtId="169" fontId="16" fillId="0" borderId="18" xfId="217" applyNumberFormat="1" applyFont="1" applyBorder="1" applyAlignment="1">
      <alignment horizontal="right"/>
    </xf>
    <xf numFmtId="0" fontId="10" fillId="0" borderId="18" xfId="217" applyFont="1" applyBorder="1" applyAlignment="1">
      <alignment horizontal="left" wrapText="1"/>
    </xf>
    <xf numFmtId="0" fontId="5" fillId="0" borderId="0" xfId="217" applyFont="1" applyAlignment="1">
      <alignment horizontal="center" wrapText="1"/>
    </xf>
    <xf numFmtId="0" fontId="61" fillId="0" borderId="0" xfId="217" applyFont="1" applyAlignment="1">
      <alignment horizontal="center" vertical="top" wrapText="1"/>
    </xf>
    <xf numFmtId="0" fontId="62" fillId="0" borderId="0" xfId="217" applyFont="1" applyAlignment="1">
      <alignment horizontal="left"/>
    </xf>
    <xf numFmtId="167" fontId="60" fillId="0" borderId="0" xfId="262" applyNumberFormat="1" applyFont="1" applyAlignment="1">
      <alignment horizontal="left" wrapText="1"/>
    </xf>
    <xf numFmtId="167" fontId="60" fillId="0" borderId="0" xfId="262" applyNumberFormat="1" applyFont="1" applyAlignment="1">
      <alignment wrapText="1"/>
    </xf>
    <xf numFmtId="0" fontId="10" fillId="0" borderId="0" xfId="262" applyFont="1" applyAlignment="1">
      <alignment horizontal="left" wrapText="1"/>
    </xf>
    <xf numFmtId="167" fontId="14" fillId="0" borderId="0" xfId="262" applyNumberFormat="1" applyFont="1" applyAlignment="1">
      <alignment horizontal="left" wrapText="1"/>
    </xf>
    <xf numFmtId="167" fontId="15" fillId="0" borderId="0" xfId="262" applyNumberFormat="1" applyFont="1" applyAlignment="1">
      <alignment horizontal="left" wrapText="1"/>
    </xf>
    <xf numFmtId="167" fontId="15" fillId="0" borderId="0" xfId="262" applyNumberFormat="1" applyFont="1" applyAlignment="1">
      <alignment wrapText="1"/>
    </xf>
    <xf numFmtId="167" fontId="64" fillId="0" borderId="21" xfId="262" applyNumberFormat="1" applyFont="1" applyBorder="1" applyAlignment="1">
      <alignment wrapText="1"/>
    </xf>
    <xf numFmtId="167" fontId="64" fillId="0" borderId="3" xfId="262" applyNumberFormat="1" applyFont="1" applyBorder="1" applyAlignment="1">
      <alignment wrapText="1"/>
    </xf>
    <xf numFmtId="167" fontId="64" fillId="0" borderId="0" xfId="262" applyNumberFormat="1" applyFont="1" applyAlignment="1">
      <alignment horizontal="left" vertical="top" wrapText="1"/>
    </xf>
    <xf numFmtId="0" fontId="71" fillId="0" borderId="3" xfId="262" applyFont="1" applyBorder="1"/>
    <xf numFmtId="0" fontId="72" fillId="0" borderId="0" xfId="262" applyFont="1"/>
    <xf numFmtId="167" fontId="6" fillId="0" borderId="0" xfId="262" applyNumberFormat="1" applyFont="1" applyAlignment="1">
      <alignment horizontal="right"/>
    </xf>
    <xf numFmtId="167" fontId="10" fillId="0" borderId="0" xfId="262" applyNumberFormat="1" applyFont="1" applyAlignment="1">
      <alignment horizontal="left" wrapText="1"/>
    </xf>
    <xf numFmtId="167" fontId="64" fillId="0" borderId="0" xfId="262" applyNumberFormat="1" applyFont="1" applyAlignment="1">
      <alignment horizontal="left" wrapText="1"/>
    </xf>
    <xf numFmtId="0" fontId="10" fillId="0" borderId="0" xfId="302" applyFont="1" applyAlignment="1">
      <alignment horizontal="left" wrapText="1"/>
    </xf>
    <xf numFmtId="0" fontId="18" fillId="0" borderId="0" xfId="302" applyFont="1" applyAlignment="1">
      <alignment horizontal="left" wrapText="1"/>
    </xf>
    <xf numFmtId="0" fontId="7" fillId="0" borderId="17" xfId="262" applyFont="1" applyBorder="1" applyAlignment="1">
      <alignment horizontal="left" wrapText="1"/>
    </xf>
    <xf numFmtId="174" fontId="60" fillId="0" borderId="0" xfId="1164" applyNumberFormat="1" applyFont="1"/>
    <xf numFmtId="174" fontId="5" fillId="0" borderId="0" xfId="74" applyNumberFormat="1" applyFont="1" applyFill="1"/>
    <xf numFmtId="174" fontId="57" fillId="0" borderId="0" xfId="1" applyNumberFormat="1" applyFont="1"/>
    <xf numFmtId="174" fontId="56" fillId="0" borderId="0" xfId="1" applyNumberFormat="1" applyFont="1"/>
  </cellXfs>
  <cellStyles count="1165">
    <cellStyle name="20% - Accent1" xfId="2" xr:uid="{00000000-0005-0000-0000-000000000000}"/>
    <cellStyle name="20% - Accent2" xfId="3" xr:uid="{00000000-0005-0000-0000-000001000000}"/>
    <cellStyle name="20% - Accent3" xfId="4" xr:uid="{00000000-0005-0000-0000-000002000000}"/>
    <cellStyle name="20% - Accent4" xfId="5" xr:uid="{00000000-0005-0000-0000-000003000000}"/>
    <cellStyle name="20% - Accent5" xfId="6" xr:uid="{00000000-0005-0000-0000-000004000000}"/>
    <cellStyle name="20% - Accent6" xfId="7" xr:uid="{00000000-0005-0000-0000-000005000000}"/>
    <cellStyle name="20% - Акцент1 2" xfId="93" xr:uid="{00000000-0005-0000-0000-000006000000}"/>
    <cellStyle name="20% - Акцент1 3" xfId="94" xr:uid="{00000000-0005-0000-0000-000007000000}"/>
    <cellStyle name="20% - Акцент2 2" xfId="95" xr:uid="{00000000-0005-0000-0000-000008000000}"/>
    <cellStyle name="20% - Акцент2 3" xfId="96" xr:uid="{00000000-0005-0000-0000-000009000000}"/>
    <cellStyle name="20% - Акцент3 2" xfId="97" xr:uid="{00000000-0005-0000-0000-00000A000000}"/>
    <cellStyle name="20% - Акцент3 3" xfId="98" xr:uid="{00000000-0005-0000-0000-00000B000000}"/>
    <cellStyle name="20% - Акцент4 2" xfId="99" xr:uid="{00000000-0005-0000-0000-00000C000000}"/>
    <cellStyle name="20% - Акцент4 3" xfId="100" xr:uid="{00000000-0005-0000-0000-00000D000000}"/>
    <cellStyle name="20% - Акцент5 2" xfId="101" xr:uid="{00000000-0005-0000-0000-00000E000000}"/>
    <cellStyle name="20% - Акцент5 3" xfId="102" xr:uid="{00000000-0005-0000-0000-00000F000000}"/>
    <cellStyle name="20% - Акцент6 2" xfId="103" xr:uid="{00000000-0005-0000-0000-000010000000}"/>
    <cellStyle name="20% - Акцент6 3" xfId="104" xr:uid="{00000000-0005-0000-0000-000011000000}"/>
    <cellStyle name="40% - Accent1" xfId="8" xr:uid="{00000000-0005-0000-0000-000012000000}"/>
    <cellStyle name="40% - Accent2" xfId="9" xr:uid="{00000000-0005-0000-0000-000013000000}"/>
    <cellStyle name="40% - Accent3" xfId="10" xr:uid="{00000000-0005-0000-0000-000014000000}"/>
    <cellStyle name="40% - Accent4" xfId="11" xr:uid="{00000000-0005-0000-0000-000015000000}"/>
    <cellStyle name="40% - Accent5" xfId="12" xr:uid="{00000000-0005-0000-0000-000016000000}"/>
    <cellStyle name="40% - Accent6" xfId="13" xr:uid="{00000000-0005-0000-0000-000017000000}"/>
    <cellStyle name="40% - Акцент1 2" xfId="106" xr:uid="{00000000-0005-0000-0000-000018000000}"/>
    <cellStyle name="40% - Акцент1 3" xfId="107" xr:uid="{00000000-0005-0000-0000-000019000000}"/>
    <cellStyle name="40% - Акцент2 2" xfId="108" xr:uid="{00000000-0005-0000-0000-00001A000000}"/>
    <cellStyle name="40% - Акцент2 3" xfId="109" xr:uid="{00000000-0005-0000-0000-00001B000000}"/>
    <cellStyle name="40% - Акцент3 2" xfId="110" xr:uid="{00000000-0005-0000-0000-00001C000000}"/>
    <cellStyle name="40% - Акцент3 3" xfId="111" xr:uid="{00000000-0005-0000-0000-00001D000000}"/>
    <cellStyle name="40% - Акцент4 2" xfId="112" xr:uid="{00000000-0005-0000-0000-00001E000000}"/>
    <cellStyle name="40% - Акцент4 3" xfId="113" xr:uid="{00000000-0005-0000-0000-00001F000000}"/>
    <cellStyle name="40% - Акцент5 2" xfId="114" xr:uid="{00000000-0005-0000-0000-000020000000}"/>
    <cellStyle name="40% - Акцент5 3" xfId="115" xr:uid="{00000000-0005-0000-0000-000021000000}"/>
    <cellStyle name="40% - Акцент6 2" xfId="116" xr:uid="{00000000-0005-0000-0000-000022000000}"/>
    <cellStyle name="40% - Акцент6 3" xfId="117" xr:uid="{00000000-0005-0000-0000-000023000000}"/>
    <cellStyle name="60% - Accent1" xfId="14" xr:uid="{00000000-0005-0000-0000-000024000000}"/>
    <cellStyle name="60% - Accent2" xfId="15" xr:uid="{00000000-0005-0000-0000-000025000000}"/>
    <cellStyle name="60% - Accent3" xfId="16" xr:uid="{00000000-0005-0000-0000-000026000000}"/>
    <cellStyle name="60% - Accent4" xfId="17" xr:uid="{00000000-0005-0000-0000-000027000000}"/>
    <cellStyle name="60% - Accent5" xfId="18" xr:uid="{00000000-0005-0000-0000-000028000000}"/>
    <cellStyle name="60% - Accent6" xfId="19" xr:uid="{00000000-0005-0000-0000-000029000000}"/>
    <cellStyle name="60% - Акцент1 2" xfId="120" xr:uid="{00000000-0005-0000-0000-00002A000000}"/>
    <cellStyle name="60% - Акцент1 3" xfId="121" xr:uid="{00000000-0005-0000-0000-00002B000000}"/>
    <cellStyle name="60% - Акцент2 2" xfId="122" xr:uid="{00000000-0005-0000-0000-00002C000000}"/>
    <cellStyle name="60% - Акцент2 3" xfId="123" xr:uid="{00000000-0005-0000-0000-00002D000000}"/>
    <cellStyle name="60% - Акцент3 2" xfId="124" xr:uid="{00000000-0005-0000-0000-00002E000000}"/>
    <cellStyle name="60% - Акцент3 3" xfId="125" xr:uid="{00000000-0005-0000-0000-00002F000000}"/>
    <cellStyle name="60% - Акцент4 2" xfId="126" xr:uid="{00000000-0005-0000-0000-000030000000}"/>
    <cellStyle name="60% - Акцент4 3" xfId="127" xr:uid="{00000000-0005-0000-0000-000031000000}"/>
    <cellStyle name="60% - Акцент5 2" xfId="128" xr:uid="{00000000-0005-0000-0000-000032000000}"/>
    <cellStyle name="60% - Акцент5 3" xfId="129" xr:uid="{00000000-0005-0000-0000-000033000000}"/>
    <cellStyle name="60% - Акцент6 2" xfId="130" xr:uid="{00000000-0005-0000-0000-000034000000}"/>
    <cellStyle name="60% - Акцент6 3" xfId="131" xr:uid="{00000000-0005-0000-0000-000035000000}"/>
    <cellStyle name="Accent1" xfId="20" xr:uid="{00000000-0005-0000-0000-000036000000}"/>
    <cellStyle name="Accent2" xfId="21" xr:uid="{00000000-0005-0000-0000-000037000000}"/>
    <cellStyle name="Accent3" xfId="22" xr:uid="{00000000-0005-0000-0000-000038000000}"/>
    <cellStyle name="Accent4" xfId="23" xr:uid="{00000000-0005-0000-0000-000039000000}"/>
    <cellStyle name="Accent5" xfId="24" xr:uid="{00000000-0005-0000-0000-00003A000000}"/>
    <cellStyle name="Accent6" xfId="25" xr:uid="{00000000-0005-0000-0000-00003B000000}"/>
    <cellStyle name="Bad" xfId="26" xr:uid="{00000000-0005-0000-0000-00003C000000}"/>
    <cellStyle name="Calculation" xfId="27" xr:uid="{00000000-0005-0000-0000-00003D000000}"/>
    <cellStyle name="Check Cell" xfId="28" xr:uid="{00000000-0005-0000-0000-00003E000000}"/>
    <cellStyle name="Comma [0] 2" xfId="84" xr:uid="{00000000-0005-0000-0000-00003F000000}"/>
    <cellStyle name="Comma 2" xfId="29" xr:uid="{00000000-0005-0000-0000-000040000000}"/>
    <cellStyle name="Comma 2 10" xfId="538" xr:uid="{00000000-0005-0000-0000-000041000000}"/>
    <cellStyle name="Comma 2 11" xfId="489" xr:uid="{00000000-0005-0000-0000-000042000000}"/>
    <cellStyle name="Comma 2 12" xfId="609" xr:uid="{00000000-0005-0000-0000-000043000000}"/>
    <cellStyle name="Comma 2 2" xfId="80" xr:uid="{00000000-0005-0000-0000-000044000000}"/>
    <cellStyle name="Comma 2 2 10" xfId="636" xr:uid="{00000000-0005-0000-0000-000045000000}"/>
    <cellStyle name="Comma 2 2 2" xfId="83" xr:uid="{00000000-0005-0000-0000-000046000000}"/>
    <cellStyle name="Comma 2 2 2 2" xfId="498" xr:uid="{00000000-0005-0000-0000-000047000000}"/>
    <cellStyle name="Comma 2 2 2 3" xfId="484" xr:uid="{00000000-0005-0000-0000-000048000000}"/>
    <cellStyle name="Comma 2 2 2 4" xfId="605" xr:uid="{00000000-0005-0000-0000-000049000000}"/>
    <cellStyle name="Comma 2 2 2 5" xfId="629" xr:uid="{00000000-0005-0000-0000-00004A000000}"/>
    <cellStyle name="Comma 2 2 2 6" xfId="496" xr:uid="{00000000-0005-0000-0000-00004B000000}"/>
    <cellStyle name="Comma 2 2 3" xfId="145" xr:uid="{00000000-0005-0000-0000-00004C000000}"/>
    <cellStyle name="Comma 2 2 4" xfId="132" xr:uid="{00000000-0005-0000-0000-00004D000000}"/>
    <cellStyle name="Comma 2 2 5" xfId="543" xr:uid="{00000000-0005-0000-0000-00004E000000}"/>
    <cellStyle name="Comma 2 2 6" xfId="575" xr:uid="{00000000-0005-0000-0000-00004F000000}"/>
    <cellStyle name="Comma 2 2 7" xfId="585" xr:uid="{00000000-0005-0000-0000-000050000000}"/>
    <cellStyle name="Comma 2 2 8" xfId="486" xr:uid="{00000000-0005-0000-0000-000051000000}"/>
    <cellStyle name="Comma 2 2 9" xfId="607" xr:uid="{00000000-0005-0000-0000-000052000000}"/>
    <cellStyle name="Comma 2 3" xfId="133" xr:uid="{00000000-0005-0000-0000-000053000000}"/>
    <cellStyle name="Comma 2 4" xfId="134" xr:uid="{00000000-0005-0000-0000-000054000000}"/>
    <cellStyle name="Comma 2 5" xfId="81" xr:uid="{00000000-0005-0000-0000-000055000000}"/>
    <cellStyle name="Comma 2 5 2" xfId="497" xr:uid="{00000000-0005-0000-0000-000056000000}"/>
    <cellStyle name="Comma 2 5 3" xfId="485" xr:uid="{00000000-0005-0000-0000-000057000000}"/>
    <cellStyle name="Comma 2 5 4" xfId="606" xr:uid="{00000000-0005-0000-0000-000058000000}"/>
    <cellStyle name="Comma 2 5 5" xfId="480" xr:uid="{00000000-0005-0000-0000-000059000000}"/>
    <cellStyle name="Comma 2 5 6" xfId="488" xr:uid="{00000000-0005-0000-0000-00005A000000}"/>
    <cellStyle name="Comma 2 6" xfId="205" xr:uid="{00000000-0005-0000-0000-00005B000000}"/>
    <cellStyle name="Comma 2 7" xfId="542" xr:uid="{00000000-0005-0000-0000-00005C000000}"/>
    <cellStyle name="Comma 2 8" xfId="576" xr:uid="{00000000-0005-0000-0000-00005D000000}"/>
    <cellStyle name="Comma 2 9" xfId="586" xr:uid="{00000000-0005-0000-0000-00005E000000}"/>
    <cellStyle name="Comma 3" xfId="82" xr:uid="{00000000-0005-0000-0000-00005F000000}"/>
    <cellStyle name="Explanatory Text" xfId="30" xr:uid="{00000000-0005-0000-0000-000060000000}"/>
    <cellStyle name="Good" xfId="31" xr:uid="{00000000-0005-0000-0000-000061000000}"/>
    <cellStyle name="Heading" xfId="32" xr:uid="{00000000-0005-0000-0000-000062000000}"/>
    <cellStyle name="Heading 1" xfId="33" xr:uid="{00000000-0005-0000-0000-000063000000}"/>
    <cellStyle name="Heading 2" xfId="34" xr:uid="{00000000-0005-0000-0000-000064000000}"/>
    <cellStyle name="Heading 3" xfId="35" xr:uid="{00000000-0005-0000-0000-000065000000}"/>
    <cellStyle name="Heading 4" xfId="36" xr:uid="{00000000-0005-0000-0000-000066000000}"/>
    <cellStyle name="Input" xfId="37" xr:uid="{00000000-0005-0000-0000-000067000000}"/>
    <cellStyle name="Legal 8? x 14 in" xfId="79" xr:uid="{00000000-0005-0000-0000-000068000000}"/>
    <cellStyle name="Linked Cell" xfId="38" xr:uid="{00000000-0005-0000-0000-000069000000}"/>
    <cellStyle name="Neutral" xfId="39" xr:uid="{00000000-0005-0000-0000-00006A000000}"/>
    <cellStyle name="Normal 11" xfId="88" xr:uid="{00000000-0005-0000-0000-00006B000000}"/>
    <cellStyle name="Normal 2" xfId="40" xr:uid="{00000000-0005-0000-0000-00006C000000}"/>
    <cellStyle name="Normal 2 10" xfId="138" xr:uid="{00000000-0005-0000-0000-00006D000000}"/>
    <cellStyle name="Normal 2 2" xfId="41" xr:uid="{00000000-0005-0000-0000-00006E000000}"/>
    <cellStyle name="Normal 2 2 10" xfId="492" xr:uid="{00000000-0005-0000-0000-00006F000000}"/>
    <cellStyle name="Normal 2 2 11" xfId="617" xr:uid="{00000000-0005-0000-0000-000070000000}"/>
    <cellStyle name="Normal 2 2 2" xfId="139" xr:uid="{00000000-0005-0000-0000-000071000000}"/>
    <cellStyle name="Normal 2 2 2 10" xfId="539" xr:uid="{00000000-0005-0000-0000-000072000000}"/>
    <cellStyle name="Normal 2 2 2 2" xfId="140" xr:uid="{00000000-0005-0000-0000-000073000000}"/>
    <cellStyle name="Normal 2 2 2 2 2" xfId="516" xr:uid="{00000000-0005-0000-0000-000074000000}"/>
    <cellStyle name="Normal 2 2 2 2 3" xfId="599" xr:uid="{00000000-0005-0000-0000-000075000000}"/>
    <cellStyle name="Normal 2 2 2 2 4" xfId="627" xr:uid="{00000000-0005-0000-0000-000076000000}"/>
    <cellStyle name="Normal 2 2 2 2 5" xfId="642" xr:uid="{00000000-0005-0000-0000-000077000000}"/>
    <cellStyle name="Normal 2 2 2 2 6" xfId="515" xr:uid="{00000000-0005-0000-0000-000078000000}"/>
    <cellStyle name="Normal 2 2 2 3" xfId="199" xr:uid="{00000000-0005-0000-0000-000079000000}"/>
    <cellStyle name="Normal 2 2 2 4" xfId="197" xr:uid="{00000000-0005-0000-0000-00007A000000}"/>
    <cellStyle name="Normal 2 2 2 5" xfId="563" xr:uid="{00000000-0005-0000-0000-00007B000000}"/>
    <cellStyle name="Normal 2 2 2 6" xfId="554" xr:uid="{00000000-0005-0000-0000-00007C000000}"/>
    <cellStyle name="Normal 2 2 2 7" xfId="568" xr:uid="{00000000-0005-0000-0000-00007D000000}"/>
    <cellStyle name="Normal 2 2 2 8" xfId="598" xr:uid="{00000000-0005-0000-0000-00007E000000}"/>
    <cellStyle name="Normal 2 2 2 9" xfId="612" xr:uid="{00000000-0005-0000-0000-00007F000000}"/>
    <cellStyle name="Normal 2 2 3" xfId="141" xr:uid="{00000000-0005-0000-0000-000080000000}"/>
    <cellStyle name="Normal 2 2 4" xfId="198" xr:uid="{00000000-0005-0000-0000-000081000000}"/>
    <cellStyle name="Normal 2 2 4 2" xfId="529" xr:uid="{00000000-0005-0000-0000-000082000000}"/>
    <cellStyle name="Normal 2 2 4 3" xfId="611" xr:uid="{00000000-0005-0000-0000-000083000000}"/>
    <cellStyle name="Normal 2 2 4 4" xfId="494" xr:uid="{00000000-0005-0000-0000-000084000000}"/>
    <cellStyle name="Normal 2 2 4 5" xfId="610" xr:uid="{00000000-0005-0000-0000-000085000000}"/>
    <cellStyle name="Normal 2 2 4 6" xfId="490" xr:uid="{00000000-0005-0000-0000-000086000000}"/>
    <cellStyle name="Normal 2 2 5" xfId="203" xr:uid="{00000000-0005-0000-0000-000087000000}"/>
    <cellStyle name="Normal 2 2 6" xfId="549" xr:uid="{00000000-0005-0000-0000-000088000000}"/>
    <cellStyle name="Normal 2 2 7" xfId="566" xr:uid="{00000000-0005-0000-0000-000089000000}"/>
    <cellStyle name="Normal 2 2 8" xfId="572" xr:uid="{00000000-0005-0000-0000-00008A000000}"/>
    <cellStyle name="Normal 2 2 9" xfId="522" xr:uid="{00000000-0005-0000-0000-00008B000000}"/>
    <cellStyle name="Normal 3" xfId="42" xr:uid="{00000000-0005-0000-0000-00008C000000}"/>
    <cellStyle name="Normal 3 10" xfId="618" xr:uid="{00000000-0005-0000-0000-00008D000000}"/>
    <cellStyle name="Normal 3 11" xfId="483" xr:uid="{00000000-0005-0000-0000-00008E000000}"/>
    <cellStyle name="Normal 3 2" xfId="86" xr:uid="{00000000-0005-0000-0000-00008F000000}"/>
    <cellStyle name="Normal 3 2 10" xfId="592" xr:uid="{00000000-0005-0000-0000-000090000000}"/>
    <cellStyle name="Normal 3 2 2" xfId="142" xr:uid="{00000000-0005-0000-0000-000091000000}"/>
    <cellStyle name="Normal 3 2 2 2" xfId="517" xr:uid="{00000000-0005-0000-0000-000092000000}"/>
    <cellStyle name="Normal 3 2 2 3" xfId="600" xr:uid="{00000000-0005-0000-0000-000093000000}"/>
    <cellStyle name="Normal 3 2 2 4" xfId="624" xr:uid="{00000000-0005-0000-0000-000094000000}"/>
    <cellStyle name="Normal 3 2 2 5" xfId="639" xr:uid="{00000000-0005-0000-0000-000095000000}"/>
    <cellStyle name="Normal 3 2 2 6" xfId="499" xr:uid="{00000000-0005-0000-0000-000096000000}"/>
    <cellStyle name="Normal 3 2 3" xfId="200" xr:uid="{00000000-0005-0000-0000-000097000000}"/>
    <cellStyle name="Normal 3 2 4" xfId="196" xr:uid="{00000000-0005-0000-0000-000098000000}"/>
    <cellStyle name="Normal 3 2 5" xfId="564" xr:uid="{00000000-0005-0000-0000-000099000000}"/>
    <cellStyle name="Normal 3 2 6" xfId="552" xr:uid="{00000000-0005-0000-0000-00009A000000}"/>
    <cellStyle name="Normal 3 2 7" xfId="550" xr:uid="{00000000-0005-0000-0000-00009B000000}"/>
    <cellStyle name="Normal 3 2 8" xfId="512" xr:uid="{00000000-0005-0000-0000-00009C000000}"/>
    <cellStyle name="Normal 3 2 9" xfId="604" xr:uid="{00000000-0005-0000-0000-00009D000000}"/>
    <cellStyle name="Normal 3 3" xfId="143" xr:uid="{00000000-0005-0000-0000-00009E000000}"/>
    <cellStyle name="Normal 3 4" xfId="136" xr:uid="{00000000-0005-0000-0000-00009F000000}"/>
    <cellStyle name="Normal 3 4 2" xfId="513" xr:uid="{00000000-0005-0000-0000-0000A0000000}"/>
    <cellStyle name="Normal 3 4 3" xfId="479" xr:uid="{00000000-0005-0000-0000-0000A1000000}"/>
    <cellStyle name="Normal 3 4 4" xfId="625" xr:uid="{00000000-0005-0000-0000-0000A2000000}"/>
    <cellStyle name="Normal 3 4 5" xfId="640" xr:uid="{00000000-0005-0000-0000-0000A3000000}"/>
    <cellStyle name="Normal 3 4 6" xfId="491" xr:uid="{00000000-0005-0000-0000-0000A4000000}"/>
    <cellStyle name="Normal 3 5" xfId="135" xr:uid="{00000000-0005-0000-0000-0000A5000000}"/>
    <cellStyle name="Normal 3 6" xfId="545" xr:uid="{00000000-0005-0000-0000-0000A6000000}"/>
    <cellStyle name="Normal 3 7" xfId="574" xr:uid="{00000000-0005-0000-0000-0000A7000000}"/>
    <cellStyle name="Normal 3 8" xfId="571" xr:uid="{00000000-0005-0000-0000-0000A8000000}"/>
    <cellStyle name="Normal 3 9" xfId="521" xr:uid="{00000000-0005-0000-0000-0000A9000000}"/>
    <cellStyle name="Normal 4" xfId="43" xr:uid="{00000000-0005-0000-0000-0000AA000000}"/>
    <cellStyle name="Normal 4 2" xfId="144" xr:uid="{00000000-0005-0000-0000-0000AB000000}"/>
    <cellStyle name="Normal 4 2 2" xfId="518" xr:uid="{00000000-0005-0000-0000-0000AC000000}"/>
    <cellStyle name="Normal 4 3" xfId="201" xr:uid="{00000000-0005-0000-0000-0000AD000000}"/>
    <cellStyle name="Normal 4 3 2" xfId="530" xr:uid="{00000000-0005-0000-0000-0000AE000000}"/>
    <cellStyle name="Normal 4 4" xfId="195" xr:uid="{00000000-0005-0000-0000-0000AF000000}"/>
    <cellStyle name="Normal 4 4 2" xfId="528" xr:uid="{00000000-0005-0000-0000-0000B0000000}"/>
    <cellStyle name="Normal 4 5" xfId="210" xr:uid="{00000000-0005-0000-0000-0000B1000000}"/>
    <cellStyle name="Normal 4 5 2" xfId="536" xr:uid="{00000000-0005-0000-0000-0000B2000000}"/>
    <cellStyle name="Normal 4 6" xfId="565" xr:uid="{00000000-0005-0000-0000-0000B3000000}"/>
    <cellStyle name="Normal 4 7" xfId="551" xr:uid="{00000000-0005-0000-0000-0000B4000000}"/>
    <cellStyle name="Normal 4 8" xfId="553" xr:uid="{00000000-0005-0000-0000-0000B5000000}"/>
    <cellStyle name="Normal 4 9" xfId="469" xr:uid="{00000000-0005-0000-0000-0000B6000000}"/>
    <cellStyle name="Normal_811" xfId="44" xr:uid="{00000000-0005-0000-0000-0000B7000000}"/>
    <cellStyle name="Note" xfId="45" xr:uid="{00000000-0005-0000-0000-0000B8000000}"/>
    <cellStyle name="Output" xfId="46" xr:uid="{00000000-0005-0000-0000-0000B9000000}"/>
    <cellStyle name="Percent (0)" xfId="47" xr:uid="{00000000-0005-0000-0000-0000BA000000}"/>
    <cellStyle name="Percent (0) 2" xfId="146" xr:uid="{00000000-0005-0000-0000-0000BB000000}"/>
    <cellStyle name="Percent (0) 2 2" xfId="519" xr:uid="{00000000-0005-0000-0000-0000BC000000}"/>
    <cellStyle name="Percent (0) 3" xfId="202" xr:uid="{00000000-0005-0000-0000-0000BD000000}"/>
    <cellStyle name="Percent (0) 3 2" xfId="531" xr:uid="{00000000-0005-0000-0000-0000BE000000}"/>
    <cellStyle name="Percent (0) 4" xfId="194" xr:uid="{00000000-0005-0000-0000-0000BF000000}"/>
    <cellStyle name="Percent (0) 4 2" xfId="527" xr:uid="{00000000-0005-0000-0000-0000C0000000}"/>
    <cellStyle name="Percent (0) 5" xfId="211" xr:uid="{00000000-0005-0000-0000-0000C1000000}"/>
    <cellStyle name="Percent (0) 5 2" xfId="537" xr:uid="{00000000-0005-0000-0000-0000C2000000}"/>
    <cellStyle name="Percent (0) 6" xfId="567" xr:uid="{00000000-0005-0000-0000-0000C3000000}"/>
    <cellStyle name="Percent (0) 7" xfId="584" xr:uid="{00000000-0005-0000-0000-0000C4000000}"/>
    <cellStyle name="Percent (0) 8" xfId="555" xr:uid="{00000000-0005-0000-0000-0000C5000000}"/>
    <cellStyle name="Percent (0) 9" xfId="470" xr:uid="{00000000-0005-0000-0000-0000C6000000}"/>
    <cellStyle name="Percent 2" xfId="85" xr:uid="{00000000-0005-0000-0000-0000C7000000}"/>
    <cellStyle name="Style 1" xfId="48" xr:uid="{00000000-0005-0000-0000-0000C8000000}"/>
    <cellStyle name="Tickmark" xfId="49" xr:uid="{00000000-0005-0000-0000-0000C9000000}"/>
    <cellStyle name="Title" xfId="50" xr:uid="{00000000-0005-0000-0000-0000CA000000}"/>
    <cellStyle name="Total" xfId="51" xr:uid="{00000000-0005-0000-0000-0000CB000000}"/>
    <cellStyle name="Warning Text" xfId="52" xr:uid="{00000000-0005-0000-0000-0000CC000000}"/>
    <cellStyle name="Акцент1 2" xfId="53" xr:uid="{00000000-0005-0000-0000-0000CD000000}"/>
    <cellStyle name="Акцент1 2 2" xfId="147" xr:uid="{00000000-0005-0000-0000-0000CE000000}"/>
    <cellStyle name="Акцент1 2 3" xfId="303" xr:uid="{00000000-0005-0000-0000-0000CF000000}"/>
    <cellStyle name="Акцент1 2 4" xfId="226" xr:uid="{00000000-0005-0000-0000-0000D0000000}"/>
    <cellStyle name="Акцент1 2 5" xfId="301" xr:uid="{00000000-0005-0000-0000-0000D1000000}"/>
    <cellStyle name="Акцент1 2 6" xfId="299" xr:uid="{00000000-0005-0000-0000-0000D2000000}"/>
    <cellStyle name="Акцент1 3" xfId="148" xr:uid="{00000000-0005-0000-0000-0000D3000000}"/>
    <cellStyle name="Акцент1 4" xfId="243" xr:uid="{00000000-0005-0000-0000-0000D4000000}"/>
    <cellStyle name="Акцент1 5" xfId="298" xr:uid="{00000000-0005-0000-0000-0000D5000000}"/>
    <cellStyle name="Акцент1 6" xfId="280" xr:uid="{00000000-0005-0000-0000-0000D6000000}"/>
    <cellStyle name="Акцент1 7" xfId="401" xr:uid="{00000000-0005-0000-0000-0000D7000000}"/>
    <cellStyle name="Акцент1 8" xfId="420" xr:uid="{00000000-0005-0000-0000-0000D8000000}"/>
    <cellStyle name="Акцент1 9" xfId="461" xr:uid="{00000000-0005-0000-0000-0000D9000000}"/>
    <cellStyle name="Акцент2 2" xfId="54" xr:uid="{00000000-0005-0000-0000-0000DA000000}"/>
    <cellStyle name="Акцент2 2 2" xfId="149" xr:uid="{00000000-0005-0000-0000-0000DB000000}"/>
    <cellStyle name="Акцент2 2 3" xfId="305" xr:uid="{00000000-0005-0000-0000-0000DC000000}"/>
    <cellStyle name="Акцент2 2 4" xfId="224" xr:uid="{00000000-0005-0000-0000-0000DD000000}"/>
    <cellStyle name="Акцент2 2 5" xfId="346" xr:uid="{00000000-0005-0000-0000-0000DE000000}"/>
    <cellStyle name="Акцент2 2 6" xfId="229" xr:uid="{00000000-0005-0000-0000-0000DF000000}"/>
    <cellStyle name="Акцент2 3" xfId="150" xr:uid="{00000000-0005-0000-0000-0000E0000000}"/>
    <cellStyle name="Акцент2 4" xfId="244" xr:uid="{00000000-0005-0000-0000-0000E1000000}"/>
    <cellStyle name="Акцент2 5" xfId="336" xr:uid="{00000000-0005-0000-0000-0000E2000000}"/>
    <cellStyle name="Акцент2 6" xfId="282" xr:uid="{00000000-0005-0000-0000-0000E3000000}"/>
    <cellStyle name="Акцент2 7" xfId="350" xr:uid="{00000000-0005-0000-0000-0000E4000000}"/>
    <cellStyle name="Акцент2 8" xfId="421" xr:uid="{00000000-0005-0000-0000-0000E5000000}"/>
    <cellStyle name="Акцент2 9" xfId="460" xr:uid="{00000000-0005-0000-0000-0000E6000000}"/>
    <cellStyle name="Акцент3 2" xfId="55" xr:uid="{00000000-0005-0000-0000-0000E7000000}"/>
    <cellStyle name="Акцент3 2 2" xfId="151" xr:uid="{00000000-0005-0000-0000-0000E8000000}"/>
    <cellStyle name="Акцент3 2 3" xfId="307" xr:uid="{00000000-0005-0000-0000-0000E9000000}"/>
    <cellStyle name="Акцент3 2 4" xfId="222" xr:uid="{00000000-0005-0000-0000-0000EA000000}"/>
    <cellStyle name="Акцент3 2 5" xfId="230" xr:uid="{00000000-0005-0000-0000-0000EB000000}"/>
    <cellStyle name="Акцент3 2 6" xfId="228" xr:uid="{00000000-0005-0000-0000-0000EC000000}"/>
    <cellStyle name="Акцент3 3" xfId="152" xr:uid="{00000000-0005-0000-0000-0000ED000000}"/>
    <cellStyle name="Акцент3 4" xfId="245" xr:uid="{00000000-0005-0000-0000-0000EE000000}"/>
    <cellStyle name="Акцент3 5" xfId="334" xr:uid="{00000000-0005-0000-0000-0000EF000000}"/>
    <cellStyle name="Акцент3 6" xfId="284" xr:uid="{00000000-0005-0000-0000-0000F0000000}"/>
    <cellStyle name="Акцент3 7" xfId="227" xr:uid="{00000000-0005-0000-0000-0000F1000000}"/>
    <cellStyle name="Акцент3 8" xfId="422" xr:uid="{00000000-0005-0000-0000-0000F2000000}"/>
    <cellStyle name="Акцент3 9" xfId="459" xr:uid="{00000000-0005-0000-0000-0000F3000000}"/>
    <cellStyle name="Акцент4 2" xfId="56" xr:uid="{00000000-0005-0000-0000-0000F4000000}"/>
    <cellStyle name="Акцент4 2 2" xfId="153" xr:uid="{00000000-0005-0000-0000-0000F5000000}"/>
    <cellStyle name="Акцент4 2 3" xfId="309" xr:uid="{00000000-0005-0000-0000-0000F6000000}"/>
    <cellStyle name="Акцент4 2 4" xfId="289" xr:uid="{00000000-0005-0000-0000-0000F7000000}"/>
    <cellStyle name="Акцент4 2 5" xfId="231" xr:uid="{00000000-0005-0000-0000-0000F8000000}"/>
    <cellStyle name="Акцент4 2 6" xfId="242" xr:uid="{00000000-0005-0000-0000-0000F9000000}"/>
    <cellStyle name="Акцент4 3" xfId="154" xr:uid="{00000000-0005-0000-0000-0000FA000000}"/>
    <cellStyle name="Акцент4 4" xfId="246" xr:uid="{00000000-0005-0000-0000-0000FB000000}"/>
    <cellStyle name="Акцент4 5" xfId="332" xr:uid="{00000000-0005-0000-0000-0000FC000000}"/>
    <cellStyle name="Акцент4 6" xfId="286" xr:uid="{00000000-0005-0000-0000-0000FD000000}"/>
    <cellStyle name="Акцент4 7" xfId="234" xr:uid="{00000000-0005-0000-0000-0000FE000000}"/>
    <cellStyle name="Акцент4 8" xfId="423" xr:uid="{00000000-0005-0000-0000-0000FF000000}"/>
    <cellStyle name="Акцент4 9" xfId="458" xr:uid="{00000000-0005-0000-0000-000000010000}"/>
    <cellStyle name="Акцент5 2" xfId="57" xr:uid="{00000000-0005-0000-0000-000001010000}"/>
    <cellStyle name="Акцент5 2 2" xfId="155" xr:uid="{00000000-0005-0000-0000-000002010000}"/>
    <cellStyle name="Акцент5 2 3" xfId="311" xr:uid="{00000000-0005-0000-0000-000003010000}"/>
    <cellStyle name="Акцент5 2 4" xfId="287" xr:uid="{00000000-0005-0000-0000-000004010000}"/>
    <cellStyle name="Акцент5 2 5" xfId="272" xr:uid="{00000000-0005-0000-0000-000005010000}"/>
    <cellStyle name="Акцент5 2 6" xfId="372" xr:uid="{00000000-0005-0000-0000-000006010000}"/>
    <cellStyle name="Акцент5 3" xfId="156" xr:uid="{00000000-0005-0000-0000-000007010000}"/>
    <cellStyle name="Акцент5 4" xfId="247" xr:uid="{00000000-0005-0000-0000-000008010000}"/>
    <cellStyle name="Акцент5 5" xfId="330" xr:uid="{00000000-0005-0000-0000-000009010000}"/>
    <cellStyle name="Акцент5 6" xfId="288" xr:uid="{00000000-0005-0000-0000-00000A010000}"/>
    <cellStyle name="Акцент5 7" xfId="403" xr:uid="{00000000-0005-0000-0000-00000B010000}"/>
    <cellStyle name="Акцент5 8" xfId="424" xr:uid="{00000000-0005-0000-0000-00000C010000}"/>
    <cellStyle name="Акцент5 9" xfId="457" xr:uid="{00000000-0005-0000-0000-00000D010000}"/>
    <cellStyle name="Акцент6 2" xfId="58" xr:uid="{00000000-0005-0000-0000-00000E010000}"/>
    <cellStyle name="Акцент6 2 2" xfId="157" xr:uid="{00000000-0005-0000-0000-00000F010000}"/>
    <cellStyle name="Акцент6 2 3" xfId="313" xr:uid="{00000000-0005-0000-0000-000010010000}"/>
    <cellStyle name="Акцент6 2 4" xfId="285" xr:uid="{00000000-0005-0000-0000-000011010000}"/>
    <cellStyle name="Акцент6 2 5" xfId="351" xr:uid="{00000000-0005-0000-0000-000012010000}"/>
    <cellStyle name="Акцент6 2 6" xfId="237" xr:uid="{00000000-0005-0000-0000-000013010000}"/>
    <cellStyle name="Акцент6 3" xfId="158" xr:uid="{00000000-0005-0000-0000-000014010000}"/>
    <cellStyle name="Акцент6 4" xfId="248" xr:uid="{00000000-0005-0000-0000-000015010000}"/>
    <cellStyle name="Акцент6 5" xfId="328" xr:uid="{00000000-0005-0000-0000-000016010000}"/>
    <cellStyle name="Акцент6 6" xfId="221" xr:uid="{00000000-0005-0000-0000-000017010000}"/>
    <cellStyle name="Акцент6 7" xfId="300" xr:uid="{00000000-0005-0000-0000-000018010000}"/>
    <cellStyle name="Акцент6 8" xfId="425" xr:uid="{00000000-0005-0000-0000-000019010000}"/>
    <cellStyle name="Акцент6 9" xfId="456" xr:uid="{00000000-0005-0000-0000-00001A010000}"/>
    <cellStyle name="Ввод  2" xfId="59" xr:uid="{00000000-0005-0000-0000-00001B010000}"/>
    <cellStyle name="Ввод  2 2" xfId="159" xr:uid="{00000000-0005-0000-0000-00001C010000}"/>
    <cellStyle name="Ввод  2 3" xfId="315" xr:uid="{00000000-0005-0000-0000-00001D010000}"/>
    <cellStyle name="Ввод  2 4" xfId="283" xr:uid="{00000000-0005-0000-0000-00001E010000}"/>
    <cellStyle name="Ввод  2 5" xfId="271" xr:uid="{00000000-0005-0000-0000-00001F010000}"/>
    <cellStyle name="Ввод  2 6" xfId="275" xr:uid="{00000000-0005-0000-0000-000020010000}"/>
    <cellStyle name="Ввод  3" xfId="160" xr:uid="{00000000-0005-0000-0000-000021010000}"/>
    <cellStyle name="Ввод  4" xfId="249" xr:uid="{00000000-0005-0000-0000-000022010000}"/>
    <cellStyle name="Ввод  5" xfId="326" xr:uid="{00000000-0005-0000-0000-000023010000}"/>
    <cellStyle name="Ввод  6" xfId="223" xr:uid="{00000000-0005-0000-0000-000024010000}"/>
    <cellStyle name="Ввод  7" xfId="273" xr:uid="{00000000-0005-0000-0000-000025010000}"/>
    <cellStyle name="Ввод  8" xfId="426" xr:uid="{00000000-0005-0000-0000-000026010000}"/>
    <cellStyle name="Ввод  9" xfId="455" xr:uid="{00000000-0005-0000-0000-000027010000}"/>
    <cellStyle name="Вывод 2" xfId="60" xr:uid="{00000000-0005-0000-0000-000028010000}"/>
    <cellStyle name="Вывод 2 2" xfId="161" xr:uid="{00000000-0005-0000-0000-000029010000}"/>
    <cellStyle name="Вывод 2 3" xfId="317" xr:uid="{00000000-0005-0000-0000-00002A010000}"/>
    <cellStyle name="Вывод 2 4" xfId="281" xr:uid="{00000000-0005-0000-0000-00002B010000}"/>
    <cellStyle name="Вывод 2 5" xfId="373" xr:uid="{00000000-0005-0000-0000-00002C010000}"/>
    <cellStyle name="Вывод 2 6" xfId="343" xr:uid="{00000000-0005-0000-0000-00002D010000}"/>
    <cellStyle name="Вывод 3" xfId="162" xr:uid="{00000000-0005-0000-0000-00002E010000}"/>
    <cellStyle name="Вывод 4" xfId="250" xr:uid="{00000000-0005-0000-0000-00002F010000}"/>
    <cellStyle name="Вывод 5" xfId="324" xr:uid="{00000000-0005-0000-0000-000030010000}"/>
    <cellStyle name="Вывод 6" xfId="225" xr:uid="{00000000-0005-0000-0000-000031010000}"/>
    <cellStyle name="Вывод 7" xfId="392" xr:uid="{00000000-0005-0000-0000-000032010000}"/>
    <cellStyle name="Вывод 8" xfId="427" xr:uid="{00000000-0005-0000-0000-000033010000}"/>
    <cellStyle name="Вывод 9" xfId="454" xr:uid="{00000000-0005-0000-0000-000034010000}"/>
    <cellStyle name="Вычисление 2" xfId="61" xr:uid="{00000000-0005-0000-0000-000035010000}"/>
    <cellStyle name="Вычисление 2 2" xfId="163" xr:uid="{00000000-0005-0000-0000-000036010000}"/>
    <cellStyle name="Вычисление 2 3" xfId="319" xr:uid="{00000000-0005-0000-0000-000037010000}"/>
    <cellStyle name="Вычисление 2 4" xfId="279" xr:uid="{00000000-0005-0000-0000-000038010000}"/>
    <cellStyle name="Вычисление 2 5" xfId="375" xr:uid="{00000000-0005-0000-0000-000039010000}"/>
    <cellStyle name="Вычисление 2 6" xfId="349" xr:uid="{00000000-0005-0000-0000-00003A010000}"/>
    <cellStyle name="Вычисление 3" xfId="164" xr:uid="{00000000-0005-0000-0000-00003B010000}"/>
    <cellStyle name="Вычисление 4" xfId="251" xr:uid="{00000000-0005-0000-0000-00003C010000}"/>
    <cellStyle name="Вычисление 5" xfId="322" xr:uid="{00000000-0005-0000-0000-00003D010000}"/>
    <cellStyle name="Вычисление 6" xfId="297" xr:uid="{00000000-0005-0000-0000-00003E010000}"/>
    <cellStyle name="Вычисление 7" xfId="390" xr:uid="{00000000-0005-0000-0000-00003F010000}"/>
    <cellStyle name="Вычисление 8" xfId="428" xr:uid="{00000000-0005-0000-0000-000040010000}"/>
    <cellStyle name="Вычисление 9" xfId="453" xr:uid="{00000000-0005-0000-0000-000041010000}"/>
    <cellStyle name="Заголовок 1 2" xfId="62" xr:uid="{00000000-0005-0000-0000-000042010000}"/>
    <cellStyle name="Заголовок 1 2 2" xfId="165" xr:uid="{00000000-0005-0000-0000-000043010000}"/>
    <cellStyle name="Заголовок 1 2 3" xfId="321" xr:uid="{00000000-0005-0000-0000-000044010000}"/>
    <cellStyle name="Заголовок 1 2 4" xfId="220" xr:uid="{00000000-0005-0000-0000-000045010000}"/>
    <cellStyle name="Заголовок 1 2 5" xfId="377" xr:uid="{00000000-0005-0000-0000-000046010000}"/>
    <cellStyle name="Заголовок 1 2 6" xfId="261" xr:uid="{00000000-0005-0000-0000-000047010000}"/>
    <cellStyle name="Заголовок 1 3" xfId="166" xr:uid="{00000000-0005-0000-0000-000048010000}"/>
    <cellStyle name="Заголовок 1 4" xfId="252" xr:uid="{00000000-0005-0000-0000-000049010000}"/>
    <cellStyle name="Заголовок 1 5" xfId="320" xr:uid="{00000000-0005-0000-0000-00004A010000}"/>
    <cellStyle name="Заголовок 1 6" xfId="348" xr:uid="{00000000-0005-0000-0000-00004B010000}"/>
    <cellStyle name="Заголовок 1 7" xfId="388" xr:uid="{00000000-0005-0000-0000-00004C010000}"/>
    <cellStyle name="Заголовок 1 8" xfId="429" xr:uid="{00000000-0005-0000-0000-00004D010000}"/>
    <cellStyle name="Заголовок 1 9" xfId="452" xr:uid="{00000000-0005-0000-0000-00004E010000}"/>
    <cellStyle name="Заголовок 2 2" xfId="63" xr:uid="{00000000-0005-0000-0000-00004F010000}"/>
    <cellStyle name="Заголовок 2 2 2" xfId="167" xr:uid="{00000000-0005-0000-0000-000050010000}"/>
    <cellStyle name="Заголовок 2 2 3" xfId="323" xr:uid="{00000000-0005-0000-0000-000051010000}"/>
    <cellStyle name="Заголовок 2 2 4" xfId="219" xr:uid="{00000000-0005-0000-0000-000052010000}"/>
    <cellStyle name="Заголовок 2 2 5" xfId="379" xr:uid="{00000000-0005-0000-0000-000053010000}"/>
    <cellStyle name="Заголовок 2 2 6" xfId="352" xr:uid="{00000000-0005-0000-0000-000054010000}"/>
    <cellStyle name="Заголовок 2 3" xfId="168" xr:uid="{00000000-0005-0000-0000-000055010000}"/>
    <cellStyle name="Заголовок 2 4" xfId="253" xr:uid="{00000000-0005-0000-0000-000056010000}"/>
    <cellStyle name="Заголовок 2 5" xfId="318" xr:uid="{00000000-0005-0000-0000-000057010000}"/>
    <cellStyle name="Заголовок 2 6" xfId="274" xr:uid="{00000000-0005-0000-0000-000058010000}"/>
    <cellStyle name="Заголовок 2 7" xfId="386" xr:uid="{00000000-0005-0000-0000-000059010000}"/>
    <cellStyle name="Заголовок 2 8" xfId="430" xr:uid="{00000000-0005-0000-0000-00005A010000}"/>
    <cellStyle name="Заголовок 2 9" xfId="451" xr:uid="{00000000-0005-0000-0000-00005B010000}"/>
    <cellStyle name="Заголовок 3 2" xfId="64" xr:uid="{00000000-0005-0000-0000-00005C010000}"/>
    <cellStyle name="Заголовок 3 2 2" xfId="169" xr:uid="{00000000-0005-0000-0000-00005D010000}"/>
    <cellStyle name="Заголовок 3 2 3" xfId="325" xr:uid="{00000000-0005-0000-0000-00005E010000}"/>
    <cellStyle name="Заголовок 3 2 4" xfId="218" xr:uid="{00000000-0005-0000-0000-00005F010000}"/>
    <cellStyle name="Заголовок 3 2 5" xfId="381" xr:uid="{00000000-0005-0000-0000-000060010000}"/>
    <cellStyle name="Заголовок 3 2 6" xfId="236" xr:uid="{00000000-0005-0000-0000-000061010000}"/>
    <cellStyle name="Заголовок 3 3" xfId="170" xr:uid="{00000000-0005-0000-0000-000062010000}"/>
    <cellStyle name="Заголовок 3 4" xfId="254" xr:uid="{00000000-0005-0000-0000-000063010000}"/>
    <cellStyle name="Заголовок 3 5" xfId="316" xr:uid="{00000000-0005-0000-0000-000064010000}"/>
    <cellStyle name="Заголовок 3 6" xfId="278" xr:uid="{00000000-0005-0000-0000-000065010000}"/>
    <cellStyle name="Заголовок 3 7" xfId="384" xr:uid="{00000000-0005-0000-0000-000066010000}"/>
    <cellStyle name="Заголовок 3 8" xfId="431" xr:uid="{00000000-0005-0000-0000-000067010000}"/>
    <cellStyle name="Заголовок 3 9" xfId="450" xr:uid="{00000000-0005-0000-0000-000068010000}"/>
    <cellStyle name="Заголовок 4 2" xfId="65" xr:uid="{00000000-0005-0000-0000-000069010000}"/>
    <cellStyle name="Заголовок 4 2 2" xfId="171" xr:uid="{00000000-0005-0000-0000-00006A010000}"/>
    <cellStyle name="Заголовок 4 2 3" xfId="327" xr:uid="{00000000-0005-0000-0000-00006B010000}"/>
    <cellStyle name="Заголовок 4 2 4" xfId="354" xr:uid="{00000000-0005-0000-0000-00006C010000}"/>
    <cellStyle name="Заголовок 4 2 5" xfId="383" xr:uid="{00000000-0005-0000-0000-00006D010000}"/>
    <cellStyle name="Заголовок 4 2 6" xfId="371" xr:uid="{00000000-0005-0000-0000-00006E010000}"/>
    <cellStyle name="Заголовок 4 3" xfId="172" xr:uid="{00000000-0005-0000-0000-00006F010000}"/>
    <cellStyle name="Заголовок 4 4" xfId="255" xr:uid="{00000000-0005-0000-0000-000070010000}"/>
    <cellStyle name="Заголовок 4 5" xfId="314" xr:uid="{00000000-0005-0000-0000-000071010000}"/>
    <cellStyle name="Заголовок 4 6" xfId="290" xr:uid="{00000000-0005-0000-0000-000072010000}"/>
    <cellStyle name="Заголовок 4 7" xfId="382" xr:uid="{00000000-0005-0000-0000-000073010000}"/>
    <cellStyle name="Заголовок 4 8" xfId="432" xr:uid="{00000000-0005-0000-0000-000074010000}"/>
    <cellStyle name="Заголовок 4 9" xfId="419" xr:uid="{00000000-0005-0000-0000-000075010000}"/>
    <cellStyle name="Итог 2" xfId="66" xr:uid="{00000000-0005-0000-0000-000076010000}"/>
    <cellStyle name="Итог 2 2" xfId="173" xr:uid="{00000000-0005-0000-0000-000077010000}"/>
    <cellStyle name="Итог 2 3" xfId="329" xr:uid="{00000000-0005-0000-0000-000078010000}"/>
    <cellStyle name="Итог 2 4" xfId="355" xr:uid="{00000000-0005-0000-0000-000079010000}"/>
    <cellStyle name="Итог 2 5" xfId="385" xr:uid="{00000000-0005-0000-0000-00007A010000}"/>
    <cellStyle name="Итог 2 6" xfId="241" xr:uid="{00000000-0005-0000-0000-00007B010000}"/>
    <cellStyle name="Итог 3" xfId="174" xr:uid="{00000000-0005-0000-0000-00007C010000}"/>
    <cellStyle name="Итог 4" xfId="256" xr:uid="{00000000-0005-0000-0000-00007D010000}"/>
    <cellStyle name="Итог 5" xfId="312" xr:uid="{00000000-0005-0000-0000-00007E010000}"/>
    <cellStyle name="Итог 6" xfId="235" xr:uid="{00000000-0005-0000-0000-00007F010000}"/>
    <cellStyle name="Итог 7" xfId="380" xr:uid="{00000000-0005-0000-0000-000080010000}"/>
    <cellStyle name="Итог 8" xfId="433" xr:uid="{00000000-0005-0000-0000-000081010000}"/>
    <cellStyle name="Итог 9" xfId="418" xr:uid="{00000000-0005-0000-0000-000082010000}"/>
    <cellStyle name="Контрольная ячейка 2" xfId="67" xr:uid="{00000000-0005-0000-0000-000083010000}"/>
    <cellStyle name="Контрольная ячейка 2 2" xfId="175" xr:uid="{00000000-0005-0000-0000-000084010000}"/>
    <cellStyle name="Контрольная ячейка 2 3" xfId="331" xr:uid="{00000000-0005-0000-0000-000085010000}"/>
    <cellStyle name="Контрольная ячейка 2 4" xfId="357" xr:uid="{00000000-0005-0000-0000-000086010000}"/>
    <cellStyle name="Контрольная ячейка 2 5" xfId="387" xr:uid="{00000000-0005-0000-0000-000087010000}"/>
    <cellStyle name="Контрольная ячейка 2 6" xfId="232" xr:uid="{00000000-0005-0000-0000-000088010000}"/>
    <cellStyle name="Контрольная ячейка 3" xfId="176" xr:uid="{00000000-0005-0000-0000-000089010000}"/>
    <cellStyle name="Контрольная ячейка 4" xfId="257" xr:uid="{00000000-0005-0000-0000-00008A010000}"/>
    <cellStyle name="Контрольная ячейка 5" xfId="310" xr:uid="{00000000-0005-0000-0000-00008B010000}"/>
    <cellStyle name="Контрольная ячейка 6" xfId="370" xr:uid="{00000000-0005-0000-0000-00008C010000}"/>
    <cellStyle name="Контрольная ячейка 7" xfId="378" xr:uid="{00000000-0005-0000-0000-00008D010000}"/>
    <cellStyle name="Контрольная ячейка 8" xfId="434" xr:uid="{00000000-0005-0000-0000-00008E010000}"/>
    <cellStyle name="Контрольная ячейка 9" xfId="417" xr:uid="{00000000-0005-0000-0000-00008F010000}"/>
    <cellStyle name="Название 2" xfId="68" xr:uid="{00000000-0005-0000-0000-000090010000}"/>
    <cellStyle name="Название 2 2" xfId="177" xr:uid="{00000000-0005-0000-0000-000091010000}"/>
    <cellStyle name="Название 2 3" xfId="333" xr:uid="{00000000-0005-0000-0000-000092010000}"/>
    <cellStyle name="Название 2 4" xfId="359" xr:uid="{00000000-0005-0000-0000-000093010000}"/>
    <cellStyle name="Название 2 5" xfId="389" xr:uid="{00000000-0005-0000-0000-000094010000}"/>
    <cellStyle name="Название 2 6" xfId="405" xr:uid="{00000000-0005-0000-0000-000095010000}"/>
    <cellStyle name="Название 3" xfId="178" xr:uid="{00000000-0005-0000-0000-000096010000}"/>
    <cellStyle name="Название 4" xfId="258" xr:uid="{00000000-0005-0000-0000-000097010000}"/>
    <cellStyle name="Название 5" xfId="308" xr:uid="{00000000-0005-0000-0000-000098010000}"/>
    <cellStyle name="Название 6" xfId="367" xr:uid="{00000000-0005-0000-0000-000099010000}"/>
    <cellStyle name="Название 7" xfId="376" xr:uid="{00000000-0005-0000-0000-00009A010000}"/>
    <cellStyle name="Название 8" xfId="435" xr:uid="{00000000-0005-0000-0000-00009B010000}"/>
    <cellStyle name="Название 9" xfId="416" xr:uid="{00000000-0005-0000-0000-00009C010000}"/>
    <cellStyle name="Нейтральный 2" xfId="69" xr:uid="{00000000-0005-0000-0000-00009D010000}"/>
    <cellStyle name="Нейтральный 2 2" xfId="179" xr:uid="{00000000-0005-0000-0000-00009E010000}"/>
    <cellStyle name="Нейтральный 2 3" xfId="335" xr:uid="{00000000-0005-0000-0000-00009F010000}"/>
    <cellStyle name="Нейтральный 2 4" xfId="360" xr:uid="{00000000-0005-0000-0000-0000A0010000}"/>
    <cellStyle name="Нейтральный 2 5" xfId="391" xr:uid="{00000000-0005-0000-0000-0000A1010000}"/>
    <cellStyle name="Нейтральный 2 6" xfId="406" xr:uid="{00000000-0005-0000-0000-0000A2010000}"/>
    <cellStyle name="Нейтральный 3" xfId="180" xr:uid="{00000000-0005-0000-0000-0000A3010000}"/>
    <cellStyle name="Нейтральный 4" xfId="259" xr:uid="{00000000-0005-0000-0000-0000A4010000}"/>
    <cellStyle name="Нейтральный 5" xfId="306" xr:uid="{00000000-0005-0000-0000-0000A5010000}"/>
    <cellStyle name="Нейтральный 6" xfId="369" xr:uid="{00000000-0005-0000-0000-0000A6010000}"/>
    <cellStyle name="Нейтральный 7" xfId="374" xr:uid="{00000000-0005-0000-0000-0000A7010000}"/>
    <cellStyle name="Нейтральный 8" xfId="436" xr:uid="{00000000-0005-0000-0000-0000A8010000}"/>
    <cellStyle name="Нейтральный 9" xfId="415" xr:uid="{00000000-0005-0000-0000-0000A9010000}"/>
    <cellStyle name="Обычный" xfId="0" builtinId="0"/>
    <cellStyle name="Обычный 10" xfId="302" xr:uid="{00000000-0005-0000-0000-0000AB010000}"/>
    <cellStyle name="Обычный 10 2" xfId="583" xr:uid="{00000000-0005-0000-0000-0000AC010000}"/>
    <cellStyle name="Обычный 10 3" xfId="635" xr:uid="{00000000-0005-0000-0000-0000AD010000}"/>
    <cellStyle name="Обычный 10 4" xfId="648" xr:uid="{00000000-0005-0000-0000-0000AE010000}"/>
    <cellStyle name="Обычный 10 5" xfId="656" xr:uid="{00000000-0005-0000-0000-0000AF010000}"/>
    <cellStyle name="Обычный 11" xfId="294" xr:uid="{00000000-0005-0000-0000-0000B0010000}"/>
    <cellStyle name="Обычный 11 2" xfId="660" xr:uid="{00000000-0005-0000-0000-0000B1010000}"/>
    <cellStyle name="Обычный 11 2 2" xfId="661" xr:uid="{00000000-0005-0000-0000-0000B2010000}"/>
    <cellStyle name="Обычный 11 2 2 2" xfId="1129" xr:uid="{00000000-0005-0000-0000-0000B3010000}"/>
    <cellStyle name="Обычный 11 2 3" xfId="990" xr:uid="{00000000-0005-0000-0000-0000B4010000}"/>
    <cellStyle name="Обычный 11 3" xfId="662" xr:uid="{00000000-0005-0000-0000-0000B5010000}"/>
    <cellStyle name="Обычный 11 3 2" xfId="1062" xr:uid="{00000000-0005-0000-0000-0000B6010000}"/>
    <cellStyle name="Обычный 11 4" xfId="923" xr:uid="{00000000-0005-0000-0000-0000B7010000}"/>
    <cellStyle name="Обычный 11 5" xfId="587" xr:uid="{00000000-0005-0000-0000-0000B8010000}"/>
    <cellStyle name="Обычный 12" xfId="413" xr:uid="{00000000-0005-0000-0000-0000B9010000}"/>
    <cellStyle name="Обычный 13" xfId="462" xr:uid="{00000000-0005-0000-0000-0000BA010000}"/>
    <cellStyle name="Обычный 14" xfId="503" xr:uid="{00000000-0005-0000-0000-0000BB010000}"/>
    <cellStyle name="Обычный 15" xfId="658" xr:uid="{00000000-0005-0000-0000-0000BC010000}"/>
    <cellStyle name="Обычный 15 2" xfId="663" xr:uid="{00000000-0005-0000-0000-0000BD010000}"/>
    <cellStyle name="Обычный 15 3" xfId="664" xr:uid="{00000000-0005-0000-0000-0000BE010000}"/>
    <cellStyle name="Обычный 15 3 2" xfId="1088" xr:uid="{00000000-0005-0000-0000-0000BF010000}"/>
    <cellStyle name="Обычный 15 4" xfId="949" xr:uid="{00000000-0005-0000-0000-0000C0010000}"/>
    <cellStyle name="Обычный 16" xfId="659" xr:uid="{00000000-0005-0000-0000-0000C1010000}"/>
    <cellStyle name="Обычный 16 2" xfId="665" xr:uid="{00000000-0005-0000-0000-0000C2010000}"/>
    <cellStyle name="Обычный 17" xfId="666" xr:uid="{00000000-0005-0000-0000-0000C3010000}"/>
    <cellStyle name="Обычный 17 2" xfId="667" xr:uid="{00000000-0005-0000-0000-0000C4010000}"/>
    <cellStyle name="Обычный 17 2 2" xfId="1155" xr:uid="{00000000-0005-0000-0000-0000C5010000}"/>
    <cellStyle name="Обычный 17 3" xfId="1016" xr:uid="{00000000-0005-0000-0000-0000C6010000}"/>
    <cellStyle name="Обычный 18" xfId="1161" xr:uid="{00000000-0005-0000-0000-0000C7010000}"/>
    <cellStyle name="Обычный 2" xfId="1" xr:uid="{00000000-0005-0000-0000-0000C8010000}"/>
    <cellStyle name="Обычный 2 10" xfId="445" xr:uid="{00000000-0005-0000-0000-0000C9010000}"/>
    <cellStyle name="Обычный 2 11" xfId="668" xr:uid="{00000000-0005-0000-0000-0000CA010000}"/>
    <cellStyle name="Обычный 2 12" xfId="669" xr:uid="{00000000-0005-0000-0000-0000CB010000}"/>
    <cellStyle name="Обычный 2 12 2" xfId="670" xr:uid="{00000000-0005-0000-0000-0000CC010000}"/>
    <cellStyle name="Обычный 2 12 2 2" xfId="1089" xr:uid="{00000000-0005-0000-0000-0000CD010000}"/>
    <cellStyle name="Обычный 2 12 3" xfId="950" xr:uid="{00000000-0005-0000-0000-0000CE010000}"/>
    <cellStyle name="Обычный 2 13" xfId="671" xr:uid="{00000000-0005-0000-0000-0000CF010000}"/>
    <cellStyle name="Обычный 2 13 2" xfId="1023" xr:uid="{00000000-0005-0000-0000-0000D0010000}"/>
    <cellStyle name="Обычный 2 14" xfId="884" xr:uid="{00000000-0005-0000-0000-0000D1010000}"/>
    <cellStyle name="Обычный 2 2" xfId="70" xr:uid="{00000000-0005-0000-0000-0000D2010000}"/>
    <cellStyle name="Обычный 2 2 2" xfId="90" xr:uid="{00000000-0005-0000-0000-0000D3010000}"/>
    <cellStyle name="Обычный 2 2 2 10" xfId="888" xr:uid="{00000000-0005-0000-0000-0000D4010000}"/>
    <cellStyle name="Обычный 2 2 2 2" xfId="581" xr:uid="{00000000-0005-0000-0000-0000D5010000}"/>
    <cellStyle name="Обычный 2 2 2 2 2" xfId="582" xr:uid="{00000000-0005-0000-0000-0000D6010000}"/>
    <cellStyle name="Обычный 2 2 2 2 2 2" xfId="672" xr:uid="{00000000-0005-0000-0000-0000D7010000}"/>
    <cellStyle name="Обычный 2 2 2 2 2 2 2" xfId="673" xr:uid="{00000000-0005-0000-0000-0000D8010000}"/>
    <cellStyle name="Обычный 2 2 2 2 2 2 2 2" xfId="1128" xr:uid="{00000000-0005-0000-0000-0000D9010000}"/>
    <cellStyle name="Обычный 2 2 2 2 2 2 3" xfId="989" xr:uid="{00000000-0005-0000-0000-0000DA010000}"/>
    <cellStyle name="Обычный 2 2 2 2 2 3" xfId="674" xr:uid="{00000000-0005-0000-0000-0000DB010000}"/>
    <cellStyle name="Обычный 2 2 2 2 2 3 2" xfId="1061" xr:uid="{00000000-0005-0000-0000-0000DC010000}"/>
    <cellStyle name="Обычный 2 2 2 2 2 4" xfId="922" xr:uid="{00000000-0005-0000-0000-0000DD010000}"/>
    <cellStyle name="Обычный 2 2 2 2 3" xfId="634" xr:uid="{00000000-0005-0000-0000-0000DE010000}"/>
    <cellStyle name="Обычный 2 2 2 2 3 2" xfId="675" xr:uid="{00000000-0005-0000-0000-0000DF010000}"/>
    <cellStyle name="Обычный 2 2 2 2 3 2 2" xfId="676" xr:uid="{00000000-0005-0000-0000-0000E0010000}"/>
    <cellStyle name="Обычный 2 2 2 2 3 2 2 2" xfId="1145" xr:uid="{00000000-0005-0000-0000-0000E1010000}"/>
    <cellStyle name="Обычный 2 2 2 2 3 2 3" xfId="1006" xr:uid="{00000000-0005-0000-0000-0000E2010000}"/>
    <cellStyle name="Обычный 2 2 2 2 3 3" xfId="677" xr:uid="{00000000-0005-0000-0000-0000E3010000}"/>
    <cellStyle name="Обычный 2 2 2 2 3 3 2" xfId="1078" xr:uid="{00000000-0005-0000-0000-0000E4010000}"/>
    <cellStyle name="Обычный 2 2 2 2 3 4" xfId="939" xr:uid="{00000000-0005-0000-0000-0000E5010000}"/>
    <cellStyle name="Обычный 2 2 2 2 4" xfId="647" xr:uid="{00000000-0005-0000-0000-0000E6010000}"/>
    <cellStyle name="Обычный 2 2 2 2 4 2" xfId="678" xr:uid="{00000000-0005-0000-0000-0000E7010000}"/>
    <cellStyle name="Обычный 2 2 2 2 4 2 2" xfId="679" xr:uid="{00000000-0005-0000-0000-0000E8010000}"/>
    <cellStyle name="Обычный 2 2 2 2 4 2 2 2" xfId="1150" xr:uid="{00000000-0005-0000-0000-0000E9010000}"/>
    <cellStyle name="Обычный 2 2 2 2 4 2 3" xfId="1011" xr:uid="{00000000-0005-0000-0000-0000EA010000}"/>
    <cellStyle name="Обычный 2 2 2 2 4 3" xfId="680" xr:uid="{00000000-0005-0000-0000-0000EB010000}"/>
    <cellStyle name="Обычный 2 2 2 2 4 3 2" xfId="1083" xr:uid="{00000000-0005-0000-0000-0000EC010000}"/>
    <cellStyle name="Обычный 2 2 2 2 4 4" xfId="944" xr:uid="{00000000-0005-0000-0000-0000ED010000}"/>
    <cellStyle name="Обычный 2 2 2 2 5" xfId="655" xr:uid="{00000000-0005-0000-0000-0000EE010000}"/>
    <cellStyle name="Обычный 2 2 2 2 5 2" xfId="681" xr:uid="{00000000-0005-0000-0000-0000EF010000}"/>
    <cellStyle name="Обычный 2 2 2 2 5 2 2" xfId="682" xr:uid="{00000000-0005-0000-0000-0000F0010000}"/>
    <cellStyle name="Обычный 2 2 2 2 5 2 2 2" xfId="1154" xr:uid="{00000000-0005-0000-0000-0000F1010000}"/>
    <cellStyle name="Обычный 2 2 2 2 5 2 3" xfId="1015" xr:uid="{00000000-0005-0000-0000-0000F2010000}"/>
    <cellStyle name="Обычный 2 2 2 2 5 3" xfId="683" xr:uid="{00000000-0005-0000-0000-0000F3010000}"/>
    <cellStyle name="Обычный 2 2 2 2 5 3 2" xfId="1087" xr:uid="{00000000-0005-0000-0000-0000F4010000}"/>
    <cellStyle name="Обычный 2 2 2 2 5 4" xfId="948" xr:uid="{00000000-0005-0000-0000-0000F5010000}"/>
    <cellStyle name="Обычный 2 2 2 3" xfId="595" xr:uid="{00000000-0005-0000-0000-0000F6010000}"/>
    <cellStyle name="Обычный 2 2 2 3 2" xfId="684" xr:uid="{00000000-0005-0000-0000-0000F7010000}"/>
    <cellStyle name="Обычный 2 2 2 3 2 2" xfId="685" xr:uid="{00000000-0005-0000-0000-0000F8010000}"/>
    <cellStyle name="Обычный 2 2 2 3 2 2 2" xfId="1133" xr:uid="{00000000-0005-0000-0000-0000F9010000}"/>
    <cellStyle name="Обычный 2 2 2 3 2 3" xfId="994" xr:uid="{00000000-0005-0000-0000-0000FA010000}"/>
    <cellStyle name="Обычный 2 2 2 3 3" xfId="686" xr:uid="{00000000-0005-0000-0000-0000FB010000}"/>
    <cellStyle name="Обычный 2 2 2 3 3 2" xfId="1066" xr:uid="{00000000-0005-0000-0000-0000FC010000}"/>
    <cellStyle name="Обычный 2 2 2 3 4" xfId="927" xr:uid="{00000000-0005-0000-0000-0000FD010000}"/>
    <cellStyle name="Обычный 2 2 2 4" xfId="561" xr:uid="{00000000-0005-0000-0000-0000FE010000}"/>
    <cellStyle name="Обычный 2 2 2 4 2" xfId="687" xr:uid="{00000000-0005-0000-0000-0000FF010000}"/>
    <cellStyle name="Обычный 2 2 2 4 2 2" xfId="688" xr:uid="{00000000-0005-0000-0000-000000020000}"/>
    <cellStyle name="Обычный 2 2 2 4 2 2 2" xfId="1123" xr:uid="{00000000-0005-0000-0000-000001020000}"/>
    <cellStyle name="Обычный 2 2 2 4 2 3" xfId="984" xr:uid="{00000000-0005-0000-0000-000002020000}"/>
    <cellStyle name="Обычный 2 2 2 4 3" xfId="689" xr:uid="{00000000-0005-0000-0000-000003020000}"/>
    <cellStyle name="Обычный 2 2 2 4 3 2" xfId="1056" xr:uid="{00000000-0005-0000-0000-000004020000}"/>
    <cellStyle name="Обычный 2 2 2 4 4" xfId="917" xr:uid="{00000000-0005-0000-0000-000005020000}"/>
    <cellStyle name="Обычный 2 2 2 5" xfId="633" xr:uid="{00000000-0005-0000-0000-000006020000}"/>
    <cellStyle name="Обычный 2 2 2 6" xfId="646" xr:uid="{00000000-0005-0000-0000-000007020000}"/>
    <cellStyle name="Обычный 2 2 2 7" xfId="654" xr:uid="{00000000-0005-0000-0000-000008020000}"/>
    <cellStyle name="Обычный 2 2 2 8" xfId="690" xr:uid="{00000000-0005-0000-0000-000009020000}"/>
    <cellStyle name="Обычный 2 2 2 8 2" xfId="691" xr:uid="{00000000-0005-0000-0000-00000A020000}"/>
    <cellStyle name="Обычный 2 2 2 8 2 2" xfId="1094" xr:uid="{00000000-0005-0000-0000-00000B020000}"/>
    <cellStyle name="Обычный 2 2 2 8 3" xfId="955" xr:uid="{00000000-0005-0000-0000-00000C020000}"/>
    <cellStyle name="Обычный 2 2 2 9" xfId="692" xr:uid="{00000000-0005-0000-0000-00000D020000}"/>
    <cellStyle name="Обычный 2 2 2 9 2" xfId="1027" xr:uid="{00000000-0005-0000-0000-00000E020000}"/>
    <cellStyle name="Обычный 2 2 3" xfId="277" xr:uid="{00000000-0005-0000-0000-00000F020000}"/>
    <cellStyle name="Обычный 2 2 3 2" xfId="593" xr:uid="{00000000-0005-0000-0000-000010020000}"/>
    <cellStyle name="Обычный 2 2 3 3" xfId="637" xr:uid="{00000000-0005-0000-0000-000011020000}"/>
    <cellStyle name="Обычный 2 2 3 4" xfId="649" xr:uid="{00000000-0005-0000-0000-000012020000}"/>
    <cellStyle name="Обычный 2 2 3 5" xfId="657" xr:uid="{00000000-0005-0000-0000-000013020000}"/>
    <cellStyle name="Обычный 2 2 3 6" xfId="693" xr:uid="{00000000-0005-0000-0000-000014020000}"/>
    <cellStyle name="Обычный 2 2 3 6 2" xfId="694" xr:uid="{00000000-0005-0000-0000-000015020000}"/>
    <cellStyle name="Обычный 2 2 3 6 2 2" xfId="1101" xr:uid="{00000000-0005-0000-0000-000016020000}"/>
    <cellStyle name="Обычный 2 2 3 6 3" xfId="962" xr:uid="{00000000-0005-0000-0000-000017020000}"/>
    <cellStyle name="Обычный 2 2 3 7" xfId="695" xr:uid="{00000000-0005-0000-0000-000018020000}"/>
    <cellStyle name="Обычный 2 2 3 7 2" xfId="1034" xr:uid="{00000000-0005-0000-0000-000019020000}"/>
    <cellStyle name="Обычный 2 2 3 8" xfId="895" xr:uid="{00000000-0005-0000-0000-00001A020000}"/>
    <cellStyle name="Обычный 2 2 4" xfId="233" xr:uid="{00000000-0005-0000-0000-00001B020000}"/>
    <cellStyle name="Обычный 2 2 4 2" xfId="562" xr:uid="{00000000-0005-0000-0000-00001C020000}"/>
    <cellStyle name="Обычный 2 2 4 3" xfId="696" xr:uid="{00000000-0005-0000-0000-00001D020000}"/>
    <cellStyle name="Обычный 2 2 4 3 2" xfId="697" xr:uid="{00000000-0005-0000-0000-00001E020000}"/>
    <cellStyle name="Обычный 2 2 4 3 2 2" xfId="1131" xr:uid="{00000000-0005-0000-0000-00001F020000}"/>
    <cellStyle name="Обычный 2 2 4 3 3" xfId="992" xr:uid="{00000000-0005-0000-0000-000020020000}"/>
    <cellStyle name="Обычный 2 2 4 4" xfId="698" xr:uid="{00000000-0005-0000-0000-000021020000}"/>
    <cellStyle name="Обычный 2 2 4 4 2" xfId="1064" xr:uid="{00000000-0005-0000-0000-000022020000}"/>
    <cellStyle name="Обычный 2 2 4 5" xfId="925" xr:uid="{00000000-0005-0000-0000-000023020000}"/>
    <cellStyle name="Обычный 2 2 5" xfId="344" xr:uid="{00000000-0005-0000-0000-000024020000}"/>
    <cellStyle name="Обычный 2 2 5 2" xfId="699" xr:uid="{00000000-0005-0000-0000-000025020000}"/>
    <cellStyle name="Обычный 2 2 5 2 2" xfId="700" xr:uid="{00000000-0005-0000-0000-000026020000}"/>
    <cellStyle name="Обычный 2 2 5 2 2 2" xfId="1105" xr:uid="{00000000-0005-0000-0000-000027020000}"/>
    <cellStyle name="Обычный 2 2 5 2 3" xfId="966" xr:uid="{00000000-0005-0000-0000-000028020000}"/>
    <cellStyle name="Обычный 2 2 5 3" xfId="701" xr:uid="{00000000-0005-0000-0000-000029020000}"/>
    <cellStyle name="Обычный 2 2 5 3 2" xfId="1038" xr:uid="{00000000-0005-0000-0000-00002A020000}"/>
    <cellStyle name="Обычный 2 2 5 4" xfId="899" xr:uid="{00000000-0005-0000-0000-00002B020000}"/>
    <cellStyle name="Обычный 2 2 6" xfId="269" xr:uid="{00000000-0005-0000-0000-00002C020000}"/>
    <cellStyle name="Обычный 2 2 6 2" xfId="702" xr:uid="{00000000-0005-0000-0000-00002D020000}"/>
    <cellStyle name="Обычный 2 2 6 2 2" xfId="703" xr:uid="{00000000-0005-0000-0000-00002E020000}"/>
    <cellStyle name="Обычный 2 2 6 2 2 2" xfId="1135" xr:uid="{00000000-0005-0000-0000-00002F020000}"/>
    <cellStyle name="Обычный 2 2 6 2 3" xfId="996" xr:uid="{00000000-0005-0000-0000-000030020000}"/>
    <cellStyle name="Обычный 2 2 6 3" xfId="704" xr:uid="{00000000-0005-0000-0000-000031020000}"/>
    <cellStyle name="Обычный 2 2 6 3 2" xfId="1068" xr:uid="{00000000-0005-0000-0000-000032020000}"/>
    <cellStyle name="Обычный 2 2 6 4" xfId="929" xr:uid="{00000000-0005-0000-0000-000033020000}"/>
    <cellStyle name="Обычный 2 2 7" xfId="447" xr:uid="{00000000-0005-0000-0000-000034020000}"/>
    <cellStyle name="Обычный 2 2 7 2" xfId="705" xr:uid="{00000000-0005-0000-0000-000035020000}"/>
    <cellStyle name="Обычный 2 2 7 2 2" xfId="706" xr:uid="{00000000-0005-0000-0000-000036020000}"/>
    <cellStyle name="Обычный 2 2 7 2 2 2" xfId="1122" xr:uid="{00000000-0005-0000-0000-000037020000}"/>
    <cellStyle name="Обычный 2 2 7 2 3" xfId="983" xr:uid="{00000000-0005-0000-0000-000038020000}"/>
    <cellStyle name="Обычный 2 2 7 3" xfId="707" xr:uid="{00000000-0005-0000-0000-000039020000}"/>
    <cellStyle name="Обычный 2 2 7 3 2" xfId="1055" xr:uid="{00000000-0005-0000-0000-00003A020000}"/>
    <cellStyle name="Обычный 2 2 7 4" xfId="916" xr:uid="{00000000-0005-0000-0000-00003B020000}"/>
    <cellStyle name="Обычный 2 2 8" xfId="465" xr:uid="{00000000-0005-0000-0000-00003C020000}"/>
    <cellStyle name="Обычный 2 2 9" xfId="474" xr:uid="{00000000-0005-0000-0000-00003D020000}"/>
    <cellStyle name="Обычный 2 3" xfId="119" xr:uid="{00000000-0005-0000-0000-00003E020000}"/>
    <cellStyle name="Обычный 2 3 10" xfId="890" xr:uid="{00000000-0005-0000-0000-00003F020000}"/>
    <cellStyle name="Обычный 2 3 2" xfId="508" xr:uid="{00000000-0005-0000-0000-000040020000}"/>
    <cellStyle name="Обычный 2 3 2 2" xfId="708" xr:uid="{00000000-0005-0000-0000-000041020000}"/>
    <cellStyle name="Обычный 2 3 2 2 2" xfId="709" xr:uid="{00000000-0005-0000-0000-000042020000}"/>
    <cellStyle name="Обычный 2 3 2 2 2 2" xfId="1104" xr:uid="{00000000-0005-0000-0000-000043020000}"/>
    <cellStyle name="Обычный 2 3 2 2 3" xfId="965" xr:uid="{00000000-0005-0000-0000-000044020000}"/>
    <cellStyle name="Обычный 2 3 2 3" xfId="710" xr:uid="{00000000-0005-0000-0000-000045020000}"/>
    <cellStyle name="Обычный 2 3 2 3 2" xfId="1037" xr:uid="{00000000-0005-0000-0000-000046020000}"/>
    <cellStyle name="Обычный 2 3 2 4" xfId="898" xr:uid="{00000000-0005-0000-0000-000047020000}"/>
    <cellStyle name="Обычный 2 3 3" xfId="597" xr:uid="{00000000-0005-0000-0000-000048020000}"/>
    <cellStyle name="Обычный 2 3 3 2" xfId="711" xr:uid="{00000000-0005-0000-0000-000049020000}"/>
    <cellStyle name="Обычный 2 3 3 2 2" xfId="712" xr:uid="{00000000-0005-0000-0000-00004A020000}"/>
    <cellStyle name="Обычный 2 3 3 2 2 2" xfId="1134" xr:uid="{00000000-0005-0000-0000-00004B020000}"/>
    <cellStyle name="Обычный 2 3 3 2 3" xfId="995" xr:uid="{00000000-0005-0000-0000-00004C020000}"/>
    <cellStyle name="Обычный 2 3 3 3" xfId="713" xr:uid="{00000000-0005-0000-0000-00004D020000}"/>
    <cellStyle name="Обычный 2 3 3 3 2" xfId="1067" xr:uid="{00000000-0005-0000-0000-00004E020000}"/>
    <cellStyle name="Обычный 2 3 3 4" xfId="928" xr:uid="{00000000-0005-0000-0000-00004F020000}"/>
    <cellStyle name="Обычный 2 3 4" xfId="560" xr:uid="{00000000-0005-0000-0000-000050020000}"/>
    <cellStyle name="Обычный 2 3 4 2" xfId="714" xr:uid="{00000000-0005-0000-0000-000051020000}"/>
    <cellStyle name="Обычный 2 3 4 2 2" xfId="715" xr:uid="{00000000-0005-0000-0000-000052020000}"/>
    <cellStyle name="Обычный 2 3 4 2 2 2" xfId="1121" xr:uid="{00000000-0005-0000-0000-000053020000}"/>
    <cellStyle name="Обычный 2 3 4 2 3" xfId="982" xr:uid="{00000000-0005-0000-0000-000054020000}"/>
    <cellStyle name="Обычный 2 3 4 3" xfId="716" xr:uid="{00000000-0005-0000-0000-000055020000}"/>
    <cellStyle name="Обычный 2 3 4 3 2" xfId="1054" xr:uid="{00000000-0005-0000-0000-000056020000}"/>
    <cellStyle name="Обычный 2 3 4 4" xfId="915" xr:uid="{00000000-0005-0000-0000-000057020000}"/>
    <cellStyle name="Обычный 2 3 5" xfId="481" xr:uid="{00000000-0005-0000-0000-000058020000}"/>
    <cellStyle name="Обычный 2 3 5 2" xfId="717" xr:uid="{00000000-0005-0000-0000-000059020000}"/>
    <cellStyle name="Обычный 2 3 5 2 2" xfId="718" xr:uid="{00000000-0005-0000-0000-00005A020000}"/>
    <cellStyle name="Обычный 2 3 5 2 2 2" xfId="1098" xr:uid="{00000000-0005-0000-0000-00005B020000}"/>
    <cellStyle name="Обычный 2 3 5 2 3" xfId="959" xr:uid="{00000000-0005-0000-0000-00005C020000}"/>
    <cellStyle name="Обычный 2 3 5 3" xfId="719" xr:uid="{00000000-0005-0000-0000-00005D020000}"/>
    <cellStyle name="Обычный 2 3 5 3 2" xfId="1031" xr:uid="{00000000-0005-0000-0000-00005E020000}"/>
    <cellStyle name="Обычный 2 3 5 4" xfId="892" xr:uid="{00000000-0005-0000-0000-00005F020000}"/>
    <cellStyle name="Обычный 2 3 6" xfId="520" xr:uid="{00000000-0005-0000-0000-000060020000}"/>
    <cellStyle name="Обычный 2 3 6 2" xfId="720" xr:uid="{00000000-0005-0000-0000-000061020000}"/>
    <cellStyle name="Обычный 2 3 6 2 2" xfId="721" xr:uid="{00000000-0005-0000-0000-000062020000}"/>
    <cellStyle name="Обычный 2 3 6 2 2 2" xfId="1108" xr:uid="{00000000-0005-0000-0000-000063020000}"/>
    <cellStyle name="Обычный 2 3 6 2 3" xfId="969" xr:uid="{00000000-0005-0000-0000-000064020000}"/>
    <cellStyle name="Обычный 2 3 6 3" xfId="722" xr:uid="{00000000-0005-0000-0000-000065020000}"/>
    <cellStyle name="Обычный 2 3 6 3 2" xfId="1041" xr:uid="{00000000-0005-0000-0000-000066020000}"/>
    <cellStyle name="Обычный 2 3 6 4" xfId="902" xr:uid="{00000000-0005-0000-0000-000067020000}"/>
    <cellStyle name="Обычный 2 3 7" xfId="619" xr:uid="{00000000-0005-0000-0000-000068020000}"/>
    <cellStyle name="Обычный 2 3 7 2" xfId="723" xr:uid="{00000000-0005-0000-0000-000069020000}"/>
    <cellStyle name="Обычный 2 3 7 2 2" xfId="724" xr:uid="{00000000-0005-0000-0000-00006A020000}"/>
    <cellStyle name="Обычный 2 3 7 2 2 2" xfId="1139" xr:uid="{00000000-0005-0000-0000-00006B020000}"/>
    <cellStyle name="Обычный 2 3 7 2 3" xfId="1000" xr:uid="{00000000-0005-0000-0000-00006C020000}"/>
    <cellStyle name="Обычный 2 3 7 3" xfId="725" xr:uid="{00000000-0005-0000-0000-00006D020000}"/>
    <cellStyle name="Обычный 2 3 7 3 2" xfId="1072" xr:uid="{00000000-0005-0000-0000-00006E020000}"/>
    <cellStyle name="Обычный 2 3 7 4" xfId="933" xr:uid="{00000000-0005-0000-0000-00006F020000}"/>
    <cellStyle name="Обычный 2 3 8" xfId="726" xr:uid="{00000000-0005-0000-0000-000070020000}"/>
    <cellStyle name="Обычный 2 3 8 2" xfId="727" xr:uid="{00000000-0005-0000-0000-000071020000}"/>
    <cellStyle name="Обычный 2 3 8 2 2" xfId="1096" xr:uid="{00000000-0005-0000-0000-000072020000}"/>
    <cellStyle name="Обычный 2 3 8 3" xfId="957" xr:uid="{00000000-0005-0000-0000-000073020000}"/>
    <cellStyle name="Обычный 2 3 9" xfId="728" xr:uid="{00000000-0005-0000-0000-000074020000}"/>
    <cellStyle name="Обычный 2 3 9 2" xfId="1029" xr:uid="{00000000-0005-0000-0000-000075020000}"/>
    <cellStyle name="Обычный 2 4" xfId="118" xr:uid="{00000000-0005-0000-0000-000076020000}"/>
    <cellStyle name="Обычный 2 4 2" xfId="507" xr:uid="{00000000-0005-0000-0000-000077020000}"/>
    <cellStyle name="Обычный 2 4 2 2" xfId="729" xr:uid="{00000000-0005-0000-0000-000078020000}"/>
    <cellStyle name="Обычный 2 4 2 2 2" xfId="730" xr:uid="{00000000-0005-0000-0000-000079020000}"/>
    <cellStyle name="Обычный 2 4 2 2 2 2" xfId="1103" xr:uid="{00000000-0005-0000-0000-00007A020000}"/>
    <cellStyle name="Обычный 2 4 2 2 3" xfId="964" xr:uid="{00000000-0005-0000-0000-00007B020000}"/>
    <cellStyle name="Обычный 2 4 2 3" xfId="731" xr:uid="{00000000-0005-0000-0000-00007C020000}"/>
    <cellStyle name="Обычный 2 4 2 3 2" xfId="1036" xr:uid="{00000000-0005-0000-0000-00007D020000}"/>
    <cellStyle name="Обычный 2 4 2 4" xfId="897" xr:uid="{00000000-0005-0000-0000-00007E020000}"/>
    <cellStyle name="Обычный 2 4 3" xfId="482" xr:uid="{00000000-0005-0000-0000-00007F020000}"/>
    <cellStyle name="Обычный 2 4 3 2" xfId="732" xr:uid="{00000000-0005-0000-0000-000080020000}"/>
    <cellStyle name="Обычный 2 4 3 2 2" xfId="733" xr:uid="{00000000-0005-0000-0000-000081020000}"/>
    <cellStyle name="Обычный 2 4 3 2 2 2" xfId="1099" xr:uid="{00000000-0005-0000-0000-000082020000}"/>
    <cellStyle name="Обычный 2 4 3 2 3" xfId="960" xr:uid="{00000000-0005-0000-0000-000083020000}"/>
    <cellStyle name="Обычный 2 4 3 3" xfId="734" xr:uid="{00000000-0005-0000-0000-000084020000}"/>
    <cellStyle name="Обычный 2 4 3 3 2" xfId="1032" xr:uid="{00000000-0005-0000-0000-000085020000}"/>
    <cellStyle name="Обычный 2 4 3 4" xfId="893" xr:uid="{00000000-0005-0000-0000-000086020000}"/>
    <cellStyle name="Обычный 2 4 4" xfId="620" xr:uid="{00000000-0005-0000-0000-000087020000}"/>
    <cellStyle name="Обычный 2 4 4 2" xfId="735" xr:uid="{00000000-0005-0000-0000-000088020000}"/>
    <cellStyle name="Обычный 2 4 4 2 2" xfId="736" xr:uid="{00000000-0005-0000-0000-000089020000}"/>
    <cellStyle name="Обычный 2 4 4 2 2 2" xfId="1140" xr:uid="{00000000-0005-0000-0000-00008A020000}"/>
    <cellStyle name="Обычный 2 4 4 2 3" xfId="1001" xr:uid="{00000000-0005-0000-0000-00008B020000}"/>
    <cellStyle name="Обычный 2 4 4 3" xfId="737" xr:uid="{00000000-0005-0000-0000-00008C020000}"/>
    <cellStyle name="Обычный 2 4 4 3 2" xfId="1073" xr:uid="{00000000-0005-0000-0000-00008D020000}"/>
    <cellStyle name="Обычный 2 4 4 4" xfId="934" xr:uid="{00000000-0005-0000-0000-00008E020000}"/>
    <cellStyle name="Обычный 2 4 5" xfId="524" xr:uid="{00000000-0005-0000-0000-00008F020000}"/>
    <cellStyle name="Обычный 2 4 5 2" xfId="738" xr:uid="{00000000-0005-0000-0000-000090020000}"/>
    <cellStyle name="Обычный 2 4 5 2 2" xfId="739" xr:uid="{00000000-0005-0000-0000-000091020000}"/>
    <cellStyle name="Обычный 2 4 5 2 2 2" xfId="1109" xr:uid="{00000000-0005-0000-0000-000092020000}"/>
    <cellStyle name="Обычный 2 4 5 2 3" xfId="970" xr:uid="{00000000-0005-0000-0000-000093020000}"/>
    <cellStyle name="Обычный 2 4 5 3" xfId="740" xr:uid="{00000000-0005-0000-0000-000094020000}"/>
    <cellStyle name="Обычный 2 4 5 3 2" xfId="1042" xr:uid="{00000000-0005-0000-0000-000095020000}"/>
    <cellStyle name="Обычный 2 4 5 4" xfId="903" xr:uid="{00000000-0005-0000-0000-000096020000}"/>
    <cellStyle name="Обычный 2 4 6" xfId="493" xr:uid="{00000000-0005-0000-0000-000097020000}"/>
    <cellStyle name="Обычный 2 5" xfId="260" xr:uid="{00000000-0005-0000-0000-000098020000}"/>
    <cellStyle name="Обычный 2 5 2" xfId="741" xr:uid="{00000000-0005-0000-0000-000099020000}"/>
    <cellStyle name="Обычный 2 5 2 2" xfId="742" xr:uid="{00000000-0005-0000-0000-00009A020000}"/>
    <cellStyle name="Обычный 2 5 2 2 2" xfId="1118" xr:uid="{00000000-0005-0000-0000-00009B020000}"/>
    <cellStyle name="Обычный 2 5 2 3" xfId="979" xr:uid="{00000000-0005-0000-0000-00009C020000}"/>
    <cellStyle name="Обычный 2 5 3" xfId="743" xr:uid="{00000000-0005-0000-0000-00009D020000}"/>
    <cellStyle name="Обычный 2 5 3 2" xfId="1051" xr:uid="{00000000-0005-0000-0000-00009E020000}"/>
    <cellStyle name="Обычный 2 5 4" xfId="912" xr:uid="{00000000-0005-0000-0000-00009F020000}"/>
    <cellStyle name="Обычный 2 5 5" xfId="547" xr:uid="{00000000-0005-0000-0000-0000A0020000}"/>
    <cellStyle name="Обычный 2 6" xfId="304" xr:uid="{00000000-0005-0000-0000-0000A1020000}"/>
    <cellStyle name="Обычный 2 6 2" xfId="744" xr:uid="{00000000-0005-0000-0000-0000A2020000}"/>
    <cellStyle name="Обычный 2 6 2 2" xfId="745" xr:uid="{00000000-0005-0000-0000-0000A3020000}"/>
    <cellStyle name="Обычный 2 6 2 2 2" xfId="1124" xr:uid="{00000000-0005-0000-0000-0000A4020000}"/>
    <cellStyle name="Обычный 2 6 2 3" xfId="985" xr:uid="{00000000-0005-0000-0000-0000A5020000}"/>
    <cellStyle name="Обычный 2 6 3" xfId="746" xr:uid="{00000000-0005-0000-0000-0000A6020000}"/>
    <cellStyle name="Обычный 2 6 3 2" xfId="1057" xr:uid="{00000000-0005-0000-0000-0000A7020000}"/>
    <cellStyle name="Обычный 2 6 4" xfId="918" xr:uid="{00000000-0005-0000-0000-0000A8020000}"/>
    <cellStyle name="Обычный 2 6 5" xfId="570" xr:uid="{00000000-0005-0000-0000-0000A9020000}"/>
    <cellStyle name="Обычный 2 7" xfId="291" xr:uid="{00000000-0005-0000-0000-0000AA020000}"/>
    <cellStyle name="Обычный 2 7 2" xfId="596" xr:uid="{00000000-0005-0000-0000-0000AB020000}"/>
    <cellStyle name="Обычный 2 8" xfId="270" xr:uid="{00000000-0005-0000-0000-0000AC020000}"/>
    <cellStyle name="Обычный 2 9" xfId="437" xr:uid="{00000000-0005-0000-0000-0000AD020000}"/>
    <cellStyle name="Обычный 29" xfId="212" xr:uid="{00000000-0005-0000-0000-0000AE020000}"/>
    <cellStyle name="Обычный 29 2" xfId="747" xr:uid="{00000000-0005-0000-0000-0000AF020000}"/>
    <cellStyle name="Обычный 29 2 2" xfId="748" xr:uid="{00000000-0005-0000-0000-0000B0020000}"/>
    <cellStyle name="Обычный 29 2 2 2" xfId="1112" xr:uid="{00000000-0005-0000-0000-0000B1020000}"/>
    <cellStyle name="Обычный 29 2 3" xfId="973" xr:uid="{00000000-0005-0000-0000-0000B2020000}"/>
    <cellStyle name="Обычный 29 3" xfId="749" xr:uid="{00000000-0005-0000-0000-0000B3020000}"/>
    <cellStyle name="Обычный 29 3 2" xfId="750" xr:uid="{00000000-0005-0000-0000-0000B4020000}"/>
    <cellStyle name="Обычный 29 3 2 2" xfId="1156" xr:uid="{00000000-0005-0000-0000-0000B5020000}"/>
    <cellStyle name="Обычный 29 3 3" xfId="1017" xr:uid="{00000000-0005-0000-0000-0000B6020000}"/>
    <cellStyle name="Обычный 29 4" xfId="751" xr:uid="{00000000-0005-0000-0000-0000B7020000}"/>
    <cellStyle name="Обычный 29 4 2" xfId="1045" xr:uid="{00000000-0005-0000-0000-0000B8020000}"/>
    <cellStyle name="Обычный 29 5" xfId="906" xr:uid="{00000000-0005-0000-0000-0000B9020000}"/>
    <cellStyle name="Обычный 3" xfId="78" xr:uid="{00000000-0005-0000-0000-0000BA020000}"/>
    <cellStyle name="Обычный 3 10" xfId="622" xr:uid="{00000000-0005-0000-0000-0000BB020000}"/>
    <cellStyle name="Обычный 3 11" xfId="468" xr:uid="{00000000-0005-0000-0000-0000BC020000}"/>
    <cellStyle name="Обычный 3 2" xfId="92" xr:uid="{00000000-0005-0000-0000-0000BD020000}"/>
    <cellStyle name="Обычный 3 2 2" xfId="502" xr:uid="{00000000-0005-0000-0000-0000BE020000}"/>
    <cellStyle name="Обычный 3 2 3" xfId="509" xr:uid="{00000000-0005-0000-0000-0000BF020000}"/>
    <cellStyle name="Обычный 3 2 4" xfId="601" xr:uid="{00000000-0005-0000-0000-0000C0020000}"/>
    <cellStyle name="Обычный 3 2 5" xfId="523" xr:uid="{00000000-0005-0000-0000-0000C1020000}"/>
    <cellStyle name="Обычный 3 2 6" xfId="495" xr:uid="{00000000-0005-0000-0000-0000C2020000}"/>
    <cellStyle name="Обычный 3 3" xfId="105" xr:uid="{00000000-0005-0000-0000-0000C3020000}"/>
    <cellStyle name="Обычный 3 3 2" xfId="504" xr:uid="{00000000-0005-0000-0000-0000C4020000}"/>
    <cellStyle name="Обычный 3 4" xfId="204" xr:uid="{00000000-0005-0000-0000-0000C5020000}"/>
    <cellStyle name="Обычный 3 4 2" xfId="532" xr:uid="{00000000-0005-0000-0000-0000C6020000}"/>
    <cellStyle name="Обычный 3 5" xfId="548" xr:uid="{00000000-0005-0000-0000-0000C7020000}"/>
    <cellStyle name="Обычный 3 6" xfId="544" xr:uid="{00000000-0005-0000-0000-0000C8020000}"/>
    <cellStyle name="Обычный 3 7" xfId="569" xr:uid="{00000000-0005-0000-0000-0000C9020000}"/>
    <cellStyle name="Обычный 3 8" xfId="487" xr:uid="{00000000-0005-0000-0000-0000CA020000}"/>
    <cellStyle name="Обычный 3 9" xfId="608" xr:uid="{00000000-0005-0000-0000-0000CB020000}"/>
    <cellStyle name="Обычный 30" xfId="213" xr:uid="{00000000-0005-0000-0000-0000CC020000}"/>
    <cellStyle name="Обычный 30 2" xfId="752" xr:uid="{00000000-0005-0000-0000-0000CD020000}"/>
    <cellStyle name="Обычный 30 2 2" xfId="753" xr:uid="{00000000-0005-0000-0000-0000CE020000}"/>
    <cellStyle name="Обычный 30 2 2 2" xfId="1113" xr:uid="{00000000-0005-0000-0000-0000CF020000}"/>
    <cellStyle name="Обычный 30 2 3" xfId="974" xr:uid="{00000000-0005-0000-0000-0000D0020000}"/>
    <cellStyle name="Обычный 30 3" xfId="754" xr:uid="{00000000-0005-0000-0000-0000D1020000}"/>
    <cellStyle name="Обычный 30 3 2" xfId="755" xr:uid="{00000000-0005-0000-0000-0000D2020000}"/>
    <cellStyle name="Обычный 30 3 2 2" xfId="1157" xr:uid="{00000000-0005-0000-0000-0000D3020000}"/>
    <cellStyle name="Обычный 30 3 3" xfId="1018" xr:uid="{00000000-0005-0000-0000-0000D4020000}"/>
    <cellStyle name="Обычный 30 4" xfId="756" xr:uid="{00000000-0005-0000-0000-0000D5020000}"/>
    <cellStyle name="Обычный 30 4 2" xfId="1046" xr:uid="{00000000-0005-0000-0000-0000D6020000}"/>
    <cellStyle name="Обычный 30 5" xfId="907" xr:uid="{00000000-0005-0000-0000-0000D7020000}"/>
    <cellStyle name="Обычный 31" xfId="214" xr:uid="{00000000-0005-0000-0000-0000D8020000}"/>
    <cellStyle name="Обычный 31 2" xfId="757" xr:uid="{00000000-0005-0000-0000-0000D9020000}"/>
    <cellStyle name="Обычный 31 2 2" xfId="758" xr:uid="{00000000-0005-0000-0000-0000DA020000}"/>
    <cellStyle name="Обычный 31 2 2 2" xfId="1114" xr:uid="{00000000-0005-0000-0000-0000DB020000}"/>
    <cellStyle name="Обычный 31 2 3" xfId="975" xr:uid="{00000000-0005-0000-0000-0000DC020000}"/>
    <cellStyle name="Обычный 31 3" xfId="759" xr:uid="{00000000-0005-0000-0000-0000DD020000}"/>
    <cellStyle name="Обычный 31 3 2" xfId="760" xr:uid="{00000000-0005-0000-0000-0000DE020000}"/>
    <cellStyle name="Обычный 31 3 2 2" xfId="1158" xr:uid="{00000000-0005-0000-0000-0000DF020000}"/>
    <cellStyle name="Обычный 31 3 3" xfId="1019" xr:uid="{00000000-0005-0000-0000-0000E0020000}"/>
    <cellStyle name="Обычный 31 4" xfId="761" xr:uid="{00000000-0005-0000-0000-0000E1020000}"/>
    <cellStyle name="Обычный 31 4 2" xfId="1047" xr:uid="{00000000-0005-0000-0000-0000E2020000}"/>
    <cellStyle name="Обычный 31 5" xfId="908" xr:uid="{00000000-0005-0000-0000-0000E3020000}"/>
    <cellStyle name="Обычный 32" xfId="215" xr:uid="{00000000-0005-0000-0000-0000E4020000}"/>
    <cellStyle name="Обычный 32 2" xfId="762" xr:uid="{00000000-0005-0000-0000-0000E5020000}"/>
    <cellStyle name="Обычный 32 2 2" xfId="763" xr:uid="{00000000-0005-0000-0000-0000E6020000}"/>
    <cellStyle name="Обычный 32 2 2 2" xfId="1115" xr:uid="{00000000-0005-0000-0000-0000E7020000}"/>
    <cellStyle name="Обычный 32 2 3" xfId="976" xr:uid="{00000000-0005-0000-0000-0000E8020000}"/>
    <cellStyle name="Обычный 32 3" xfId="764" xr:uid="{00000000-0005-0000-0000-0000E9020000}"/>
    <cellStyle name="Обычный 32 3 2" xfId="765" xr:uid="{00000000-0005-0000-0000-0000EA020000}"/>
    <cellStyle name="Обычный 32 3 2 2" xfId="1159" xr:uid="{00000000-0005-0000-0000-0000EB020000}"/>
    <cellStyle name="Обычный 32 3 3" xfId="1020" xr:uid="{00000000-0005-0000-0000-0000EC020000}"/>
    <cellStyle name="Обычный 32 4" xfId="766" xr:uid="{00000000-0005-0000-0000-0000ED020000}"/>
    <cellStyle name="Обычный 32 4 2" xfId="1048" xr:uid="{00000000-0005-0000-0000-0000EE020000}"/>
    <cellStyle name="Обычный 32 5" xfId="909" xr:uid="{00000000-0005-0000-0000-0000EF020000}"/>
    <cellStyle name="Обычный 33" xfId="216" xr:uid="{00000000-0005-0000-0000-0000F0020000}"/>
    <cellStyle name="Обычный 33 2" xfId="767" xr:uid="{00000000-0005-0000-0000-0000F1020000}"/>
    <cellStyle name="Обычный 33 2 2" xfId="768" xr:uid="{00000000-0005-0000-0000-0000F2020000}"/>
    <cellStyle name="Обычный 33 2 2 2" xfId="1116" xr:uid="{00000000-0005-0000-0000-0000F3020000}"/>
    <cellStyle name="Обычный 33 2 3" xfId="977" xr:uid="{00000000-0005-0000-0000-0000F4020000}"/>
    <cellStyle name="Обычный 33 3" xfId="769" xr:uid="{00000000-0005-0000-0000-0000F5020000}"/>
    <cellStyle name="Обычный 33 3 2" xfId="770" xr:uid="{00000000-0005-0000-0000-0000F6020000}"/>
    <cellStyle name="Обычный 33 3 2 2" xfId="1160" xr:uid="{00000000-0005-0000-0000-0000F7020000}"/>
    <cellStyle name="Обычный 33 3 3" xfId="1021" xr:uid="{00000000-0005-0000-0000-0000F8020000}"/>
    <cellStyle name="Обычный 33 4" xfId="771" xr:uid="{00000000-0005-0000-0000-0000F9020000}"/>
    <cellStyle name="Обычный 33 4 2" xfId="1049" xr:uid="{00000000-0005-0000-0000-0000FA020000}"/>
    <cellStyle name="Обычный 33 5" xfId="910" xr:uid="{00000000-0005-0000-0000-0000FB020000}"/>
    <cellStyle name="Обычный 4" xfId="193" xr:uid="{00000000-0005-0000-0000-0000FC020000}"/>
    <cellStyle name="Обычный 5" xfId="91" xr:uid="{00000000-0005-0000-0000-0000FD020000}"/>
    <cellStyle name="Обычный 5 2" xfId="471" xr:uid="{00000000-0005-0000-0000-0000FE020000}"/>
    <cellStyle name="Обычный 6" xfId="89" xr:uid="{00000000-0005-0000-0000-0000FF020000}"/>
    <cellStyle name="Обычный 6 2" xfId="206" xr:uid="{00000000-0005-0000-0000-000000030000}"/>
    <cellStyle name="Обычный 6 2 2" xfId="475" xr:uid="{00000000-0005-0000-0000-000001030000}"/>
    <cellStyle name="Обычный 6 3" xfId="501" xr:uid="{00000000-0005-0000-0000-000002030000}"/>
    <cellStyle name="Обычный 6 3 2" xfId="577" xr:uid="{00000000-0005-0000-0000-000003030000}"/>
    <cellStyle name="Обычный 6 3 3" xfId="630" xr:uid="{00000000-0005-0000-0000-000004030000}"/>
    <cellStyle name="Обычный 6 3 4" xfId="643" xr:uid="{00000000-0005-0000-0000-000005030000}"/>
    <cellStyle name="Обычный 6 3 5" xfId="651" xr:uid="{00000000-0005-0000-0000-000006030000}"/>
    <cellStyle name="Обычный 6 4" xfId="588" xr:uid="{00000000-0005-0000-0000-000007030000}"/>
    <cellStyle name="Обычный 6 5" xfId="556" xr:uid="{00000000-0005-0000-0000-000008030000}"/>
    <cellStyle name="Обычный 6 6" xfId="510" xr:uid="{00000000-0005-0000-0000-000009030000}"/>
    <cellStyle name="Обычный 6 7" xfId="602" xr:uid="{00000000-0005-0000-0000-00000A030000}"/>
    <cellStyle name="Обычный 6 8" xfId="526" xr:uid="{00000000-0005-0000-0000-00000B030000}"/>
    <cellStyle name="Обычный 6 9" xfId="472" xr:uid="{00000000-0005-0000-0000-00000C030000}"/>
    <cellStyle name="Обычный 7" xfId="217" xr:uid="{00000000-0005-0000-0000-00000D030000}"/>
    <cellStyle name="Обычный 7 2" xfId="207" xr:uid="{00000000-0005-0000-0000-00000E030000}"/>
    <cellStyle name="Обычный 7 2 2" xfId="534" xr:uid="{00000000-0005-0000-0000-00000F030000}"/>
    <cellStyle name="Обычный 7 2 3" xfId="614" xr:uid="{00000000-0005-0000-0000-000010030000}"/>
    <cellStyle name="Обычный 7 2 4" xfId="505" xr:uid="{00000000-0005-0000-0000-000011030000}"/>
    <cellStyle name="Обычный 7 2 5" xfId="613" xr:uid="{00000000-0005-0000-0000-000012030000}"/>
    <cellStyle name="Обычный 7 2 6" xfId="540" xr:uid="{00000000-0005-0000-0000-000013030000}"/>
    <cellStyle name="Обычный 7 3" xfId="578" xr:uid="{00000000-0005-0000-0000-000014030000}"/>
    <cellStyle name="Обычный 7 4" xfId="589" xr:uid="{00000000-0005-0000-0000-000015030000}"/>
    <cellStyle name="Обычный 7 5" xfId="557" xr:uid="{00000000-0005-0000-0000-000016030000}"/>
    <cellStyle name="Обычный 7 6" xfId="621" xr:uid="{00000000-0005-0000-0000-000017030000}"/>
    <cellStyle name="Обычный 7 7" xfId="525" xr:uid="{00000000-0005-0000-0000-000018030000}"/>
    <cellStyle name="Обычный 7 8" xfId="628" xr:uid="{00000000-0005-0000-0000-000019030000}"/>
    <cellStyle name="Обычный 8" xfId="209" xr:uid="{00000000-0005-0000-0000-00001A030000}"/>
    <cellStyle name="Обычный 8 10" xfId="885" xr:uid="{00000000-0005-0000-0000-00001B030000}"/>
    <cellStyle name="Обычный 8 2" xfId="476" xr:uid="{00000000-0005-0000-0000-00001C030000}"/>
    <cellStyle name="Обычный 8 2 2" xfId="579" xr:uid="{00000000-0005-0000-0000-00001D030000}"/>
    <cellStyle name="Обычный 8 2 2 2" xfId="772" xr:uid="{00000000-0005-0000-0000-00001E030000}"/>
    <cellStyle name="Обычный 8 2 2 2 2" xfId="773" xr:uid="{00000000-0005-0000-0000-00001F030000}"/>
    <cellStyle name="Обычный 8 2 2 2 2 2" xfId="1126" xr:uid="{00000000-0005-0000-0000-000020030000}"/>
    <cellStyle name="Обычный 8 2 2 2 3" xfId="987" xr:uid="{00000000-0005-0000-0000-000021030000}"/>
    <cellStyle name="Обычный 8 2 2 3" xfId="774" xr:uid="{00000000-0005-0000-0000-000022030000}"/>
    <cellStyle name="Обычный 8 2 2 3 2" xfId="1059" xr:uid="{00000000-0005-0000-0000-000023030000}"/>
    <cellStyle name="Обычный 8 2 2 4" xfId="920" xr:uid="{00000000-0005-0000-0000-000024030000}"/>
    <cellStyle name="Обычный 8 2 3" xfId="631" xr:uid="{00000000-0005-0000-0000-000025030000}"/>
    <cellStyle name="Обычный 8 2 3 2" xfId="775" xr:uid="{00000000-0005-0000-0000-000026030000}"/>
    <cellStyle name="Обычный 8 2 3 2 2" xfId="776" xr:uid="{00000000-0005-0000-0000-000027030000}"/>
    <cellStyle name="Обычный 8 2 3 2 2 2" xfId="1143" xr:uid="{00000000-0005-0000-0000-000028030000}"/>
    <cellStyle name="Обычный 8 2 3 2 3" xfId="1004" xr:uid="{00000000-0005-0000-0000-000029030000}"/>
    <cellStyle name="Обычный 8 2 3 3" xfId="777" xr:uid="{00000000-0005-0000-0000-00002A030000}"/>
    <cellStyle name="Обычный 8 2 3 3 2" xfId="1076" xr:uid="{00000000-0005-0000-0000-00002B030000}"/>
    <cellStyle name="Обычный 8 2 3 4" xfId="937" xr:uid="{00000000-0005-0000-0000-00002C030000}"/>
    <cellStyle name="Обычный 8 2 4" xfId="644" xr:uid="{00000000-0005-0000-0000-00002D030000}"/>
    <cellStyle name="Обычный 8 2 4 2" xfId="778" xr:uid="{00000000-0005-0000-0000-00002E030000}"/>
    <cellStyle name="Обычный 8 2 4 2 2" xfId="779" xr:uid="{00000000-0005-0000-0000-00002F030000}"/>
    <cellStyle name="Обычный 8 2 4 2 2 2" xfId="1148" xr:uid="{00000000-0005-0000-0000-000030030000}"/>
    <cellStyle name="Обычный 8 2 4 2 3" xfId="1009" xr:uid="{00000000-0005-0000-0000-000031030000}"/>
    <cellStyle name="Обычный 8 2 4 3" xfId="780" xr:uid="{00000000-0005-0000-0000-000032030000}"/>
    <cellStyle name="Обычный 8 2 4 3 2" xfId="1081" xr:uid="{00000000-0005-0000-0000-000033030000}"/>
    <cellStyle name="Обычный 8 2 4 4" xfId="942" xr:uid="{00000000-0005-0000-0000-000034030000}"/>
    <cellStyle name="Обычный 8 2 5" xfId="652" xr:uid="{00000000-0005-0000-0000-000035030000}"/>
    <cellStyle name="Обычный 8 2 5 2" xfId="781" xr:uid="{00000000-0005-0000-0000-000036030000}"/>
    <cellStyle name="Обычный 8 2 5 2 2" xfId="782" xr:uid="{00000000-0005-0000-0000-000037030000}"/>
    <cellStyle name="Обычный 8 2 5 2 2 2" xfId="1152" xr:uid="{00000000-0005-0000-0000-000038030000}"/>
    <cellStyle name="Обычный 8 2 5 2 3" xfId="1013" xr:uid="{00000000-0005-0000-0000-000039030000}"/>
    <cellStyle name="Обычный 8 2 5 3" xfId="783" xr:uid="{00000000-0005-0000-0000-00003A030000}"/>
    <cellStyle name="Обычный 8 2 5 3 2" xfId="1085" xr:uid="{00000000-0005-0000-0000-00003B030000}"/>
    <cellStyle name="Обычный 8 2 5 4" xfId="946" xr:uid="{00000000-0005-0000-0000-00003C030000}"/>
    <cellStyle name="Обычный 8 2 6" xfId="784" xr:uid="{00000000-0005-0000-0000-00003D030000}"/>
    <cellStyle name="Обычный 8 2 6 2" xfId="785" xr:uid="{00000000-0005-0000-0000-00003E030000}"/>
    <cellStyle name="Обычный 8 2 6 2 2" xfId="1095" xr:uid="{00000000-0005-0000-0000-00003F030000}"/>
    <cellStyle name="Обычный 8 2 6 3" xfId="956" xr:uid="{00000000-0005-0000-0000-000040030000}"/>
    <cellStyle name="Обычный 8 2 7" xfId="786" xr:uid="{00000000-0005-0000-0000-000041030000}"/>
    <cellStyle name="Обычный 8 2 7 2" xfId="1028" xr:uid="{00000000-0005-0000-0000-000042030000}"/>
    <cellStyle name="Обычный 8 2 8" xfId="889" xr:uid="{00000000-0005-0000-0000-000043030000}"/>
    <cellStyle name="Обычный 8 3" xfId="535" xr:uid="{00000000-0005-0000-0000-000044030000}"/>
    <cellStyle name="Обычный 8 3 2" xfId="787" xr:uid="{00000000-0005-0000-0000-000045030000}"/>
    <cellStyle name="Обычный 8 3 2 2" xfId="788" xr:uid="{00000000-0005-0000-0000-000046030000}"/>
    <cellStyle name="Обычный 8 3 2 2 2" xfId="1111" xr:uid="{00000000-0005-0000-0000-000047030000}"/>
    <cellStyle name="Обычный 8 3 2 3" xfId="972" xr:uid="{00000000-0005-0000-0000-000048030000}"/>
    <cellStyle name="Обычный 8 3 3" xfId="789" xr:uid="{00000000-0005-0000-0000-000049030000}"/>
    <cellStyle name="Обычный 8 3 3 2" xfId="1044" xr:uid="{00000000-0005-0000-0000-00004A030000}"/>
    <cellStyle name="Обычный 8 3 4" xfId="905" xr:uid="{00000000-0005-0000-0000-00004B030000}"/>
    <cellStyle name="Обычный 8 4" xfId="558" xr:uid="{00000000-0005-0000-0000-00004C030000}"/>
    <cellStyle name="Обычный 8 4 2" xfId="790" xr:uid="{00000000-0005-0000-0000-00004D030000}"/>
    <cellStyle name="Обычный 8 4 2 2" xfId="791" xr:uid="{00000000-0005-0000-0000-00004E030000}"/>
    <cellStyle name="Обычный 8 4 2 2 2" xfId="1119" xr:uid="{00000000-0005-0000-0000-00004F030000}"/>
    <cellStyle name="Обычный 8 4 2 3" xfId="980" xr:uid="{00000000-0005-0000-0000-000050030000}"/>
    <cellStyle name="Обычный 8 4 3" xfId="792" xr:uid="{00000000-0005-0000-0000-000051030000}"/>
    <cellStyle name="Обычный 8 4 3 2" xfId="1052" xr:uid="{00000000-0005-0000-0000-000052030000}"/>
    <cellStyle name="Обычный 8 4 4" xfId="913" xr:uid="{00000000-0005-0000-0000-000053030000}"/>
    <cellStyle name="Обычный 8 5" xfId="615" xr:uid="{00000000-0005-0000-0000-000054030000}"/>
    <cellStyle name="Обычный 8 5 2" xfId="793" xr:uid="{00000000-0005-0000-0000-000055030000}"/>
    <cellStyle name="Обычный 8 5 2 2" xfId="794" xr:uid="{00000000-0005-0000-0000-000056030000}"/>
    <cellStyle name="Обычный 8 5 2 2 2" xfId="1137" xr:uid="{00000000-0005-0000-0000-000057030000}"/>
    <cellStyle name="Обычный 8 5 2 3" xfId="998" xr:uid="{00000000-0005-0000-0000-000058030000}"/>
    <cellStyle name="Обычный 8 5 3" xfId="795" xr:uid="{00000000-0005-0000-0000-000059030000}"/>
    <cellStyle name="Обычный 8 5 3 2" xfId="1070" xr:uid="{00000000-0005-0000-0000-00005A030000}"/>
    <cellStyle name="Обычный 8 5 4" xfId="931" xr:uid="{00000000-0005-0000-0000-00005B030000}"/>
    <cellStyle name="Обычный 8 6" xfId="506" xr:uid="{00000000-0005-0000-0000-00005C030000}"/>
    <cellStyle name="Обычный 8 6 2" xfId="796" xr:uid="{00000000-0005-0000-0000-00005D030000}"/>
    <cellStyle name="Обычный 8 6 2 2" xfId="797" xr:uid="{00000000-0005-0000-0000-00005E030000}"/>
    <cellStyle name="Обычный 8 6 2 2 2" xfId="1102" xr:uid="{00000000-0005-0000-0000-00005F030000}"/>
    <cellStyle name="Обычный 8 6 2 3" xfId="963" xr:uid="{00000000-0005-0000-0000-000060030000}"/>
    <cellStyle name="Обычный 8 6 3" xfId="798" xr:uid="{00000000-0005-0000-0000-000061030000}"/>
    <cellStyle name="Обычный 8 6 3 2" xfId="1035" xr:uid="{00000000-0005-0000-0000-000062030000}"/>
    <cellStyle name="Обычный 8 6 4" xfId="896" xr:uid="{00000000-0005-0000-0000-000063030000}"/>
    <cellStyle name="Обычный 8 7" xfId="616" xr:uid="{00000000-0005-0000-0000-000064030000}"/>
    <cellStyle name="Обычный 8 7 2" xfId="799" xr:uid="{00000000-0005-0000-0000-000065030000}"/>
    <cellStyle name="Обычный 8 7 2 2" xfId="800" xr:uid="{00000000-0005-0000-0000-000066030000}"/>
    <cellStyle name="Обычный 8 7 2 2 2" xfId="1138" xr:uid="{00000000-0005-0000-0000-000067030000}"/>
    <cellStyle name="Обычный 8 7 2 3" xfId="999" xr:uid="{00000000-0005-0000-0000-000068030000}"/>
    <cellStyle name="Обычный 8 7 3" xfId="801" xr:uid="{00000000-0005-0000-0000-000069030000}"/>
    <cellStyle name="Обычный 8 7 3 2" xfId="1071" xr:uid="{00000000-0005-0000-0000-00006A030000}"/>
    <cellStyle name="Обычный 8 7 4" xfId="932" xr:uid="{00000000-0005-0000-0000-00006B030000}"/>
    <cellStyle name="Обычный 8 8" xfId="802" xr:uid="{00000000-0005-0000-0000-00006C030000}"/>
    <cellStyle name="Обычный 8 8 2" xfId="803" xr:uid="{00000000-0005-0000-0000-00006D030000}"/>
    <cellStyle name="Обычный 8 8 2 2" xfId="1091" xr:uid="{00000000-0005-0000-0000-00006E030000}"/>
    <cellStyle name="Обычный 8 8 3" xfId="952" xr:uid="{00000000-0005-0000-0000-00006F030000}"/>
    <cellStyle name="Обычный 8 9" xfId="804" xr:uid="{00000000-0005-0000-0000-000070030000}"/>
    <cellStyle name="Обычный 8 9 2" xfId="1024" xr:uid="{00000000-0005-0000-0000-000071030000}"/>
    <cellStyle name="Обычный 9" xfId="262" xr:uid="{00000000-0005-0000-0000-000072030000}"/>
    <cellStyle name="Обычный 9 2" xfId="580" xr:uid="{00000000-0005-0000-0000-000073030000}"/>
    <cellStyle name="Обычный 9 2 2" xfId="805" xr:uid="{00000000-0005-0000-0000-000074030000}"/>
    <cellStyle name="Обычный 9 2 2 2" xfId="806" xr:uid="{00000000-0005-0000-0000-000075030000}"/>
    <cellStyle name="Обычный 9 2 2 2 2" xfId="1127" xr:uid="{00000000-0005-0000-0000-000076030000}"/>
    <cellStyle name="Обычный 9 2 2 3" xfId="988" xr:uid="{00000000-0005-0000-0000-000077030000}"/>
    <cellStyle name="Обычный 9 2 3" xfId="807" xr:uid="{00000000-0005-0000-0000-000078030000}"/>
    <cellStyle name="Обычный 9 2 3 2" xfId="1060" xr:uid="{00000000-0005-0000-0000-000079030000}"/>
    <cellStyle name="Обычный 9 2 4" xfId="921" xr:uid="{00000000-0005-0000-0000-00007A030000}"/>
    <cellStyle name="Обычный 9 3" xfId="632" xr:uid="{00000000-0005-0000-0000-00007B030000}"/>
    <cellStyle name="Обычный 9 3 2" xfId="808" xr:uid="{00000000-0005-0000-0000-00007C030000}"/>
    <cellStyle name="Обычный 9 3 2 2" xfId="809" xr:uid="{00000000-0005-0000-0000-00007D030000}"/>
    <cellStyle name="Обычный 9 3 2 2 2" xfId="1144" xr:uid="{00000000-0005-0000-0000-00007E030000}"/>
    <cellStyle name="Обычный 9 3 2 3" xfId="1005" xr:uid="{00000000-0005-0000-0000-00007F030000}"/>
    <cellStyle name="Обычный 9 3 3" xfId="810" xr:uid="{00000000-0005-0000-0000-000080030000}"/>
    <cellStyle name="Обычный 9 3 3 2" xfId="1077" xr:uid="{00000000-0005-0000-0000-000081030000}"/>
    <cellStyle name="Обычный 9 3 4" xfId="938" xr:uid="{00000000-0005-0000-0000-000082030000}"/>
    <cellStyle name="Обычный 9 4" xfId="645" xr:uid="{00000000-0005-0000-0000-000083030000}"/>
    <cellStyle name="Обычный 9 4 2" xfId="811" xr:uid="{00000000-0005-0000-0000-000084030000}"/>
    <cellStyle name="Обычный 9 4 2 2" xfId="812" xr:uid="{00000000-0005-0000-0000-000085030000}"/>
    <cellStyle name="Обычный 9 4 2 2 2" xfId="1149" xr:uid="{00000000-0005-0000-0000-000086030000}"/>
    <cellStyle name="Обычный 9 4 2 3" xfId="1010" xr:uid="{00000000-0005-0000-0000-000087030000}"/>
    <cellStyle name="Обычный 9 4 3" xfId="813" xr:uid="{00000000-0005-0000-0000-000088030000}"/>
    <cellStyle name="Обычный 9 4 3 2" xfId="1082" xr:uid="{00000000-0005-0000-0000-000089030000}"/>
    <cellStyle name="Обычный 9 4 4" xfId="943" xr:uid="{00000000-0005-0000-0000-00008A030000}"/>
    <cellStyle name="Обычный 9 5" xfId="653" xr:uid="{00000000-0005-0000-0000-00008B030000}"/>
    <cellStyle name="Обычный 9 5 2" xfId="814" xr:uid="{00000000-0005-0000-0000-00008C030000}"/>
    <cellStyle name="Обычный 9 5 2 2" xfId="815" xr:uid="{00000000-0005-0000-0000-00008D030000}"/>
    <cellStyle name="Обычный 9 5 2 2 2" xfId="1153" xr:uid="{00000000-0005-0000-0000-00008E030000}"/>
    <cellStyle name="Обычный 9 5 2 3" xfId="1014" xr:uid="{00000000-0005-0000-0000-00008F030000}"/>
    <cellStyle name="Обычный 9 5 3" xfId="816" xr:uid="{00000000-0005-0000-0000-000090030000}"/>
    <cellStyle name="Обычный 9 5 3 2" xfId="1086" xr:uid="{00000000-0005-0000-0000-000091030000}"/>
    <cellStyle name="Обычный 9 5 4" xfId="947" xr:uid="{00000000-0005-0000-0000-000092030000}"/>
    <cellStyle name="Обычный 9 6" xfId="817" xr:uid="{00000000-0005-0000-0000-000093030000}"/>
    <cellStyle name="Обычный 9 6 2" xfId="818" xr:uid="{00000000-0005-0000-0000-000094030000}"/>
    <cellStyle name="Обычный 9 6 2 2" xfId="1092" xr:uid="{00000000-0005-0000-0000-000095030000}"/>
    <cellStyle name="Обычный 9 6 3" xfId="953" xr:uid="{00000000-0005-0000-0000-000096030000}"/>
    <cellStyle name="Обычный 9 7" xfId="819" xr:uid="{00000000-0005-0000-0000-000097030000}"/>
    <cellStyle name="Обычный 9 7 2" xfId="1025" xr:uid="{00000000-0005-0000-0000-000098030000}"/>
    <cellStyle name="Обычный 9 8" xfId="886" xr:uid="{00000000-0005-0000-0000-000099030000}"/>
    <cellStyle name="Обычный 9 9" xfId="473" xr:uid="{00000000-0005-0000-0000-00009A030000}"/>
    <cellStyle name="Плохой 2" xfId="71" xr:uid="{00000000-0005-0000-0000-00009B030000}"/>
    <cellStyle name="Плохой 2 2" xfId="181" xr:uid="{00000000-0005-0000-0000-00009C030000}"/>
    <cellStyle name="Плохой 2 3" xfId="337" xr:uid="{00000000-0005-0000-0000-00009D030000}"/>
    <cellStyle name="Плохой 2 4" xfId="361" xr:uid="{00000000-0005-0000-0000-00009E030000}"/>
    <cellStyle name="Плохой 2 5" xfId="393" xr:uid="{00000000-0005-0000-0000-00009F030000}"/>
    <cellStyle name="Плохой 2 6" xfId="407" xr:uid="{00000000-0005-0000-0000-0000A0030000}"/>
    <cellStyle name="Плохой 3" xfId="182" xr:uid="{00000000-0005-0000-0000-0000A1030000}"/>
    <cellStyle name="Плохой 4" xfId="263" xr:uid="{00000000-0005-0000-0000-0000A2030000}"/>
    <cellStyle name="Плохой 5" xfId="240" xr:uid="{00000000-0005-0000-0000-0000A3030000}"/>
    <cellStyle name="Плохой 6" xfId="296" xr:uid="{00000000-0005-0000-0000-0000A4030000}"/>
    <cellStyle name="Плохой 7" xfId="402" xr:uid="{00000000-0005-0000-0000-0000A5030000}"/>
    <cellStyle name="Плохой 8" xfId="438" xr:uid="{00000000-0005-0000-0000-0000A6030000}"/>
    <cellStyle name="Плохой 9" xfId="414" xr:uid="{00000000-0005-0000-0000-0000A7030000}"/>
    <cellStyle name="Пояснение 2" xfId="72" xr:uid="{00000000-0005-0000-0000-0000A8030000}"/>
    <cellStyle name="Пояснение 2 2" xfId="183" xr:uid="{00000000-0005-0000-0000-0000A9030000}"/>
    <cellStyle name="Пояснение 2 3" xfId="338" xr:uid="{00000000-0005-0000-0000-0000AA030000}"/>
    <cellStyle name="Пояснение 2 4" xfId="362" xr:uid="{00000000-0005-0000-0000-0000AB030000}"/>
    <cellStyle name="Пояснение 2 5" xfId="394" xr:uid="{00000000-0005-0000-0000-0000AC030000}"/>
    <cellStyle name="Пояснение 2 6" xfId="408" xr:uid="{00000000-0005-0000-0000-0000AD030000}"/>
    <cellStyle name="Пояснение 3" xfId="184" xr:uid="{00000000-0005-0000-0000-0000AE030000}"/>
    <cellStyle name="Пояснение 4" xfId="264" xr:uid="{00000000-0005-0000-0000-0000AF030000}"/>
    <cellStyle name="Пояснение 5" xfId="353" xr:uid="{00000000-0005-0000-0000-0000B0030000}"/>
    <cellStyle name="Пояснение 6" xfId="295" xr:uid="{00000000-0005-0000-0000-0000B1030000}"/>
    <cellStyle name="Пояснение 7" xfId="399" xr:uid="{00000000-0005-0000-0000-0000B2030000}"/>
    <cellStyle name="Пояснение 8" xfId="439" xr:uid="{00000000-0005-0000-0000-0000B3030000}"/>
    <cellStyle name="Пояснение 9" xfId="448" xr:uid="{00000000-0005-0000-0000-0000B4030000}"/>
    <cellStyle name="Примечание 2" xfId="73" xr:uid="{00000000-0005-0000-0000-0000B5030000}"/>
    <cellStyle name="Примечание 2 2" xfId="185" xr:uid="{00000000-0005-0000-0000-0000B6030000}"/>
    <cellStyle name="Примечание 2 3" xfId="339" xr:uid="{00000000-0005-0000-0000-0000B7030000}"/>
    <cellStyle name="Примечание 2 4" xfId="363" xr:uid="{00000000-0005-0000-0000-0000B8030000}"/>
    <cellStyle name="Примечание 2 5" xfId="395" xr:uid="{00000000-0005-0000-0000-0000B9030000}"/>
    <cellStyle name="Примечание 2 6" xfId="409" xr:uid="{00000000-0005-0000-0000-0000BA030000}"/>
    <cellStyle name="Примечание 3" xfId="186" xr:uid="{00000000-0005-0000-0000-0000BB030000}"/>
    <cellStyle name="Примечание 4" xfId="265" xr:uid="{00000000-0005-0000-0000-0000BC030000}"/>
    <cellStyle name="Примечание 5" xfId="239" xr:uid="{00000000-0005-0000-0000-0000BD030000}"/>
    <cellStyle name="Примечание 6" xfId="292" xr:uid="{00000000-0005-0000-0000-0000BE030000}"/>
    <cellStyle name="Примечание 7" xfId="400" xr:uid="{00000000-0005-0000-0000-0000BF030000}"/>
    <cellStyle name="Примечание 8" xfId="440" xr:uid="{00000000-0005-0000-0000-0000C0030000}"/>
    <cellStyle name="Примечание 9" xfId="449" xr:uid="{00000000-0005-0000-0000-0000C1030000}"/>
    <cellStyle name="Процентный 2" xfId="74" xr:uid="{00000000-0005-0000-0000-0000C2030000}"/>
    <cellStyle name="Процентный 2 2" xfId="208" xr:uid="{00000000-0005-0000-0000-0000C3030000}"/>
    <cellStyle name="Процентный 2 3" xfId="477" xr:uid="{00000000-0005-0000-0000-0000C4030000}"/>
    <cellStyle name="Процентный 2 4" xfId="590" xr:uid="{00000000-0005-0000-0000-0000C5030000}"/>
    <cellStyle name="Процентный 2 5" xfId="541" xr:uid="{00000000-0005-0000-0000-0000C6030000}"/>
    <cellStyle name="Процентный 3" xfId="441" xr:uid="{00000000-0005-0000-0000-0000C7030000}"/>
    <cellStyle name="Процентный 3 2" xfId="821" xr:uid="{00000000-0005-0000-0000-0000C8030000}"/>
    <cellStyle name="Процентный 3 3" xfId="820" xr:uid="{00000000-0005-0000-0000-0000C9030000}"/>
    <cellStyle name="Процентный 4" xfId="466" xr:uid="{00000000-0005-0000-0000-0000CA030000}"/>
    <cellStyle name="Связанная ячейка 2" xfId="75" xr:uid="{00000000-0005-0000-0000-0000CB030000}"/>
    <cellStyle name="Связанная ячейка 2 2" xfId="187" xr:uid="{00000000-0005-0000-0000-0000CC030000}"/>
    <cellStyle name="Связанная ячейка 2 3" xfId="340" xr:uid="{00000000-0005-0000-0000-0000CD030000}"/>
    <cellStyle name="Связанная ячейка 2 4" xfId="364" xr:uid="{00000000-0005-0000-0000-0000CE030000}"/>
    <cellStyle name="Связанная ячейка 2 5" xfId="396" xr:uid="{00000000-0005-0000-0000-0000CF030000}"/>
    <cellStyle name="Связанная ячейка 2 6" xfId="410" xr:uid="{00000000-0005-0000-0000-0000D0030000}"/>
    <cellStyle name="Связанная ячейка 3" xfId="188" xr:uid="{00000000-0005-0000-0000-0000D1030000}"/>
    <cellStyle name="Связанная ячейка 4" xfId="266" xr:uid="{00000000-0005-0000-0000-0000D2030000}"/>
    <cellStyle name="Связанная ячейка 5" xfId="238" xr:uid="{00000000-0005-0000-0000-0000D3030000}"/>
    <cellStyle name="Связанная ячейка 6" xfId="368" xr:uid="{00000000-0005-0000-0000-0000D4030000}"/>
    <cellStyle name="Связанная ячейка 7" xfId="356" xr:uid="{00000000-0005-0000-0000-0000D5030000}"/>
    <cellStyle name="Связанная ячейка 8" xfId="442" xr:uid="{00000000-0005-0000-0000-0000D6030000}"/>
    <cellStyle name="Связанная ячейка 9" xfId="463" xr:uid="{00000000-0005-0000-0000-0000D7030000}"/>
    <cellStyle name="Текст предупреждения 2" xfId="76" xr:uid="{00000000-0005-0000-0000-0000D8030000}"/>
    <cellStyle name="Текст предупреждения 2 2" xfId="189" xr:uid="{00000000-0005-0000-0000-0000D9030000}"/>
    <cellStyle name="Текст предупреждения 2 3" xfId="341" xr:uid="{00000000-0005-0000-0000-0000DA030000}"/>
    <cellStyle name="Текст предупреждения 2 4" xfId="365" xr:uid="{00000000-0005-0000-0000-0000DB030000}"/>
    <cellStyle name="Текст предупреждения 2 5" xfId="397" xr:uid="{00000000-0005-0000-0000-0000DC030000}"/>
    <cellStyle name="Текст предупреждения 2 6" xfId="411" xr:uid="{00000000-0005-0000-0000-0000DD030000}"/>
    <cellStyle name="Текст предупреждения 3" xfId="190" xr:uid="{00000000-0005-0000-0000-0000DE030000}"/>
    <cellStyle name="Текст предупреждения 4" xfId="267" xr:uid="{00000000-0005-0000-0000-0000DF030000}"/>
    <cellStyle name="Текст предупреждения 5" xfId="347" xr:uid="{00000000-0005-0000-0000-0000E0030000}"/>
    <cellStyle name="Текст предупреждения 6" xfId="293" xr:uid="{00000000-0005-0000-0000-0000E1030000}"/>
    <cellStyle name="Текст предупреждения 7" xfId="358" xr:uid="{00000000-0005-0000-0000-0000E2030000}"/>
    <cellStyle name="Текст предупреждения 8" xfId="443" xr:uid="{00000000-0005-0000-0000-0000E3030000}"/>
    <cellStyle name="Текст предупреждения 9" xfId="464" xr:uid="{00000000-0005-0000-0000-0000E4030000}"/>
    <cellStyle name="Финансовый" xfId="1164" builtinId="3"/>
    <cellStyle name="Финансовый 2" xfId="822" xr:uid="{00000000-0005-0000-0000-0000E6030000}"/>
    <cellStyle name="Финансовый 2 2" xfId="823" xr:uid="{00000000-0005-0000-0000-0000E7030000}"/>
    <cellStyle name="Финансовый 2 3" xfId="824" xr:uid="{00000000-0005-0000-0000-0000E8030000}"/>
    <cellStyle name="Финансовый 3" xfId="87" xr:uid="{00000000-0005-0000-0000-0000E9030000}"/>
    <cellStyle name="Финансовый 3 10" xfId="825" xr:uid="{00000000-0005-0000-0000-0000EA030000}"/>
    <cellStyle name="Финансовый 3 10 2" xfId="1022" xr:uid="{00000000-0005-0000-0000-0000EB030000}"/>
    <cellStyle name="Финансовый 3 11" xfId="883" xr:uid="{00000000-0005-0000-0000-0000EC030000}"/>
    <cellStyle name="Финансовый 3 2" xfId="137" xr:uid="{00000000-0005-0000-0000-0000ED030000}"/>
    <cellStyle name="Финансовый 3 2 10" xfId="887" xr:uid="{00000000-0005-0000-0000-0000EE030000}"/>
    <cellStyle name="Финансовый 3 2 2" xfId="514" xr:uid="{00000000-0005-0000-0000-0000EF030000}"/>
    <cellStyle name="Финансовый 3 2 2 2" xfId="826" xr:uid="{00000000-0005-0000-0000-0000F0030000}"/>
    <cellStyle name="Финансовый 3 2 2 2 2" xfId="827" xr:uid="{00000000-0005-0000-0000-0000F1030000}"/>
    <cellStyle name="Финансовый 3 2 2 2 2 2" xfId="1107" xr:uid="{00000000-0005-0000-0000-0000F2030000}"/>
    <cellStyle name="Финансовый 3 2 2 2 3" xfId="968" xr:uid="{00000000-0005-0000-0000-0000F3030000}"/>
    <cellStyle name="Финансовый 3 2 2 3" xfId="828" xr:uid="{00000000-0005-0000-0000-0000F4030000}"/>
    <cellStyle name="Финансовый 3 2 2 3 2" xfId="1040" xr:uid="{00000000-0005-0000-0000-0000F5030000}"/>
    <cellStyle name="Финансовый 3 2 2 4" xfId="901" xr:uid="{00000000-0005-0000-0000-0000F6030000}"/>
    <cellStyle name="Финансовый 3 2 3" xfId="594" xr:uid="{00000000-0005-0000-0000-0000F7030000}"/>
    <cellStyle name="Финансовый 3 2 3 2" xfId="829" xr:uid="{00000000-0005-0000-0000-0000F8030000}"/>
    <cellStyle name="Финансовый 3 2 3 2 2" xfId="830" xr:uid="{00000000-0005-0000-0000-0000F9030000}"/>
    <cellStyle name="Финансовый 3 2 3 2 2 2" xfId="1132" xr:uid="{00000000-0005-0000-0000-0000FA030000}"/>
    <cellStyle name="Финансовый 3 2 3 2 3" xfId="993" xr:uid="{00000000-0005-0000-0000-0000FB030000}"/>
    <cellStyle name="Финансовый 3 2 3 3" xfId="831" xr:uid="{00000000-0005-0000-0000-0000FC030000}"/>
    <cellStyle name="Финансовый 3 2 3 3 2" xfId="1065" xr:uid="{00000000-0005-0000-0000-0000FD030000}"/>
    <cellStyle name="Финансовый 3 2 3 4" xfId="926" xr:uid="{00000000-0005-0000-0000-0000FE030000}"/>
    <cellStyle name="Финансовый 3 2 4" xfId="559" xr:uid="{00000000-0005-0000-0000-0000FF030000}"/>
    <cellStyle name="Финансовый 3 2 4 2" xfId="832" xr:uid="{00000000-0005-0000-0000-000000040000}"/>
    <cellStyle name="Финансовый 3 2 4 2 2" xfId="833" xr:uid="{00000000-0005-0000-0000-000001040000}"/>
    <cellStyle name="Финансовый 3 2 4 2 2 2" xfId="1120" xr:uid="{00000000-0005-0000-0000-000002040000}"/>
    <cellStyle name="Финансовый 3 2 4 2 3" xfId="981" xr:uid="{00000000-0005-0000-0000-000003040000}"/>
    <cellStyle name="Финансовый 3 2 4 3" xfId="834" xr:uid="{00000000-0005-0000-0000-000004040000}"/>
    <cellStyle name="Финансовый 3 2 4 3 2" xfId="1053" xr:uid="{00000000-0005-0000-0000-000005040000}"/>
    <cellStyle name="Финансовый 3 2 4 4" xfId="914" xr:uid="{00000000-0005-0000-0000-000006040000}"/>
    <cellStyle name="Финансовый 3 2 5" xfId="478" xr:uid="{00000000-0005-0000-0000-000007040000}"/>
    <cellStyle name="Финансовый 3 2 5 2" xfId="835" xr:uid="{00000000-0005-0000-0000-000008040000}"/>
    <cellStyle name="Финансовый 3 2 5 2 2" xfId="836" xr:uid="{00000000-0005-0000-0000-000009040000}"/>
    <cellStyle name="Финансовый 3 2 5 2 2 2" xfId="1097" xr:uid="{00000000-0005-0000-0000-00000A040000}"/>
    <cellStyle name="Финансовый 3 2 5 2 3" xfId="958" xr:uid="{00000000-0005-0000-0000-00000B040000}"/>
    <cellStyle name="Финансовый 3 2 5 3" xfId="837" xr:uid="{00000000-0005-0000-0000-00000C040000}"/>
    <cellStyle name="Финансовый 3 2 5 3 2" xfId="1030" xr:uid="{00000000-0005-0000-0000-00000D040000}"/>
    <cellStyle name="Финансовый 3 2 5 4" xfId="891" xr:uid="{00000000-0005-0000-0000-00000E040000}"/>
    <cellStyle name="Финансовый 3 2 6" xfId="626" xr:uid="{00000000-0005-0000-0000-00000F040000}"/>
    <cellStyle name="Финансовый 3 2 6 2" xfId="838" xr:uid="{00000000-0005-0000-0000-000010040000}"/>
    <cellStyle name="Финансовый 3 2 6 2 2" xfId="839" xr:uid="{00000000-0005-0000-0000-000011040000}"/>
    <cellStyle name="Финансовый 3 2 6 2 2 2" xfId="1142" xr:uid="{00000000-0005-0000-0000-000012040000}"/>
    <cellStyle name="Финансовый 3 2 6 2 3" xfId="1003" xr:uid="{00000000-0005-0000-0000-000013040000}"/>
    <cellStyle name="Финансовый 3 2 6 3" xfId="840" xr:uid="{00000000-0005-0000-0000-000014040000}"/>
    <cellStyle name="Финансовый 3 2 6 3 2" xfId="1075" xr:uid="{00000000-0005-0000-0000-000015040000}"/>
    <cellStyle name="Финансовый 3 2 6 4" xfId="936" xr:uid="{00000000-0005-0000-0000-000016040000}"/>
    <cellStyle name="Финансовый 3 2 7" xfId="641" xr:uid="{00000000-0005-0000-0000-000017040000}"/>
    <cellStyle name="Финансовый 3 2 7 2" xfId="841" xr:uid="{00000000-0005-0000-0000-000018040000}"/>
    <cellStyle name="Финансовый 3 2 7 2 2" xfId="842" xr:uid="{00000000-0005-0000-0000-000019040000}"/>
    <cellStyle name="Финансовый 3 2 7 2 2 2" xfId="1147" xr:uid="{00000000-0005-0000-0000-00001A040000}"/>
    <cellStyle name="Финансовый 3 2 7 2 3" xfId="1008" xr:uid="{00000000-0005-0000-0000-00001B040000}"/>
    <cellStyle name="Финансовый 3 2 7 3" xfId="843" xr:uid="{00000000-0005-0000-0000-00001C040000}"/>
    <cellStyle name="Финансовый 3 2 7 3 2" xfId="1080" xr:uid="{00000000-0005-0000-0000-00001D040000}"/>
    <cellStyle name="Финансовый 3 2 7 4" xfId="941" xr:uid="{00000000-0005-0000-0000-00001E040000}"/>
    <cellStyle name="Финансовый 3 2 8" xfId="844" xr:uid="{00000000-0005-0000-0000-00001F040000}"/>
    <cellStyle name="Финансовый 3 2 8 2" xfId="845" xr:uid="{00000000-0005-0000-0000-000020040000}"/>
    <cellStyle name="Финансовый 3 2 8 2 2" xfId="1093" xr:uid="{00000000-0005-0000-0000-000021040000}"/>
    <cellStyle name="Финансовый 3 2 8 3" xfId="954" xr:uid="{00000000-0005-0000-0000-000022040000}"/>
    <cellStyle name="Финансовый 3 2 9" xfId="846" xr:uid="{00000000-0005-0000-0000-000023040000}"/>
    <cellStyle name="Финансовый 3 2 9 2" xfId="1026" xr:uid="{00000000-0005-0000-0000-000024040000}"/>
    <cellStyle name="Финансовый 3 3" xfId="500" xr:uid="{00000000-0005-0000-0000-000025040000}"/>
    <cellStyle name="Финансовый 3 3 2" xfId="546" xr:uid="{00000000-0005-0000-0000-000026040000}"/>
    <cellStyle name="Финансовый 3 3 2 2" xfId="847" xr:uid="{00000000-0005-0000-0000-000027040000}"/>
    <cellStyle name="Финансовый 3 3 2 2 2" xfId="848" xr:uid="{00000000-0005-0000-0000-000028040000}"/>
    <cellStyle name="Финансовый 3 3 2 2 2 2" xfId="1117" xr:uid="{00000000-0005-0000-0000-000029040000}"/>
    <cellStyle name="Финансовый 3 3 2 2 3" xfId="978" xr:uid="{00000000-0005-0000-0000-00002A040000}"/>
    <cellStyle name="Финансовый 3 3 2 3" xfId="849" xr:uid="{00000000-0005-0000-0000-00002B040000}"/>
    <cellStyle name="Финансовый 3 3 2 3 2" xfId="1050" xr:uid="{00000000-0005-0000-0000-00002C040000}"/>
    <cellStyle name="Финансовый 3 3 2 4" xfId="911" xr:uid="{00000000-0005-0000-0000-00002D040000}"/>
    <cellStyle name="Финансовый 3 3 3" xfId="623" xr:uid="{00000000-0005-0000-0000-00002E040000}"/>
    <cellStyle name="Финансовый 3 3 3 2" xfId="850" xr:uid="{00000000-0005-0000-0000-00002F040000}"/>
    <cellStyle name="Финансовый 3 3 3 2 2" xfId="851" xr:uid="{00000000-0005-0000-0000-000030040000}"/>
    <cellStyle name="Финансовый 3 3 3 2 2 2" xfId="1141" xr:uid="{00000000-0005-0000-0000-000031040000}"/>
    <cellStyle name="Финансовый 3 3 3 2 3" xfId="1002" xr:uid="{00000000-0005-0000-0000-000032040000}"/>
    <cellStyle name="Финансовый 3 3 3 3" xfId="852" xr:uid="{00000000-0005-0000-0000-000033040000}"/>
    <cellStyle name="Финансовый 3 3 3 3 2" xfId="1074" xr:uid="{00000000-0005-0000-0000-000034040000}"/>
    <cellStyle name="Финансовый 3 3 3 4" xfId="935" xr:uid="{00000000-0005-0000-0000-000035040000}"/>
    <cellStyle name="Финансовый 3 3 4" xfId="638" xr:uid="{00000000-0005-0000-0000-000036040000}"/>
    <cellStyle name="Финансовый 3 3 4 2" xfId="853" xr:uid="{00000000-0005-0000-0000-000037040000}"/>
    <cellStyle name="Финансовый 3 3 4 2 2" xfId="854" xr:uid="{00000000-0005-0000-0000-000038040000}"/>
    <cellStyle name="Финансовый 3 3 4 2 2 2" xfId="1146" xr:uid="{00000000-0005-0000-0000-000039040000}"/>
    <cellStyle name="Финансовый 3 3 4 2 3" xfId="1007" xr:uid="{00000000-0005-0000-0000-00003A040000}"/>
    <cellStyle name="Финансовый 3 3 4 3" xfId="855" xr:uid="{00000000-0005-0000-0000-00003B040000}"/>
    <cellStyle name="Финансовый 3 3 4 3 2" xfId="1079" xr:uid="{00000000-0005-0000-0000-00003C040000}"/>
    <cellStyle name="Финансовый 3 3 4 4" xfId="940" xr:uid="{00000000-0005-0000-0000-00003D040000}"/>
    <cellStyle name="Финансовый 3 3 5" xfId="650" xr:uid="{00000000-0005-0000-0000-00003E040000}"/>
    <cellStyle name="Финансовый 3 3 5 2" xfId="856" xr:uid="{00000000-0005-0000-0000-00003F040000}"/>
    <cellStyle name="Финансовый 3 3 5 2 2" xfId="857" xr:uid="{00000000-0005-0000-0000-000040040000}"/>
    <cellStyle name="Финансовый 3 3 5 2 2 2" xfId="1151" xr:uid="{00000000-0005-0000-0000-000041040000}"/>
    <cellStyle name="Финансовый 3 3 5 2 3" xfId="1012" xr:uid="{00000000-0005-0000-0000-000042040000}"/>
    <cellStyle name="Финансовый 3 3 5 3" xfId="858" xr:uid="{00000000-0005-0000-0000-000043040000}"/>
    <cellStyle name="Финансовый 3 3 5 3 2" xfId="1084" xr:uid="{00000000-0005-0000-0000-000044040000}"/>
    <cellStyle name="Финансовый 3 3 5 4" xfId="945" xr:uid="{00000000-0005-0000-0000-000045040000}"/>
    <cellStyle name="Финансовый 3 3 6" xfId="859" xr:uid="{00000000-0005-0000-0000-000046040000}"/>
    <cellStyle name="Финансовый 3 3 6 2" xfId="860" xr:uid="{00000000-0005-0000-0000-000047040000}"/>
    <cellStyle name="Финансовый 3 3 6 2 2" xfId="1100" xr:uid="{00000000-0005-0000-0000-000048040000}"/>
    <cellStyle name="Финансовый 3 3 6 3" xfId="961" xr:uid="{00000000-0005-0000-0000-000049040000}"/>
    <cellStyle name="Финансовый 3 3 7" xfId="861" xr:uid="{00000000-0005-0000-0000-00004A040000}"/>
    <cellStyle name="Финансовый 3 3 7 2" xfId="1033" xr:uid="{00000000-0005-0000-0000-00004B040000}"/>
    <cellStyle name="Финансовый 3 3 8" xfId="894" xr:uid="{00000000-0005-0000-0000-00004C040000}"/>
    <cellStyle name="Финансовый 3 4" xfId="573" xr:uid="{00000000-0005-0000-0000-00004D040000}"/>
    <cellStyle name="Финансовый 3 4 2" xfId="862" xr:uid="{00000000-0005-0000-0000-00004E040000}"/>
    <cellStyle name="Финансовый 3 4 2 2" xfId="863" xr:uid="{00000000-0005-0000-0000-00004F040000}"/>
    <cellStyle name="Финансовый 3 4 2 2 2" xfId="1125" xr:uid="{00000000-0005-0000-0000-000050040000}"/>
    <cellStyle name="Финансовый 3 4 2 3" xfId="986" xr:uid="{00000000-0005-0000-0000-000051040000}"/>
    <cellStyle name="Финансовый 3 4 3" xfId="864" xr:uid="{00000000-0005-0000-0000-000052040000}"/>
    <cellStyle name="Финансовый 3 4 3 2" xfId="1058" xr:uid="{00000000-0005-0000-0000-000053040000}"/>
    <cellStyle name="Финансовый 3 4 4" xfId="919" xr:uid="{00000000-0005-0000-0000-000054040000}"/>
    <cellStyle name="Финансовый 3 5" xfId="591" xr:uid="{00000000-0005-0000-0000-000055040000}"/>
    <cellStyle name="Финансовый 3 5 2" xfId="865" xr:uid="{00000000-0005-0000-0000-000056040000}"/>
    <cellStyle name="Финансовый 3 5 2 2" xfId="866" xr:uid="{00000000-0005-0000-0000-000057040000}"/>
    <cellStyle name="Финансовый 3 5 2 2 2" xfId="1130" xr:uid="{00000000-0005-0000-0000-000058040000}"/>
    <cellStyle name="Финансовый 3 5 2 3" xfId="991" xr:uid="{00000000-0005-0000-0000-000059040000}"/>
    <cellStyle name="Финансовый 3 5 3" xfId="867" xr:uid="{00000000-0005-0000-0000-00005A040000}"/>
    <cellStyle name="Финансовый 3 5 3 2" xfId="1063" xr:uid="{00000000-0005-0000-0000-00005B040000}"/>
    <cellStyle name="Финансовый 3 5 4" xfId="924" xr:uid="{00000000-0005-0000-0000-00005C040000}"/>
    <cellStyle name="Финансовый 3 6" xfId="511" xr:uid="{00000000-0005-0000-0000-00005D040000}"/>
    <cellStyle name="Финансовый 3 6 2" xfId="868" xr:uid="{00000000-0005-0000-0000-00005E040000}"/>
    <cellStyle name="Финансовый 3 6 2 2" xfId="869" xr:uid="{00000000-0005-0000-0000-00005F040000}"/>
    <cellStyle name="Финансовый 3 6 2 2 2" xfId="1106" xr:uid="{00000000-0005-0000-0000-000060040000}"/>
    <cellStyle name="Финансовый 3 6 2 3" xfId="967" xr:uid="{00000000-0005-0000-0000-000061040000}"/>
    <cellStyle name="Финансовый 3 6 3" xfId="870" xr:uid="{00000000-0005-0000-0000-000062040000}"/>
    <cellStyle name="Финансовый 3 6 3 2" xfId="1039" xr:uid="{00000000-0005-0000-0000-000063040000}"/>
    <cellStyle name="Финансовый 3 6 4" xfId="900" xr:uid="{00000000-0005-0000-0000-000064040000}"/>
    <cellStyle name="Финансовый 3 7" xfId="603" xr:uid="{00000000-0005-0000-0000-000065040000}"/>
    <cellStyle name="Финансовый 3 7 2" xfId="871" xr:uid="{00000000-0005-0000-0000-000066040000}"/>
    <cellStyle name="Финансовый 3 7 2 2" xfId="872" xr:uid="{00000000-0005-0000-0000-000067040000}"/>
    <cellStyle name="Финансовый 3 7 2 2 2" xfId="1136" xr:uid="{00000000-0005-0000-0000-000068040000}"/>
    <cellStyle name="Финансовый 3 7 2 3" xfId="997" xr:uid="{00000000-0005-0000-0000-000069040000}"/>
    <cellStyle name="Финансовый 3 7 3" xfId="873" xr:uid="{00000000-0005-0000-0000-00006A040000}"/>
    <cellStyle name="Финансовый 3 7 3 2" xfId="1069" xr:uid="{00000000-0005-0000-0000-00006B040000}"/>
    <cellStyle name="Финансовый 3 7 4" xfId="930" xr:uid="{00000000-0005-0000-0000-00006C040000}"/>
    <cellStyle name="Финансовый 3 8" xfId="533" xr:uid="{00000000-0005-0000-0000-00006D040000}"/>
    <cellStyle name="Финансовый 3 8 2" xfId="874" xr:uid="{00000000-0005-0000-0000-00006E040000}"/>
    <cellStyle name="Финансовый 3 8 2 2" xfId="875" xr:uid="{00000000-0005-0000-0000-00006F040000}"/>
    <cellStyle name="Финансовый 3 8 2 2 2" xfId="1110" xr:uid="{00000000-0005-0000-0000-000070040000}"/>
    <cellStyle name="Финансовый 3 8 2 3" xfId="971" xr:uid="{00000000-0005-0000-0000-000071040000}"/>
    <cellStyle name="Финансовый 3 8 3" xfId="876" xr:uid="{00000000-0005-0000-0000-000072040000}"/>
    <cellStyle name="Финансовый 3 8 3 2" xfId="1043" xr:uid="{00000000-0005-0000-0000-000073040000}"/>
    <cellStyle name="Финансовый 3 8 4" xfId="904" xr:uid="{00000000-0005-0000-0000-000074040000}"/>
    <cellStyle name="Финансовый 3 9" xfId="877" xr:uid="{00000000-0005-0000-0000-000075040000}"/>
    <cellStyle name="Финансовый 3 9 2" xfId="878" xr:uid="{00000000-0005-0000-0000-000076040000}"/>
    <cellStyle name="Финансовый 3 9 2 2" xfId="1090" xr:uid="{00000000-0005-0000-0000-000077040000}"/>
    <cellStyle name="Финансовый 3 9 3" xfId="951" xr:uid="{00000000-0005-0000-0000-000078040000}"/>
    <cellStyle name="Финансовый 4" xfId="879" xr:uid="{00000000-0005-0000-0000-000079040000}"/>
    <cellStyle name="Финансовый 4 2" xfId="880" xr:uid="{00000000-0005-0000-0000-00007A040000}"/>
    <cellStyle name="Финансовый 5" xfId="881" xr:uid="{00000000-0005-0000-0000-00007B040000}"/>
    <cellStyle name="Финансовый 6" xfId="882" xr:uid="{00000000-0005-0000-0000-00007C040000}"/>
    <cellStyle name="Финансовый 7" xfId="1162" xr:uid="{00000000-0005-0000-0000-00007D040000}"/>
    <cellStyle name="Финансовый 8" xfId="1163" xr:uid="{00000000-0005-0000-0000-00007E040000}"/>
    <cellStyle name="Финансовый 9" xfId="467" xr:uid="{00000000-0005-0000-0000-00007F040000}"/>
    <cellStyle name="Хороший 2" xfId="77" xr:uid="{00000000-0005-0000-0000-000080040000}"/>
    <cellStyle name="Хороший 2 2" xfId="191" xr:uid="{00000000-0005-0000-0000-000081040000}"/>
    <cellStyle name="Хороший 2 3" xfId="342" xr:uid="{00000000-0005-0000-0000-000082040000}"/>
    <cellStyle name="Хороший 2 4" xfId="366" xr:uid="{00000000-0005-0000-0000-000083040000}"/>
    <cellStyle name="Хороший 2 5" xfId="398" xr:uid="{00000000-0005-0000-0000-000084040000}"/>
    <cellStyle name="Хороший 2 6" xfId="412" xr:uid="{00000000-0005-0000-0000-000085040000}"/>
    <cellStyle name="Хороший 3" xfId="192" xr:uid="{00000000-0005-0000-0000-000086040000}"/>
    <cellStyle name="Хороший 4" xfId="268" xr:uid="{00000000-0005-0000-0000-000087040000}"/>
    <cellStyle name="Хороший 5" xfId="345" xr:uid="{00000000-0005-0000-0000-000088040000}"/>
    <cellStyle name="Хороший 6" xfId="276" xr:uid="{00000000-0005-0000-0000-000089040000}"/>
    <cellStyle name="Хороший 7" xfId="404" xr:uid="{00000000-0005-0000-0000-00008A040000}"/>
    <cellStyle name="Хороший 8" xfId="444" xr:uid="{00000000-0005-0000-0000-00008B040000}"/>
    <cellStyle name="Хороший 9" xfId="446" xr:uid="{00000000-0005-0000-0000-00008C04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8"/>
  <sheetViews>
    <sheetView tabSelected="1" zoomScaleNormal="100" workbookViewId="0">
      <selection activeCell="A2" sqref="A2:D2"/>
    </sheetView>
  </sheetViews>
  <sheetFormatPr defaultRowHeight="15" x14ac:dyDescent="0.25"/>
  <cols>
    <col min="1" max="1" width="3" customWidth="1"/>
    <col min="2" max="3" width="15.5703125" customWidth="1"/>
    <col min="4" max="4" width="22.5703125" customWidth="1"/>
    <col min="5" max="5" width="6.28515625" style="102" customWidth="1"/>
    <col min="6" max="6" width="14" style="94" customWidth="1"/>
    <col min="7" max="7" width="3.140625" style="95" customWidth="1"/>
    <col min="8" max="8" width="16.85546875" style="94" customWidth="1"/>
    <col min="12" max="12" width="12.140625" customWidth="1"/>
  </cols>
  <sheetData>
    <row r="1" spans="1:14" x14ac:dyDescent="0.25">
      <c r="A1" s="146" t="s">
        <v>7</v>
      </c>
      <c r="B1" s="146"/>
      <c r="C1" s="146"/>
      <c r="D1" s="146"/>
      <c r="E1" s="96"/>
      <c r="F1" s="145"/>
      <c r="G1" s="145"/>
      <c r="H1" s="145"/>
      <c r="I1" s="1"/>
    </row>
    <row r="2" spans="1:14" ht="33" customHeight="1" x14ac:dyDescent="0.25">
      <c r="A2" s="147" t="s">
        <v>129</v>
      </c>
      <c r="B2" s="147"/>
      <c r="C2" s="147"/>
      <c r="D2" s="147"/>
      <c r="E2" s="97"/>
      <c r="F2" s="148" t="s">
        <v>8</v>
      </c>
      <c r="G2" s="148"/>
      <c r="H2" s="148"/>
      <c r="I2" s="1"/>
    </row>
    <row r="3" spans="1:14" x14ac:dyDescent="0.25">
      <c r="A3" s="1"/>
      <c r="B3" s="2"/>
      <c r="C3" s="2"/>
      <c r="D3" s="2"/>
      <c r="E3" s="96"/>
      <c r="F3" s="83"/>
      <c r="G3" s="84"/>
      <c r="H3" s="83"/>
      <c r="I3" s="1"/>
    </row>
    <row r="4" spans="1:14" ht="25.5" x14ac:dyDescent="0.25">
      <c r="A4" s="4"/>
      <c r="B4" s="150"/>
      <c r="C4" s="150"/>
      <c r="D4" s="150"/>
      <c r="E4" s="98" t="s">
        <v>9</v>
      </c>
      <c r="F4" s="85" t="s">
        <v>130</v>
      </c>
      <c r="G4" s="86"/>
      <c r="H4" s="105" t="s">
        <v>131</v>
      </c>
      <c r="I4" s="4"/>
    </row>
    <row r="5" spans="1:14" x14ac:dyDescent="0.25">
      <c r="A5" s="3"/>
      <c r="B5" s="149" t="s">
        <v>10</v>
      </c>
      <c r="C5" s="149"/>
      <c r="D5" s="149"/>
      <c r="E5" s="99"/>
      <c r="F5" s="87"/>
      <c r="G5" s="88"/>
      <c r="H5" s="87"/>
      <c r="I5" s="3"/>
    </row>
    <row r="6" spans="1:14" ht="15" customHeight="1" x14ac:dyDescent="0.25">
      <c r="A6" s="3"/>
      <c r="B6" s="142" t="s">
        <v>11</v>
      </c>
      <c r="C6" s="142"/>
      <c r="D6" s="142"/>
      <c r="E6" s="81"/>
      <c r="F6" s="87"/>
      <c r="G6" s="88"/>
      <c r="H6" s="87"/>
      <c r="I6" s="3"/>
    </row>
    <row r="7" spans="1:14" ht="15" customHeight="1" x14ac:dyDescent="0.25">
      <c r="A7" s="3"/>
      <c r="B7" s="142" t="s">
        <v>12</v>
      </c>
      <c r="C7" s="142"/>
      <c r="D7" s="142"/>
      <c r="E7" s="81">
        <v>12</v>
      </c>
      <c r="F7" s="87">
        <v>32108972</v>
      </c>
      <c r="G7" s="87"/>
      <c r="H7" s="75">
        <v>32547072</v>
      </c>
      <c r="I7" s="88"/>
      <c r="L7" s="56"/>
      <c r="N7" s="56"/>
    </row>
    <row r="8" spans="1:14" ht="15" customHeight="1" x14ac:dyDescent="0.25">
      <c r="A8" s="3"/>
      <c r="B8" s="142" t="s">
        <v>13</v>
      </c>
      <c r="C8" s="142"/>
      <c r="D8" s="142"/>
      <c r="E8" s="81"/>
      <c r="F8" s="73">
        <v>53037</v>
      </c>
      <c r="G8" s="87"/>
      <c r="H8" s="75">
        <v>53037</v>
      </c>
      <c r="I8" s="88"/>
      <c r="L8" s="56"/>
      <c r="N8" s="56"/>
    </row>
    <row r="9" spans="1:14" ht="15" customHeight="1" x14ac:dyDescent="0.25">
      <c r="A9" s="3"/>
      <c r="B9" s="142" t="s">
        <v>14</v>
      </c>
      <c r="C9" s="142"/>
      <c r="D9" s="142"/>
      <c r="E9" s="81">
        <v>15</v>
      </c>
      <c r="F9" s="73">
        <v>1895455</v>
      </c>
      <c r="G9" s="87"/>
      <c r="H9" s="75">
        <v>1559374</v>
      </c>
      <c r="I9" s="88"/>
      <c r="L9" s="56"/>
      <c r="N9" s="56"/>
    </row>
    <row r="10" spans="1:14" ht="15" customHeight="1" x14ac:dyDescent="0.25">
      <c r="A10" s="3"/>
      <c r="B10" s="142" t="s">
        <v>22</v>
      </c>
      <c r="C10" s="142"/>
      <c r="D10" s="142"/>
      <c r="E10" s="81"/>
      <c r="F10" s="75">
        <v>556721</v>
      </c>
      <c r="G10" s="87"/>
      <c r="H10" s="75">
        <v>556721</v>
      </c>
      <c r="I10" s="88"/>
      <c r="L10" s="56"/>
      <c r="N10" s="56"/>
    </row>
    <row r="11" spans="1:14" ht="15" customHeight="1" x14ac:dyDescent="0.25">
      <c r="A11" s="3"/>
      <c r="B11" s="142" t="s">
        <v>15</v>
      </c>
      <c r="C11" s="142"/>
      <c r="D11" s="142"/>
      <c r="E11" s="81"/>
      <c r="F11" s="73">
        <v>238429</v>
      </c>
      <c r="G11" s="87"/>
      <c r="H11" s="75">
        <v>240793</v>
      </c>
      <c r="I11" s="88"/>
      <c r="L11" s="56"/>
      <c r="N11" s="56"/>
    </row>
    <row r="12" spans="1:14" x14ac:dyDescent="0.25">
      <c r="A12" s="3"/>
      <c r="B12" s="142" t="s">
        <v>16</v>
      </c>
      <c r="C12" s="142"/>
      <c r="D12" s="142"/>
      <c r="E12" s="81"/>
      <c r="F12" s="73">
        <v>68026</v>
      </c>
      <c r="G12" s="87"/>
      <c r="H12" s="73">
        <v>68026</v>
      </c>
      <c r="I12" s="88"/>
    </row>
    <row r="13" spans="1:14" ht="15" customHeight="1" x14ac:dyDescent="0.25">
      <c r="A13" s="3"/>
      <c r="B13" s="142" t="s">
        <v>17</v>
      </c>
      <c r="C13" s="142"/>
      <c r="D13" s="142"/>
      <c r="E13" s="81"/>
      <c r="F13" s="72">
        <f>SUM(F7:F12)</f>
        <v>34920640</v>
      </c>
      <c r="G13" s="181"/>
      <c r="H13" s="72">
        <f>SUM(H7:H12)</f>
        <v>35025023</v>
      </c>
      <c r="I13" s="88"/>
    </row>
    <row r="14" spans="1:14" x14ac:dyDescent="0.25">
      <c r="A14" s="3"/>
      <c r="B14" s="143"/>
      <c r="C14" s="143"/>
      <c r="D14" s="143"/>
      <c r="E14" s="80"/>
      <c r="F14" s="89"/>
      <c r="G14" s="181"/>
      <c r="H14" s="89"/>
      <c r="I14" s="182"/>
    </row>
    <row r="15" spans="1:14" ht="15" customHeight="1" x14ac:dyDescent="0.25">
      <c r="B15" s="142" t="s">
        <v>18</v>
      </c>
      <c r="C15" s="142"/>
      <c r="D15" s="142"/>
      <c r="E15" s="81"/>
      <c r="F15" s="89"/>
      <c r="G15" s="181"/>
      <c r="H15" s="89"/>
      <c r="I15" s="88"/>
    </row>
    <row r="16" spans="1:14" ht="15" customHeight="1" x14ac:dyDescent="0.25">
      <c r="B16" s="142" t="s">
        <v>19</v>
      </c>
      <c r="C16" s="142"/>
      <c r="D16" s="142"/>
      <c r="E16" s="81">
        <v>13</v>
      </c>
      <c r="F16" s="74">
        <v>36384024</v>
      </c>
      <c r="G16" s="87"/>
      <c r="H16" s="74">
        <v>32889172</v>
      </c>
      <c r="I16" s="183"/>
    </row>
    <row r="17" spans="2:9" ht="15" customHeight="1" x14ac:dyDescent="0.25">
      <c r="B17" s="142" t="s">
        <v>20</v>
      </c>
      <c r="C17" s="142"/>
      <c r="D17" s="142"/>
      <c r="E17" s="81">
        <v>14</v>
      </c>
      <c r="F17" s="74">
        <v>8446904</v>
      </c>
      <c r="G17" s="87"/>
      <c r="H17" s="74">
        <v>5838426</v>
      </c>
      <c r="I17" s="183"/>
    </row>
    <row r="18" spans="2:9" ht="15" customHeight="1" x14ac:dyDescent="0.25">
      <c r="B18" s="142" t="s">
        <v>14</v>
      </c>
      <c r="C18" s="142"/>
      <c r="D18" s="142"/>
      <c r="E18" s="81">
        <v>15</v>
      </c>
      <c r="F18" s="74">
        <v>7033103</v>
      </c>
      <c r="G18" s="87"/>
      <c r="H18" s="74">
        <v>4247463</v>
      </c>
      <c r="I18" s="183"/>
    </row>
    <row r="19" spans="2:9" ht="15" customHeight="1" x14ac:dyDescent="0.25">
      <c r="B19" s="142" t="s">
        <v>21</v>
      </c>
      <c r="C19" s="142"/>
      <c r="D19" s="142"/>
      <c r="E19" s="81"/>
      <c r="F19" s="74">
        <v>12800383</v>
      </c>
      <c r="G19" s="87"/>
      <c r="H19" s="74">
        <v>9588972</v>
      </c>
      <c r="I19" s="183"/>
    </row>
    <row r="20" spans="2:9" ht="15" customHeight="1" x14ac:dyDescent="0.25">
      <c r="B20" s="142" t="s">
        <v>23</v>
      </c>
      <c r="C20" s="142"/>
      <c r="D20" s="142"/>
      <c r="E20" s="81">
        <v>16</v>
      </c>
      <c r="F20" s="74">
        <v>5188833</v>
      </c>
      <c r="G20" s="87"/>
      <c r="H20" s="74">
        <v>2422898</v>
      </c>
      <c r="I20" s="183"/>
    </row>
    <row r="21" spans="2:9" ht="15" customHeight="1" x14ac:dyDescent="0.25">
      <c r="B21" s="142" t="s">
        <v>24</v>
      </c>
      <c r="C21" s="142"/>
      <c r="D21" s="142"/>
      <c r="E21" s="81"/>
      <c r="F21" s="74">
        <v>237458</v>
      </c>
      <c r="G21" s="87"/>
      <c r="H21" s="74">
        <v>904675</v>
      </c>
      <c r="I21" s="183"/>
    </row>
    <row r="22" spans="2:9" ht="15" customHeight="1" x14ac:dyDescent="0.25">
      <c r="B22" s="142" t="s">
        <v>25</v>
      </c>
      <c r="C22" s="142"/>
      <c r="D22" s="142"/>
      <c r="E22" s="81">
        <v>17</v>
      </c>
      <c r="F22" s="75">
        <v>15604644</v>
      </c>
      <c r="G22" s="87"/>
      <c r="H22" s="75">
        <v>29358569</v>
      </c>
      <c r="I22" s="183"/>
    </row>
    <row r="23" spans="2:9" ht="15" customHeight="1" x14ac:dyDescent="0.25">
      <c r="B23" s="142"/>
      <c r="C23" s="142"/>
      <c r="D23" s="142"/>
      <c r="E23" s="81"/>
      <c r="F23" s="76"/>
      <c r="G23" s="87"/>
      <c r="H23" s="75"/>
      <c r="I23" s="183"/>
    </row>
    <row r="24" spans="2:9" ht="15" customHeight="1" x14ac:dyDescent="0.25">
      <c r="B24" s="142" t="s">
        <v>26</v>
      </c>
      <c r="C24" s="142"/>
      <c r="D24" s="142"/>
      <c r="E24" s="81"/>
      <c r="F24" s="72">
        <f>SUM(F16:F23)</f>
        <v>85695349</v>
      </c>
      <c r="G24" s="181"/>
      <c r="H24" s="72">
        <f>SUM(H16:H23)</f>
        <v>85250175</v>
      </c>
      <c r="I24" s="88"/>
    </row>
    <row r="25" spans="2:9" x14ac:dyDescent="0.25">
      <c r="B25" s="144"/>
      <c r="C25" s="144"/>
      <c r="D25" s="144"/>
      <c r="E25" s="81"/>
      <c r="F25" s="89"/>
      <c r="G25" s="181"/>
      <c r="H25" s="89"/>
      <c r="I25" s="88"/>
    </row>
    <row r="26" spans="2:9" ht="15.75" customHeight="1" thickBot="1" x14ac:dyDescent="0.3">
      <c r="B26" s="142" t="s">
        <v>27</v>
      </c>
      <c r="C26" s="142"/>
      <c r="D26" s="142"/>
      <c r="E26" s="81"/>
      <c r="F26" s="77">
        <f>F13+F24</f>
        <v>120615989</v>
      </c>
      <c r="G26" s="181"/>
      <c r="H26" s="77">
        <f>H13+H24</f>
        <v>120275198</v>
      </c>
      <c r="I26" s="88"/>
    </row>
    <row r="27" spans="2:9" ht="15.75" thickTop="1" x14ac:dyDescent="0.25">
      <c r="B27" s="144"/>
      <c r="C27" s="144"/>
      <c r="D27" s="144"/>
      <c r="E27" s="81"/>
      <c r="F27" s="89"/>
      <c r="G27" s="181"/>
      <c r="H27" s="89"/>
      <c r="I27" s="182"/>
    </row>
    <row r="28" spans="2:9" ht="15" customHeight="1" x14ac:dyDescent="0.25">
      <c r="B28" s="149" t="s">
        <v>28</v>
      </c>
      <c r="C28" s="149"/>
      <c r="D28" s="149"/>
      <c r="E28" s="80"/>
      <c r="F28" s="89"/>
      <c r="G28" s="181"/>
      <c r="H28" s="89"/>
      <c r="I28" s="88"/>
    </row>
    <row r="29" spans="2:9" ht="15" customHeight="1" x14ac:dyDescent="0.25">
      <c r="B29" s="142" t="s">
        <v>29</v>
      </c>
      <c r="C29" s="142"/>
      <c r="D29" s="142"/>
      <c r="E29" s="81"/>
      <c r="F29" s="89"/>
      <c r="G29" s="181"/>
      <c r="H29" s="89"/>
      <c r="I29" s="88"/>
    </row>
    <row r="30" spans="2:9" ht="15" customHeight="1" x14ac:dyDescent="0.25">
      <c r="B30" s="142" t="s">
        <v>30</v>
      </c>
      <c r="C30" s="142"/>
      <c r="D30" s="142"/>
      <c r="E30" s="81"/>
      <c r="F30" s="74">
        <v>2787696</v>
      </c>
      <c r="G30" s="87"/>
      <c r="H30" s="74">
        <v>2787696</v>
      </c>
      <c r="I30" s="88"/>
    </row>
    <row r="31" spans="2:9" ht="15" customHeight="1" x14ac:dyDescent="0.25">
      <c r="B31" s="142" t="s">
        <v>31</v>
      </c>
      <c r="C31" s="142"/>
      <c r="D31" s="142"/>
      <c r="E31" s="81"/>
      <c r="F31" s="74">
        <v>-947400</v>
      </c>
      <c r="G31" s="87"/>
      <c r="H31" s="74">
        <v>-947400</v>
      </c>
      <c r="I31" s="88"/>
    </row>
    <row r="32" spans="2:9" x14ac:dyDescent="0.25">
      <c r="B32" s="142" t="s">
        <v>32</v>
      </c>
      <c r="C32" s="142"/>
      <c r="D32" s="142"/>
      <c r="E32" s="81"/>
      <c r="F32" s="74">
        <v>3329193</v>
      </c>
      <c r="G32" s="87"/>
      <c r="H32" s="74">
        <v>3504806</v>
      </c>
      <c r="I32" s="183"/>
    </row>
    <row r="33" spans="2:9" ht="15" customHeight="1" x14ac:dyDescent="0.25">
      <c r="B33" s="142" t="s">
        <v>33</v>
      </c>
      <c r="C33" s="142"/>
      <c r="D33" s="142"/>
      <c r="E33" s="81"/>
      <c r="F33" s="76">
        <v>6633457</v>
      </c>
      <c r="G33" s="87"/>
      <c r="H33" s="76">
        <v>2541386</v>
      </c>
      <c r="I33" s="184"/>
    </row>
    <row r="34" spans="2:9" x14ac:dyDescent="0.25">
      <c r="B34" s="144"/>
      <c r="C34" s="144"/>
      <c r="D34" s="144"/>
      <c r="E34" s="81"/>
      <c r="F34" s="89"/>
      <c r="G34" s="181"/>
      <c r="H34" s="89"/>
      <c r="I34" s="184"/>
    </row>
    <row r="35" spans="2:9" ht="15" customHeight="1" x14ac:dyDescent="0.25">
      <c r="B35" s="142" t="s">
        <v>34</v>
      </c>
      <c r="C35" s="142"/>
      <c r="D35" s="142"/>
      <c r="E35" s="81"/>
      <c r="F35" s="89">
        <f>SUM(F30:F34)</f>
        <v>11802946</v>
      </c>
      <c r="G35" s="181"/>
      <c r="H35" s="89">
        <f>SUM(H30:H34)</f>
        <v>7886488</v>
      </c>
      <c r="I35" s="88"/>
    </row>
    <row r="36" spans="2:9" ht="15" customHeight="1" x14ac:dyDescent="0.25">
      <c r="B36" s="142" t="s">
        <v>35</v>
      </c>
      <c r="C36" s="142"/>
      <c r="D36" s="142"/>
      <c r="E36" s="81"/>
      <c r="F36" s="72">
        <f>F35</f>
        <v>11802946</v>
      </c>
      <c r="G36" s="181"/>
      <c r="H36" s="72">
        <f>H35</f>
        <v>7886488</v>
      </c>
      <c r="I36" s="88"/>
    </row>
    <row r="37" spans="2:9" x14ac:dyDescent="0.25">
      <c r="B37" s="143"/>
      <c r="C37" s="143"/>
      <c r="D37" s="143"/>
      <c r="E37" s="80"/>
      <c r="F37" s="89"/>
      <c r="G37" s="181"/>
      <c r="H37" s="89"/>
      <c r="I37" s="183"/>
    </row>
    <row r="38" spans="2:9" ht="15" customHeight="1" x14ac:dyDescent="0.25">
      <c r="B38" s="142" t="s">
        <v>36</v>
      </c>
      <c r="C38" s="142"/>
      <c r="D38" s="142"/>
      <c r="E38" s="81"/>
      <c r="F38" s="89"/>
      <c r="G38" s="181"/>
      <c r="H38" s="89"/>
      <c r="I38" s="88"/>
    </row>
    <row r="39" spans="2:9" ht="15" customHeight="1" x14ac:dyDescent="0.25">
      <c r="B39" s="142" t="s">
        <v>37</v>
      </c>
      <c r="C39" s="142"/>
      <c r="D39" s="142"/>
      <c r="E39" s="81">
        <v>18</v>
      </c>
      <c r="F39" s="75">
        <v>30821311</v>
      </c>
      <c r="G39" s="87"/>
      <c r="H39" s="75">
        <v>30141230</v>
      </c>
      <c r="I39" s="88"/>
    </row>
    <row r="40" spans="2:9" ht="15" customHeight="1" x14ac:dyDescent="0.25">
      <c r="B40" s="142" t="s">
        <v>38</v>
      </c>
      <c r="C40" s="142"/>
      <c r="D40" s="142"/>
      <c r="E40" s="81"/>
      <c r="F40" s="75">
        <v>945838</v>
      </c>
      <c r="G40" s="87"/>
      <c r="H40" s="75">
        <v>0</v>
      </c>
      <c r="I40" s="88"/>
    </row>
    <row r="41" spans="2:9" ht="15" customHeight="1" x14ac:dyDescent="0.25">
      <c r="B41" s="142" t="s">
        <v>39</v>
      </c>
      <c r="C41" s="142"/>
      <c r="D41" s="142"/>
      <c r="E41" s="81"/>
      <c r="F41" s="75">
        <v>5150858</v>
      </c>
      <c r="G41" s="87"/>
      <c r="H41" s="75">
        <v>5086033</v>
      </c>
      <c r="I41" s="88"/>
    </row>
    <row r="42" spans="2:9" ht="15" customHeight="1" x14ac:dyDescent="0.25">
      <c r="B42" s="142" t="s">
        <v>44</v>
      </c>
      <c r="C42" s="142"/>
      <c r="D42" s="142"/>
      <c r="E42" s="81"/>
      <c r="F42" s="75">
        <v>365166</v>
      </c>
      <c r="G42" s="87"/>
      <c r="H42" s="75">
        <v>365166</v>
      </c>
      <c r="I42" s="88"/>
    </row>
    <row r="43" spans="2:9" ht="15" customHeight="1" x14ac:dyDescent="0.25">
      <c r="B43" s="127" t="s">
        <v>127</v>
      </c>
      <c r="C43" s="127"/>
      <c r="D43" s="127"/>
      <c r="E43" s="81"/>
      <c r="F43" s="75">
        <v>1620024</v>
      </c>
      <c r="G43" s="87"/>
      <c r="H43" s="75">
        <v>1620024</v>
      </c>
      <c r="I43" s="88"/>
    </row>
    <row r="44" spans="2:9" ht="15" customHeight="1" x14ac:dyDescent="0.25">
      <c r="B44" s="142" t="s">
        <v>40</v>
      </c>
      <c r="C44" s="142"/>
      <c r="D44" s="142"/>
      <c r="E44" s="81">
        <v>19</v>
      </c>
      <c r="F44" s="75">
        <v>971284</v>
      </c>
      <c r="G44" s="181"/>
      <c r="H44" s="89">
        <v>998970</v>
      </c>
      <c r="I44" s="88"/>
    </row>
    <row r="45" spans="2:9" ht="15" customHeight="1" x14ac:dyDescent="0.25">
      <c r="B45" s="142" t="s">
        <v>41</v>
      </c>
      <c r="C45" s="142"/>
      <c r="D45" s="142"/>
      <c r="E45" s="81"/>
      <c r="F45" s="72">
        <f>SUM(F39:F44)</f>
        <v>39874481</v>
      </c>
      <c r="G45" s="181"/>
      <c r="H45" s="72">
        <f>SUM(H39:H44)</f>
        <v>38211423</v>
      </c>
      <c r="I45" s="88"/>
    </row>
    <row r="46" spans="2:9" x14ac:dyDescent="0.25">
      <c r="B46" s="143"/>
      <c r="C46" s="143"/>
      <c r="D46" s="143"/>
      <c r="E46" s="80"/>
      <c r="F46" s="89"/>
      <c r="G46" s="181"/>
      <c r="H46" s="89"/>
      <c r="I46" s="88"/>
    </row>
    <row r="47" spans="2:9" ht="15" customHeight="1" x14ac:dyDescent="0.25">
      <c r="B47" s="142" t="s">
        <v>42</v>
      </c>
      <c r="C47" s="142"/>
      <c r="D47" s="142"/>
      <c r="E47" s="81"/>
      <c r="F47" s="89"/>
      <c r="G47" s="181"/>
      <c r="H47" s="89"/>
      <c r="I47" s="88"/>
    </row>
    <row r="48" spans="2:9" ht="15" customHeight="1" x14ac:dyDescent="0.25">
      <c r="B48" s="142" t="s">
        <v>40</v>
      </c>
      <c r="C48" s="142"/>
      <c r="D48" s="142"/>
      <c r="E48" s="81">
        <v>19</v>
      </c>
      <c r="F48" s="74">
        <v>25254020</v>
      </c>
      <c r="G48" s="87"/>
      <c r="H48" s="74">
        <v>25178065</v>
      </c>
      <c r="I48" s="88"/>
    </row>
    <row r="49" spans="2:9" ht="15" customHeight="1" x14ac:dyDescent="0.25">
      <c r="B49" s="142" t="s">
        <v>43</v>
      </c>
      <c r="C49" s="142"/>
      <c r="D49" s="142"/>
      <c r="E49" s="81">
        <v>18</v>
      </c>
      <c r="F49" s="74">
        <v>26258658</v>
      </c>
      <c r="G49" s="87"/>
      <c r="H49" s="74">
        <v>28257149</v>
      </c>
      <c r="I49" s="183"/>
    </row>
    <row r="50" spans="2:9" x14ac:dyDescent="0.25">
      <c r="B50" s="142" t="s">
        <v>44</v>
      </c>
      <c r="C50" s="142"/>
      <c r="D50" s="142"/>
      <c r="E50" s="81"/>
      <c r="F50" s="75">
        <v>163622</v>
      </c>
      <c r="G50" s="87"/>
      <c r="H50" s="75">
        <v>163622</v>
      </c>
      <c r="I50" s="183"/>
    </row>
    <row r="51" spans="2:9" x14ac:dyDescent="0.25">
      <c r="B51" s="127" t="s">
        <v>128</v>
      </c>
      <c r="C51" s="127"/>
      <c r="D51" s="127"/>
      <c r="E51" s="81"/>
      <c r="F51" s="75">
        <v>184678</v>
      </c>
      <c r="G51" s="87"/>
      <c r="H51" s="75">
        <v>1010527</v>
      </c>
      <c r="I51" s="183"/>
    </row>
    <row r="52" spans="2:9" x14ac:dyDescent="0.25">
      <c r="B52" s="142" t="s">
        <v>45</v>
      </c>
      <c r="C52" s="142"/>
      <c r="D52" s="142"/>
      <c r="E52" s="81">
        <v>20</v>
      </c>
      <c r="F52" s="74">
        <v>2210639</v>
      </c>
      <c r="G52" s="87"/>
      <c r="H52" s="74">
        <v>4730733</v>
      </c>
      <c r="I52" s="183"/>
    </row>
    <row r="53" spans="2:9" x14ac:dyDescent="0.25">
      <c r="B53" s="127" t="s">
        <v>127</v>
      </c>
      <c r="C53" s="127"/>
      <c r="D53" s="127"/>
      <c r="E53" s="81"/>
      <c r="F53" s="74">
        <v>3066731</v>
      </c>
      <c r="G53" s="87"/>
      <c r="H53" s="74">
        <v>3066731</v>
      </c>
      <c r="I53" s="183"/>
    </row>
    <row r="54" spans="2:9" ht="28.5" customHeight="1" x14ac:dyDescent="0.25">
      <c r="B54" s="142" t="s">
        <v>46</v>
      </c>
      <c r="C54" s="142"/>
      <c r="D54" s="142"/>
      <c r="E54" s="81">
        <v>21</v>
      </c>
      <c r="F54" s="76">
        <v>11800214</v>
      </c>
      <c r="G54" s="87"/>
      <c r="H54" s="76">
        <v>11770460</v>
      </c>
      <c r="I54" s="183"/>
    </row>
    <row r="55" spans="2:9" ht="15" customHeight="1" x14ac:dyDescent="0.25">
      <c r="B55" s="142" t="s">
        <v>47</v>
      </c>
      <c r="C55" s="142"/>
      <c r="D55" s="142"/>
      <c r="E55" s="81"/>
      <c r="F55" s="72">
        <f>SUM(F48:F54)</f>
        <v>68938562</v>
      </c>
      <c r="G55" s="181"/>
      <c r="H55" s="72">
        <f>SUM(H48:H54)</f>
        <v>74177287</v>
      </c>
      <c r="I55" s="183"/>
    </row>
    <row r="56" spans="2:9" x14ac:dyDescent="0.25">
      <c r="B56" s="142"/>
      <c r="C56" s="142"/>
      <c r="D56" s="142"/>
      <c r="E56" s="81"/>
      <c r="F56" s="89"/>
      <c r="G56" s="181"/>
      <c r="H56" s="89"/>
      <c r="I56" s="183"/>
    </row>
    <row r="57" spans="2:9" ht="15.75" customHeight="1" thickBot="1" x14ac:dyDescent="0.3">
      <c r="B57" s="142" t="s">
        <v>48</v>
      </c>
      <c r="C57" s="142"/>
      <c r="D57" s="142"/>
      <c r="E57" s="81"/>
      <c r="F57" s="77">
        <f>F36+F45+F55</f>
        <v>120615989</v>
      </c>
      <c r="G57" s="181"/>
      <c r="H57" s="77">
        <f>H36+H45+H55</f>
        <v>120275198</v>
      </c>
      <c r="I57" s="88"/>
    </row>
    <row r="58" spans="2:9" ht="15.75" customHeight="1" thickTop="1" x14ac:dyDescent="0.25">
      <c r="B58" s="154" t="s">
        <v>49</v>
      </c>
      <c r="C58" s="154"/>
      <c r="D58" s="154"/>
      <c r="E58" s="100"/>
      <c r="F58" s="89">
        <f>(F26-F11-F45-F55)/3452.73</f>
        <v>3349.3835312926294</v>
      </c>
      <c r="G58" s="90"/>
      <c r="H58" s="89">
        <v>2214</v>
      </c>
      <c r="I58" s="5"/>
    </row>
    <row r="59" spans="2:9" ht="15" customHeight="1" x14ac:dyDescent="0.25">
      <c r="B59" s="154" t="s">
        <v>50</v>
      </c>
      <c r="C59" s="154"/>
      <c r="D59" s="154"/>
      <c r="E59" s="100"/>
      <c r="F59" s="89">
        <v>1200</v>
      </c>
      <c r="G59" s="90"/>
      <c r="H59" s="89">
        <v>1200</v>
      </c>
      <c r="I59" s="5"/>
    </row>
    <row r="60" spans="2:9" x14ac:dyDescent="0.25">
      <c r="B60" s="6"/>
      <c r="C60" s="6"/>
      <c r="D60" s="6"/>
      <c r="E60" s="101"/>
      <c r="F60" s="74"/>
      <c r="G60" s="91"/>
      <c r="H60" s="74"/>
      <c r="I60" s="1"/>
    </row>
    <row r="61" spans="2:9" ht="15" customHeight="1" x14ac:dyDescent="0.25">
      <c r="B61" s="153" t="s">
        <v>51</v>
      </c>
      <c r="C61" s="153"/>
      <c r="D61" s="153"/>
      <c r="E61" s="82"/>
      <c r="F61" s="106">
        <f>F57-F26</f>
        <v>0</v>
      </c>
      <c r="G61" s="106"/>
      <c r="H61" s="106">
        <f>H57-H26</f>
        <v>0</v>
      </c>
      <c r="I61" s="1"/>
    </row>
    <row r="62" spans="2:9" x14ac:dyDescent="0.25">
      <c r="B62" s="7"/>
      <c r="C62" s="4"/>
      <c r="D62" s="7"/>
      <c r="E62" s="4"/>
      <c r="F62" s="3"/>
      <c r="G62" s="3"/>
      <c r="H62" s="3"/>
      <c r="I62" s="1"/>
    </row>
    <row r="63" spans="2:9" ht="26.25" customHeight="1" x14ac:dyDescent="0.25">
      <c r="B63" s="151" t="s">
        <v>125</v>
      </c>
      <c r="C63" s="151"/>
      <c r="D63" s="128" t="s">
        <v>52</v>
      </c>
      <c r="E63" s="82"/>
      <c r="F63" s="130"/>
      <c r="G63" s="129"/>
      <c r="H63" s="129"/>
      <c r="I63" s="4"/>
    </row>
    <row r="64" spans="2:9" ht="26.25" customHeight="1" x14ac:dyDescent="0.25">
      <c r="B64" s="152" t="s">
        <v>126</v>
      </c>
      <c r="C64" s="152"/>
      <c r="D64" s="3" t="s">
        <v>53</v>
      </c>
      <c r="E64" s="3"/>
      <c r="G64" s="3"/>
      <c r="H64" s="3"/>
      <c r="I64" s="4"/>
    </row>
    <row r="65" spans="2:9" x14ac:dyDescent="0.25">
      <c r="C65" s="107"/>
      <c r="D65" s="3"/>
      <c r="E65" s="108"/>
      <c r="F65" s="92"/>
      <c r="G65" s="93"/>
      <c r="H65" s="92"/>
      <c r="I65" s="1"/>
    </row>
    <row r="66" spans="2:9" x14ac:dyDescent="0.25">
      <c r="B66" s="109"/>
      <c r="C66" s="109" t="s">
        <v>0</v>
      </c>
      <c r="D66" s="110" t="s">
        <v>0</v>
      </c>
      <c r="E66" s="110"/>
      <c r="F66" s="111"/>
      <c r="G66" s="84"/>
      <c r="H66" s="83"/>
      <c r="I66" s="4"/>
    </row>
    <row r="67" spans="2:9" x14ac:dyDescent="0.25">
      <c r="B67" s="1"/>
      <c r="C67" s="1"/>
      <c r="D67" s="1"/>
      <c r="E67" s="112"/>
      <c r="F67" s="111"/>
      <c r="G67" s="84"/>
      <c r="H67" s="83"/>
      <c r="I67" s="1"/>
    </row>
    <row r="68" spans="2:9" x14ac:dyDescent="0.25">
      <c r="F68" s="113"/>
    </row>
  </sheetData>
  <mergeCells count="60">
    <mergeCell ref="B48:D48"/>
    <mergeCell ref="B52:D52"/>
    <mergeCell ref="B49:D49"/>
    <mergeCell ref="B10:D10"/>
    <mergeCell ref="B42:D42"/>
    <mergeCell ref="B18:D18"/>
    <mergeCell ref="B29:D29"/>
    <mergeCell ref="B25:D25"/>
    <mergeCell ref="B27:D27"/>
    <mergeCell ref="B26:D26"/>
    <mergeCell ref="B22:D22"/>
    <mergeCell ref="B24:D24"/>
    <mergeCell ref="B39:D39"/>
    <mergeCell ref="B36:D36"/>
    <mergeCell ref="B40:D40"/>
    <mergeCell ref="B57:D57"/>
    <mergeCell ref="B54:D54"/>
    <mergeCell ref="B56:D56"/>
    <mergeCell ref="B55:D55"/>
    <mergeCell ref="B50:D50"/>
    <mergeCell ref="B63:C63"/>
    <mergeCell ref="B64:C64"/>
    <mergeCell ref="B61:D61"/>
    <mergeCell ref="B59:D59"/>
    <mergeCell ref="B58:D58"/>
    <mergeCell ref="B8:D8"/>
    <mergeCell ref="B31:D31"/>
    <mergeCell ref="B19:D19"/>
    <mergeCell ref="B9:D9"/>
    <mergeCell ref="B20:D20"/>
    <mergeCell ref="B11:D11"/>
    <mergeCell ref="B12:D12"/>
    <mergeCell ref="B13:D13"/>
    <mergeCell ref="B14:D14"/>
    <mergeCell ref="B28:D28"/>
    <mergeCell ref="B23:D23"/>
    <mergeCell ref="B21:D21"/>
    <mergeCell ref="B15:D15"/>
    <mergeCell ref="B30:D30"/>
    <mergeCell ref="B16:D16"/>
    <mergeCell ref="B17:D17"/>
    <mergeCell ref="F1:H1"/>
    <mergeCell ref="B7:D7"/>
    <mergeCell ref="A1:D1"/>
    <mergeCell ref="A2:D2"/>
    <mergeCell ref="B6:D6"/>
    <mergeCell ref="F2:H2"/>
    <mergeCell ref="B5:D5"/>
    <mergeCell ref="B4:D4"/>
    <mergeCell ref="B47:D47"/>
    <mergeCell ref="B33:D33"/>
    <mergeCell ref="B37:D37"/>
    <mergeCell ref="B38:D38"/>
    <mergeCell ref="B34:D34"/>
    <mergeCell ref="B35:D35"/>
    <mergeCell ref="B32:D32"/>
    <mergeCell ref="B41:D41"/>
    <mergeCell ref="B46:D46"/>
    <mergeCell ref="B44:D44"/>
    <mergeCell ref="B45:D45"/>
  </mergeCells>
  <pageMargins left="0.7" right="0.7" top="0.75" bottom="0.75" header="0.3" footer="0.3"/>
  <pageSetup paperSize="9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I32"/>
  <sheetViews>
    <sheetView zoomScale="85" zoomScaleNormal="85" workbookViewId="0">
      <selection activeCell="H26" sqref="H26"/>
    </sheetView>
  </sheetViews>
  <sheetFormatPr defaultRowHeight="15" x14ac:dyDescent="0.25"/>
  <cols>
    <col min="1" max="1" width="4.7109375" customWidth="1"/>
    <col min="2" max="2" width="22.28515625" customWidth="1"/>
    <col min="3" max="3" width="17.85546875" customWidth="1"/>
    <col min="4" max="4" width="23.85546875" customWidth="1"/>
    <col min="5" max="5" width="9.140625" customWidth="1"/>
    <col min="6" max="6" width="19" customWidth="1"/>
    <col min="7" max="7" width="2.7109375" customWidth="1"/>
    <col min="8" max="8" width="16.42578125" customWidth="1"/>
  </cols>
  <sheetData>
    <row r="1" spans="2:9" x14ac:dyDescent="0.25">
      <c r="B1" s="156" t="s">
        <v>7</v>
      </c>
      <c r="C1" s="156"/>
      <c r="D1" s="156"/>
      <c r="E1" s="156"/>
      <c r="F1" s="156"/>
      <c r="G1" s="8"/>
      <c r="H1" s="8"/>
      <c r="I1" s="8"/>
    </row>
    <row r="2" spans="2:9" ht="39.75" customHeight="1" x14ac:dyDescent="0.25">
      <c r="B2" s="160" t="s">
        <v>132</v>
      </c>
      <c r="C2" s="160"/>
      <c r="D2" s="160"/>
      <c r="E2" s="160"/>
      <c r="F2" s="159" t="s">
        <v>8</v>
      </c>
      <c r="G2" s="159"/>
      <c r="H2" s="159"/>
      <c r="I2" s="18"/>
    </row>
    <row r="3" spans="2:9" ht="15" customHeight="1" x14ac:dyDescent="0.25">
      <c r="B3" s="155"/>
      <c r="C3" s="155"/>
      <c r="D3" s="155"/>
      <c r="E3" s="155"/>
      <c r="F3" s="14"/>
      <c r="G3" s="14"/>
      <c r="H3" s="14"/>
      <c r="I3" s="14"/>
    </row>
    <row r="4" spans="2:9" ht="15.75" x14ac:dyDescent="0.25">
      <c r="B4" s="161"/>
      <c r="C4" s="161"/>
      <c r="D4" s="161"/>
      <c r="E4" s="53" t="s">
        <v>9</v>
      </c>
      <c r="F4" s="55" t="s">
        <v>134</v>
      </c>
      <c r="G4" s="55"/>
      <c r="H4" s="55" t="s">
        <v>133</v>
      </c>
      <c r="I4" s="16"/>
    </row>
    <row r="5" spans="2:9" ht="22.5" customHeight="1" x14ac:dyDescent="0.25">
      <c r="B5" s="162"/>
      <c r="C5" s="162"/>
      <c r="D5" s="162"/>
      <c r="E5" s="20"/>
      <c r="F5" s="21"/>
      <c r="G5" s="22"/>
      <c r="H5" s="21"/>
      <c r="I5" s="15"/>
    </row>
    <row r="6" spans="2:9" ht="20.100000000000001" customHeight="1" x14ac:dyDescent="0.25">
      <c r="B6" s="158" t="s">
        <v>54</v>
      </c>
      <c r="C6" s="158"/>
      <c r="D6" s="158"/>
      <c r="E6" s="23">
        <v>4</v>
      </c>
      <c r="F6" s="131">
        <v>37589569</v>
      </c>
      <c r="G6" s="13"/>
      <c r="H6" s="132">
        <v>25169768</v>
      </c>
      <c r="I6" s="13"/>
    </row>
    <row r="7" spans="2:9" ht="20.100000000000001" customHeight="1" x14ac:dyDescent="0.25">
      <c r="B7" s="158" t="s">
        <v>55</v>
      </c>
      <c r="C7" s="158"/>
      <c r="D7" s="158"/>
      <c r="E7" s="23">
        <v>5</v>
      </c>
      <c r="F7" s="133">
        <v>-23328009</v>
      </c>
      <c r="G7" s="134"/>
      <c r="H7" s="103">
        <v>-14401968</v>
      </c>
      <c r="I7" s="13"/>
    </row>
    <row r="8" spans="2:9" ht="20.100000000000001" customHeight="1" x14ac:dyDescent="0.25">
      <c r="B8" s="158" t="s">
        <v>56</v>
      </c>
      <c r="C8" s="158"/>
      <c r="D8" s="158"/>
      <c r="E8" s="24"/>
      <c r="F8" s="32">
        <f>SUM(F6:F7)</f>
        <v>14261560</v>
      </c>
      <c r="G8" s="27"/>
      <c r="H8" s="32">
        <f>SUM(H6:H7)</f>
        <v>10767800</v>
      </c>
      <c r="I8" s="13"/>
    </row>
    <row r="9" spans="2:9" ht="20.100000000000001" customHeight="1" x14ac:dyDescent="0.25">
      <c r="B9" s="158" t="s">
        <v>57</v>
      </c>
      <c r="C9" s="158"/>
      <c r="D9" s="158"/>
      <c r="E9" s="23">
        <v>6</v>
      </c>
      <c r="F9" s="131">
        <v>-8365676</v>
      </c>
      <c r="G9" s="13"/>
      <c r="H9" s="132">
        <v>-5675866</v>
      </c>
      <c r="I9" s="13"/>
    </row>
    <row r="10" spans="2:9" ht="20.100000000000001" customHeight="1" x14ac:dyDescent="0.25">
      <c r="B10" s="158" t="s">
        <v>58</v>
      </c>
      <c r="C10" s="158"/>
      <c r="D10" s="158"/>
      <c r="E10" s="23">
        <v>7</v>
      </c>
      <c r="F10" s="133">
        <v>-2466762</v>
      </c>
      <c r="G10" s="13"/>
      <c r="H10" s="103">
        <v>-1793563</v>
      </c>
      <c r="I10" s="13"/>
    </row>
    <row r="11" spans="2:9" ht="20.100000000000001" customHeight="1" x14ac:dyDescent="0.25">
      <c r="B11" s="163" t="s">
        <v>59</v>
      </c>
      <c r="C11" s="163"/>
      <c r="D11" s="163"/>
      <c r="E11" s="23"/>
      <c r="F11" s="26">
        <f>SUM(F8:F10)</f>
        <v>3429122</v>
      </c>
      <c r="G11" s="27"/>
      <c r="H11" s="26">
        <f>SUM(H8:H10)</f>
        <v>3298371</v>
      </c>
      <c r="I11" s="17"/>
    </row>
    <row r="12" spans="2:9" ht="20.100000000000001" customHeight="1" x14ac:dyDescent="0.25">
      <c r="B12" s="158" t="s">
        <v>60</v>
      </c>
      <c r="C12" s="158"/>
      <c r="D12" s="158"/>
      <c r="E12" s="23">
        <v>8</v>
      </c>
      <c r="F12" s="131">
        <v>-2162212</v>
      </c>
      <c r="G12" s="13"/>
      <c r="H12" s="132">
        <v>-1012858</v>
      </c>
      <c r="I12" s="13"/>
    </row>
    <row r="13" spans="2:9" ht="20.100000000000001" customHeight="1" x14ac:dyDescent="0.25">
      <c r="B13" s="158" t="s">
        <v>61</v>
      </c>
      <c r="C13" s="158"/>
      <c r="D13" s="158"/>
      <c r="E13" s="23"/>
      <c r="F13" s="131">
        <v>178282</v>
      </c>
      <c r="G13" s="13"/>
      <c r="H13" s="132">
        <v>803656</v>
      </c>
      <c r="I13" s="13"/>
    </row>
    <row r="14" spans="2:9" ht="20.100000000000001" customHeight="1" x14ac:dyDescent="0.25">
      <c r="B14" s="158" t="s">
        <v>62</v>
      </c>
      <c r="C14" s="158"/>
      <c r="D14" s="158"/>
      <c r="E14" s="23"/>
      <c r="F14" s="131">
        <v>173220</v>
      </c>
      <c r="G14" s="13"/>
      <c r="H14" s="132">
        <v>2086</v>
      </c>
      <c r="I14" s="13"/>
    </row>
    <row r="15" spans="2:9" ht="20.100000000000001" customHeight="1" x14ac:dyDescent="0.25">
      <c r="B15" s="158" t="s">
        <v>63</v>
      </c>
      <c r="C15" s="158"/>
      <c r="D15" s="158"/>
      <c r="E15" s="23">
        <v>9</v>
      </c>
      <c r="F15" s="133">
        <v>768669</v>
      </c>
      <c r="G15" s="13"/>
      <c r="H15" s="103">
        <v>193343</v>
      </c>
      <c r="I15" s="13"/>
    </row>
    <row r="16" spans="2:9" ht="32.25" customHeight="1" x14ac:dyDescent="0.25">
      <c r="B16" s="158" t="s">
        <v>64</v>
      </c>
      <c r="C16" s="158"/>
      <c r="D16" s="158"/>
      <c r="E16" s="23"/>
      <c r="F16" s="104">
        <f>SUM(F11:F15)</f>
        <v>2387081</v>
      </c>
      <c r="G16" s="27"/>
      <c r="H16" s="104">
        <f>SUM(H11:H15)</f>
        <v>3284598</v>
      </c>
      <c r="I16" s="13"/>
    </row>
    <row r="17" spans="2:9" ht="20.100000000000001" customHeight="1" x14ac:dyDescent="0.25">
      <c r="B17" s="158" t="s">
        <v>65</v>
      </c>
      <c r="C17" s="158"/>
      <c r="D17" s="158"/>
      <c r="E17" s="23">
        <v>10</v>
      </c>
      <c r="F17" s="131">
        <v>-612039</v>
      </c>
      <c r="G17" s="13"/>
      <c r="H17" s="132">
        <v>-639066</v>
      </c>
      <c r="I17" s="13"/>
    </row>
    <row r="18" spans="2:9" ht="20.100000000000001" customHeight="1" x14ac:dyDescent="0.25">
      <c r="B18" s="158" t="s">
        <v>70</v>
      </c>
      <c r="C18" s="158"/>
      <c r="D18" s="158"/>
      <c r="E18" s="23"/>
      <c r="F18" s="32">
        <f>F16+F17</f>
        <v>1775042</v>
      </c>
      <c r="G18" s="27"/>
      <c r="H18" s="32">
        <f>H16+H17</f>
        <v>2645532</v>
      </c>
      <c r="I18" s="13"/>
    </row>
    <row r="19" spans="2:9" ht="20.100000000000001" customHeight="1" x14ac:dyDescent="0.25">
      <c r="B19" s="158" t="s">
        <v>66</v>
      </c>
      <c r="C19" s="158"/>
      <c r="D19" s="158"/>
      <c r="E19" s="23"/>
      <c r="F19" s="25"/>
      <c r="G19" s="22"/>
      <c r="H19" s="71"/>
      <c r="I19" s="13"/>
    </row>
    <row r="20" spans="2:9" ht="20.100000000000001" customHeight="1" x14ac:dyDescent="0.25">
      <c r="B20" s="158" t="s">
        <v>67</v>
      </c>
      <c r="C20" s="158"/>
      <c r="D20" s="158"/>
      <c r="E20" s="23"/>
      <c r="F20" s="131">
        <v>-9505</v>
      </c>
      <c r="G20" s="13"/>
      <c r="H20" s="132">
        <v>-53485</v>
      </c>
      <c r="I20" s="13"/>
    </row>
    <row r="21" spans="2:9" ht="20.100000000000001" customHeight="1" thickBot="1" x14ac:dyDescent="0.3">
      <c r="B21" s="158" t="s">
        <v>68</v>
      </c>
      <c r="C21" s="158"/>
      <c r="D21" s="158"/>
      <c r="E21" s="23"/>
      <c r="F21" s="33">
        <f>SUM(F20)</f>
        <v>-9505</v>
      </c>
      <c r="G21" s="22"/>
      <c r="H21" s="33">
        <f>SUM(H20+H19)</f>
        <v>-53485</v>
      </c>
      <c r="I21" s="13"/>
    </row>
    <row r="22" spans="2:9" ht="20.100000000000001" customHeight="1" thickTop="1" x14ac:dyDescent="0.25">
      <c r="B22" s="158" t="s">
        <v>69</v>
      </c>
      <c r="C22" s="158"/>
      <c r="D22" s="158"/>
      <c r="E22" s="23"/>
      <c r="F22" s="25">
        <f>F18+F21</f>
        <v>1765537</v>
      </c>
      <c r="G22" s="22"/>
      <c r="H22" s="22">
        <f>H18+H21</f>
        <v>2592047</v>
      </c>
      <c r="I22" s="13"/>
    </row>
    <row r="23" spans="2:9" ht="20.100000000000001" customHeight="1" x14ac:dyDescent="0.25">
      <c r="B23" s="158"/>
      <c r="C23" s="158"/>
      <c r="D23" s="158"/>
      <c r="E23" s="23"/>
      <c r="F23" s="25"/>
      <c r="G23" s="22"/>
      <c r="H23" s="25"/>
      <c r="I23" s="13"/>
    </row>
    <row r="24" spans="2:9" ht="20.100000000000001" customHeight="1" x14ac:dyDescent="0.25">
      <c r="B24" s="157"/>
      <c r="C24" s="157"/>
      <c r="D24" s="157"/>
      <c r="E24" s="23"/>
      <c r="F24" s="28"/>
      <c r="G24" s="22"/>
      <c r="H24" s="29"/>
      <c r="I24" s="13"/>
    </row>
    <row r="25" spans="2:9" ht="20.100000000000001" customHeight="1" x14ac:dyDescent="0.25">
      <c r="B25" s="157" t="s">
        <v>71</v>
      </c>
      <c r="C25" s="157"/>
      <c r="D25" s="157"/>
      <c r="E25" s="23"/>
      <c r="F25" s="25">
        <v>514</v>
      </c>
      <c r="G25" s="22"/>
      <c r="H25" s="21">
        <v>1349</v>
      </c>
      <c r="I25" s="13"/>
    </row>
    <row r="26" spans="2:9" x14ac:dyDescent="0.25">
      <c r="B26" s="9"/>
      <c r="C26" s="9"/>
      <c r="D26" s="9"/>
      <c r="E26" s="11"/>
      <c r="F26" s="15"/>
      <c r="G26" s="13"/>
      <c r="H26" s="13"/>
      <c r="I26" s="13"/>
    </row>
    <row r="27" spans="2:9" ht="15.75" customHeight="1" x14ac:dyDescent="0.25">
      <c r="B27" s="153" t="s">
        <v>51</v>
      </c>
      <c r="C27" s="153"/>
      <c r="D27" s="153"/>
      <c r="E27" s="114"/>
      <c r="F27" s="12"/>
      <c r="G27" s="8"/>
      <c r="H27" s="8"/>
      <c r="I27" s="19"/>
    </row>
    <row r="28" spans="2:9" x14ac:dyDescent="0.25">
      <c r="B28" s="9"/>
      <c r="C28" s="9"/>
      <c r="D28" s="9"/>
      <c r="E28" s="114"/>
      <c r="F28" s="12"/>
      <c r="G28" s="8"/>
      <c r="H28" s="8"/>
      <c r="I28" s="8"/>
    </row>
    <row r="29" spans="2:9" ht="15.75" x14ac:dyDescent="0.25">
      <c r="B29" s="30"/>
      <c r="C29" s="9"/>
      <c r="D29" s="115"/>
      <c r="E29" s="9"/>
      <c r="G29" s="10"/>
      <c r="H29" s="10"/>
      <c r="I29" s="19"/>
    </row>
    <row r="30" spans="2:9" x14ac:dyDescent="0.25">
      <c r="B30" s="151" t="s">
        <v>125</v>
      </c>
      <c r="C30" s="151"/>
      <c r="D30" s="128" t="s">
        <v>52</v>
      </c>
      <c r="E30" s="135"/>
      <c r="G30" s="129"/>
      <c r="H30" s="129"/>
      <c r="I30" s="10"/>
    </row>
    <row r="31" spans="2:9" ht="15.75" x14ac:dyDescent="0.25">
      <c r="B31" s="152" t="s">
        <v>126</v>
      </c>
      <c r="C31" s="152"/>
      <c r="D31" s="3" t="s">
        <v>53</v>
      </c>
      <c r="E31" s="9"/>
      <c r="G31" s="3"/>
      <c r="H31" s="3"/>
      <c r="I31" s="19"/>
    </row>
    <row r="32" spans="2:9" x14ac:dyDescent="0.25">
      <c r="B32" s="31"/>
      <c r="C32" s="8"/>
      <c r="D32" s="10"/>
      <c r="E32" s="8"/>
      <c r="F32" s="12"/>
      <c r="G32" s="8"/>
      <c r="H32" s="8"/>
      <c r="I32" s="8"/>
    </row>
  </sheetData>
  <mergeCells count="29">
    <mergeCell ref="B10:D10"/>
    <mergeCell ref="B18:D18"/>
    <mergeCell ref="B11:D11"/>
    <mergeCell ref="B16:D16"/>
    <mergeCell ref="B12:D12"/>
    <mergeCell ref="B30:C30"/>
    <mergeCell ref="B27:D27"/>
    <mergeCell ref="B14:D14"/>
    <mergeCell ref="B17:D17"/>
    <mergeCell ref="B31:C31"/>
    <mergeCell ref="B19:D19"/>
    <mergeCell ref="B15:D15"/>
    <mergeCell ref="B21:D21"/>
    <mergeCell ref="B3:E3"/>
    <mergeCell ref="B1:F1"/>
    <mergeCell ref="B25:D25"/>
    <mergeCell ref="B24:D24"/>
    <mergeCell ref="B22:D22"/>
    <mergeCell ref="B23:D23"/>
    <mergeCell ref="F2:H2"/>
    <mergeCell ref="B8:D8"/>
    <mergeCell ref="B9:D9"/>
    <mergeCell ref="B2:E2"/>
    <mergeCell ref="B4:D4"/>
    <mergeCell ref="B5:D5"/>
    <mergeCell ref="B6:D6"/>
    <mergeCell ref="B13:D13"/>
    <mergeCell ref="B20:D20"/>
    <mergeCell ref="B7:D7"/>
  </mergeCells>
  <pageMargins left="0.7" right="0.7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66"/>
  <sheetViews>
    <sheetView zoomScaleNormal="100" workbookViewId="0">
      <selection activeCell="A2" sqref="A2:C2"/>
    </sheetView>
  </sheetViews>
  <sheetFormatPr defaultRowHeight="15" x14ac:dyDescent="0.25"/>
  <cols>
    <col min="1" max="1" width="3.85546875" customWidth="1"/>
    <col min="2" max="2" width="8.140625" customWidth="1"/>
    <col min="3" max="3" width="49.5703125" customWidth="1"/>
    <col min="4" max="4" width="16.5703125" customWidth="1"/>
    <col min="5" max="5" width="2.7109375" customWidth="1"/>
    <col min="6" max="6" width="16" customWidth="1"/>
    <col min="11" max="11" width="11" bestFit="1" customWidth="1"/>
  </cols>
  <sheetData>
    <row r="1" spans="1:6" x14ac:dyDescent="0.25">
      <c r="A1" s="166" t="str">
        <f>PL!B1</f>
        <v>RG BRANDS JSC &amp; SUBSIDIARIES</v>
      </c>
      <c r="B1" s="166"/>
      <c r="C1" s="166"/>
      <c r="D1" s="34"/>
      <c r="E1" s="34"/>
      <c r="F1" s="34"/>
    </row>
    <row r="2" spans="1:6" ht="38.25" customHeight="1" x14ac:dyDescent="0.25">
      <c r="A2" s="176" t="s">
        <v>138</v>
      </c>
      <c r="B2" s="176"/>
      <c r="C2" s="176"/>
      <c r="D2" s="175" t="s">
        <v>8</v>
      </c>
      <c r="E2" s="175"/>
      <c r="F2" s="175"/>
    </row>
    <row r="3" spans="1:6" ht="34.5" customHeight="1" x14ac:dyDescent="0.25">
      <c r="A3" s="168"/>
      <c r="B3" s="168"/>
      <c r="C3" s="168"/>
      <c r="D3" s="45" t="str">
        <f>PL!F4</f>
        <v>3 months 2023</v>
      </c>
      <c r="E3" s="67"/>
      <c r="F3" s="45" t="str">
        <f>PL!H4</f>
        <v>3 months 2022</v>
      </c>
    </row>
    <row r="4" spans="1:6" ht="15" customHeight="1" x14ac:dyDescent="0.25">
      <c r="A4" s="168" t="s">
        <v>72</v>
      </c>
      <c r="B4" s="168"/>
      <c r="C4" s="168"/>
      <c r="D4" s="45"/>
      <c r="E4" s="67"/>
      <c r="F4" s="45"/>
    </row>
    <row r="5" spans="1:6" ht="27.75" customHeight="1" x14ac:dyDescent="0.25">
      <c r="A5" s="44"/>
      <c r="B5" s="164" t="s">
        <v>73</v>
      </c>
      <c r="C5" s="164"/>
      <c r="D5" s="141">
        <f>PL!F16</f>
        <v>2387081</v>
      </c>
      <c r="E5" s="46"/>
      <c r="F5" s="141">
        <f>PL!H16</f>
        <v>3284598</v>
      </c>
    </row>
    <row r="6" spans="1:6" ht="15" customHeight="1" x14ac:dyDescent="0.25">
      <c r="A6" s="164" t="s">
        <v>74</v>
      </c>
      <c r="B6" s="164"/>
      <c r="C6" s="164"/>
      <c r="D6" s="141"/>
      <c r="E6" s="46"/>
      <c r="F6" s="46"/>
    </row>
    <row r="7" spans="1:6" ht="15" customHeight="1" x14ac:dyDescent="0.25">
      <c r="A7" s="44"/>
      <c r="B7" s="44"/>
      <c r="C7" s="57" t="s">
        <v>75</v>
      </c>
      <c r="D7" s="141">
        <v>824655</v>
      </c>
      <c r="E7" s="46"/>
      <c r="F7" s="140">
        <v>683210</v>
      </c>
    </row>
    <row r="8" spans="1:6" ht="15" customHeight="1" x14ac:dyDescent="0.25">
      <c r="A8" s="44"/>
      <c r="B8" s="44"/>
      <c r="C8" s="57" t="s">
        <v>76</v>
      </c>
      <c r="D8" s="141">
        <v>2162212</v>
      </c>
      <c r="E8" s="46"/>
      <c r="F8" s="140">
        <v>1012858</v>
      </c>
    </row>
    <row r="9" spans="1:6" ht="15" customHeight="1" x14ac:dyDescent="0.25">
      <c r="A9" s="44"/>
      <c r="B9" s="44"/>
      <c r="C9" s="57" t="s">
        <v>77</v>
      </c>
      <c r="D9" s="140">
        <v>-178282</v>
      </c>
      <c r="E9" s="46"/>
      <c r="F9" s="140">
        <v>-803656</v>
      </c>
    </row>
    <row r="10" spans="1:6" ht="15" customHeight="1" x14ac:dyDescent="0.25">
      <c r="A10" s="44"/>
      <c r="B10" s="44"/>
      <c r="C10" s="57" t="s">
        <v>78</v>
      </c>
      <c r="D10" s="140">
        <v>383</v>
      </c>
      <c r="E10" s="46"/>
      <c r="F10" s="46">
        <v>703</v>
      </c>
    </row>
    <row r="11" spans="1:6" ht="15" customHeight="1" x14ac:dyDescent="0.25">
      <c r="A11" s="44"/>
      <c r="B11" s="44"/>
      <c r="C11" s="57" t="s">
        <v>79</v>
      </c>
      <c r="D11" s="140">
        <v>-638946</v>
      </c>
      <c r="E11" s="46"/>
      <c r="F11" s="140">
        <v>-194046</v>
      </c>
    </row>
    <row r="12" spans="1:6" ht="15" hidden="1" customHeight="1" x14ac:dyDescent="0.25">
      <c r="A12" s="44"/>
      <c r="B12" s="44"/>
      <c r="C12" s="57" t="s">
        <v>5</v>
      </c>
      <c r="D12" s="140"/>
      <c r="E12" s="46"/>
      <c r="F12" s="46"/>
    </row>
    <row r="13" spans="1:6" ht="15" customHeight="1" x14ac:dyDescent="0.25">
      <c r="A13" s="44"/>
      <c r="B13" s="44"/>
      <c r="C13" s="57" t="s">
        <v>80</v>
      </c>
      <c r="D13" s="140">
        <v>-1081345</v>
      </c>
      <c r="E13" s="46"/>
      <c r="F13" s="140">
        <v>-109524</v>
      </c>
    </row>
    <row r="14" spans="1:6" ht="15.75" customHeight="1" thickBot="1" x14ac:dyDescent="0.3">
      <c r="A14" s="44"/>
      <c r="B14" s="44"/>
      <c r="C14" s="57" t="s">
        <v>81</v>
      </c>
      <c r="D14" s="140">
        <v>-173220</v>
      </c>
      <c r="E14" s="46"/>
      <c r="F14" s="140">
        <v>-2086</v>
      </c>
    </row>
    <row r="15" spans="1:6" ht="30.75" customHeight="1" thickBot="1" x14ac:dyDescent="0.3">
      <c r="A15" s="44"/>
      <c r="B15" s="164" t="s">
        <v>82</v>
      </c>
      <c r="C15" s="164"/>
      <c r="D15" s="78">
        <f>SUM(D5:D14)</f>
        <v>3302538</v>
      </c>
      <c r="E15" s="38"/>
      <c r="F15" s="47">
        <f>SUM(F5:F14)</f>
        <v>3872057</v>
      </c>
    </row>
    <row r="16" spans="1:6" x14ac:dyDescent="0.25">
      <c r="A16" s="44"/>
      <c r="B16" s="44"/>
      <c r="C16" s="63"/>
      <c r="D16" s="46"/>
      <c r="E16" s="38"/>
      <c r="F16" s="68"/>
    </row>
    <row r="17" spans="1:7" ht="15" customHeight="1" x14ac:dyDescent="0.25">
      <c r="A17" s="44"/>
      <c r="B17" s="44"/>
      <c r="C17" s="57" t="s">
        <v>84</v>
      </c>
      <c r="D17" s="46">
        <v>-4132764</v>
      </c>
      <c r="E17" s="46"/>
      <c r="F17" s="46">
        <v>-6791053</v>
      </c>
    </row>
    <row r="18" spans="1:7" ht="18" customHeight="1" x14ac:dyDescent="0.25">
      <c r="A18" s="44"/>
      <c r="B18" s="44"/>
      <c r="C18" s="57" t="s">
        <v>83</v>
      </c>
      <c r="D18" s="46">
        <v>-2044391</v>
      </c>
      <c r="E18" s="46"/>
      <c r="F18" s="46">
        <v>-596392</v>
      </c>
    </row>
    <row r="19" spans="1:7" ht="15" customHeight="1" x14ac:dyDescent="0.25">
      <c r="A19" s="44"/>
      <c r="B19" s="44"/>
      <c r="C19" s="57" t="s">
        <v>85</v>
      </c>
      <c r="D19" s="46">
        <v>-3332661</v>
      </c>
      <c r="E19" s="46"/>
      <c r="F19" s="46">
        <v>-4989874</v>
      </c>
    </row>
    <row r="20" spans="1:7" ht="15" customHeight="1" x14ac:dyDescent="0.25">
      <c r="A20" s="44"/>
      <c r="B20" s="44"/>
      <c r="C20" s="57" t="s">
        <v>86</v>
      </c>
      <c r="D20" s="46">
        <v>-2091305</v>
      </c>
      <c r="E20" s="46"/>
      <c r="F20" s="46">
        <v>61770</v>
      </c>
    </row>
    <row r="21" spans="1:7" ht="15" customHeight="1" x14ac:dyDescent="0.25">
      <c r="A21" s="44"/>
      <c r="B21" s="44"/>
      <c r="C21" s="57" t="s">
        <v>109</v>
      </c>
      <c r="D21" s="46">
        <v>5721426</v>
      </c>
      <c r="E21" s="46"/>
      <c r="F21" s="46">
        <v>2353239</v>
      </c>
    </row>
    <row r="22" spans="1:7" ht="15" customHeight="1" x14ac:dyDescent="0.25">
      <c r="A22" s="44"/>
      <c r="B22" s="44"/>
      <c r="C22" s="57" t="s">
        <v>110</v>
      </c>
      <c r="D22" s="46">
        <v>-2507703</v>
      </c>
      <c r="E22" s="46"/>
      <c r="F22" s="46">
        <v>-1012132</v>
      </c>
    </row>
    <row r="23" spans="1:7" ht="29.25" customHeight="1" x14ac:dyDescent="0.25">
      <c r="A23" s="44"/>
      <c r="B23" s="44"/>
      <c r="C23" s="57" t="s">
        <v>111</v>
      </c>
      <c r="D23" s="46">
        <v>-1255341</v>
      </c>
      <c r="E23" s="46"/>
      <c r="F23" s="46">
        <v>1102507</v>
      </c>
    </row>
    <row r="24" spans="1:7" ht="15.75" customHeight="1" thickBot="1" x14ac:dyDescent="0.3">
      <c r="A24" s="44"/>
      <c r="B24" s="164" t="s">
        <v>112</v>
      </c>
      <c r="C24" s="164"/>
      <c r="D24" s="138">
        <f>SUM(D15:D23)</f>
        <v>-6340201</v>
      </c>
      <c r="E24" s="139"/>
      <c r="F24" s="138">
        <f>SUM(F15:F23)</f>
        <v>-5999878</v>
      </c>
    </row>
    <row r="25" spans="1:7" ht="15" customHeight="1" x14ac:dyDescent="0.25">
      <c r="A25" s="44"/>
      <c r="B25" s="44"/>
      <c r="C25" s="57" t="s">
        <v>113</v>
      </c>
      <c r="D25" s="46">
        <v>-2305044</v>
      </c>
      <c r="E25" s="38"/>
      <c r="F25" s="136">
        <v>-1507175</v>
      </c>
    </row>
    <row r="26" spans="1:7" ht="15.75" customHeight="1" thickBot="1" x14ac:dyDescent="0.3">
      <c r="A26" s="44"/>
      <c r="B26" s="44"/>
      <c r="C26" s="57" t="s">
        <v>114</v>
      </c>
      <c r="D26" s="64">
        <v>-1378228</v>
      </c>
      <c r="E26" s="38"/>
      <c r="F26" s="137">
        <v>-495787</v>
      </c>
    </row>
    <row r="27" spans="1:7" ht="32.25" customHeight="1" thickBot="1" x14ac:dyDescent="0.3">
      <c r="A27" s="46"/>
      <c r="B27" s="165" t="s">
        <v>115</v>
      </c>
      <c r="C27" s="165"/>
      <c r="D27" s="138">
        <f>SUM(D24:D26)</f>
        <v>-10023473</v>
      </c>
      <c r="E27" s="139"/>
      <c r="F27" s="138">
        <f>SUM(F24:F26)</f>
        <v>-8002840</v>
      </c>
      <c r="G27" s="39"/>
    </row>
    <row r="28" spans="1:7" ht="15" customHeight="1" x14ac:dyDescent="0.25">
      <c r="A28" s="177" t="s">
        <v>116</v>
      </c>
      <c r="B28" s="177"/>
      <c r="C28" s="177"/>
      <c r="D28" s="69"/>
      <c r="E28" s="70"/>
      <c r="F28" s="34"/>
      <c r="G28" s="34"/>
    </row>
    <row r="29" spans="1:7" ht="15" customHeight="1" x14ac:dyDescent="0.25">
      <c r="A29" s="44"/>
      <c r="B29" s="44"/>
      <c r="C29" s="46" t="s">
        <v>117</v>
      </c>
      <c r="D29" s="46">
        <v>-56839913</v>
      </c>
      <c r="E29" s="38"/>
      <c r="F29" s="46">
        <v>-3685263</v>
      </c>
      <c r="G29" s="34"/>
    </row>
    <row r="30" spans="1:7" ht="30" customHeight="1" x14ac:dyDescent="0.25">
      <c r="A30" s="44"/>
      <c r="B30" s="44"/>
      <c r="C30" s="46" t="s">
        <v>118</v>
      </c>
      <c r="D30" s="46">
        <v>2603</v>
      </c>
      <c r="E30" s="38"/>
      <c r="F30" s="46">
        <v>0</v>
      </c>
      <c r="G30" s="34"/>
    </row>
    <row r="31" spans="1:7" ht="15" hidden="1" customHeight="1" x14ac:dyDescent="0.25">
      <c r="A31" s="44"/>
      <c r="B31" s="44"/>
      <c r="C31" s="46" t="s">
        <v>1</v>
      </c>
      <c r="D31" s="46"/>
      <c r="E31" s="38"/>
      <c r="F31" s="46"/>
      <c r="G31" s="34"/>
    </row>
    <row r="32" spans="1:7" ht="29.25" hidden="1" customHeight="1" x14ac:dyDescent="0.25">
      <c r="A32" s="44"/>
      <c r="B32" s="44"/>
      <c r="C32" s="65" t="s">
        <v>2</v>
      </c>
      <c r="D32" s="46"/>
      <c r="E32" s="38"/>
      <c r="F32" s="46"/>
      <c r="G32" s="34"/>
    </row>
    <row r="33" spans="1:8" ht="28.5" customHeight="1" x14ac:dyDescent="0.25">
      <c r="A33" s="44"/>
      <c r="B33" s="44"/>
      <c r="C33" s="65" t="s">
        <v>119</v>
      </c>
      <c r="D33" s="46">
        <v>54876929</v>
      </c>
      <c r="E33" s="38"/>
      <c r="F33" s="46">
        <v>10224822</v>
      </c>
      <c r="G33" s="34"/>
    </row>
    <row r="34" spans="1:8" hidden="1" x14ac:dyDescent="0.25">
      <c r="A34" s="44"/>
      <c r="B34" s="44"/>
      <c r="C34" s="66" t="s">
        <v>3</v>
      </c>
      <c r="D34" s="46"/>
      <c r="E34" s="38"/>
      <c r="F34" s="46"/>
      <c r="G34" s="37"/>
    </row>
    <row r="35" spans="1:8" hidden="1" x14ac:dyDescent="0.25">
      <c r="A35" s="44"/>
      <c r="B35" s="44"/>
      <c r="C35" s="66" t="s">
        <v>4</v>
      </c>
      <c r="D35" s="46"/>
      <c r="E35" s="38"/>
      <c r="F35" s="46"/>
      <c r="G35" s="37"/>
    </row>
    <row r="36" spans="1:8" ht="15" customHeight="1" x14ac:dyDescent="0.25">
      <c r="A36" s="44"/>
      <c r="B36" s="44"/>
      <c r="C36" s="46" t="s">
        <v>120</v>
      </c>
      <c r="D36" s="46">
        <v>-3711377</v>
      </c>
      <c r="E36" s="38"/>
      <c r="F36" s="46">
        <v>0</v>
      </c>
      <c r="G36" s="34"/>
    </row>
    <row r="37" spans="1:8" ht="15" customHeight="1" x14ac:dyDescent="0.25">
      <c r="A37" s="44"/>
      <c r="B37" s="44"/>
      <c r="C37" s="46" t="s">
        <v>121</v>
      </c>
      <c r="D37" s="46">
        <v>4372577</v>
      </c>
      <c r="E37" s="38"/>
      <c r="F37" s="46">
        <v>1213757</v>
      </c>
      <c r="G37" s="34"/>
    </row>
    <row r="38" spans="1:8" ht="15" customHeight="1" x14ac:dyDescent="0.25">
      <c r="A38" s="44"/>
      <c r="B38" s="44"/>
      <c r="C38" s="46" t="s">
        <v>122</v>
      </c>
      <c r="D38" s="46">
        <v>9262</v>
      </c>
      <c r="E38" s="38"/>
      <c r="F38" s="46">
        <v>39583</v>
      </c>
      <c r="G38" s="34"/>
    </row>
    <row r="39" spans="1:8" ht="28.5" customHeight="1" thickBot="1" x14ac:dyDescent="0.3">
      <c r="A39" s="44"/>
      <c r="B39" s="44"/>
      <c r="C39" s="46" t="s">
        <v>123</v>
      </c>
      <c r="D39" s="140">
        <v>-1334988</v>
      </c>
      <c r="E39" s="38"/>
      <c r="F39" s="136">
        <v>-1312448</v>
      </c>
      <c r="G39" s="34"/>
    </row>
    <row r="40" spans="1:8" x14ac:dyDescent="0.25">
      <c r="A40" s="44"/>
      <c r="B40" s="44"/>
      <c r="C40" s="57"/>
      <c r="D40" s="170">
        <f>SUM(D29:D39)</f>
        <v>-2624907</v>
      </c>
      <c r="E40" s="169"/>
      <c r="F40" s="170">
        <f>SUM(F29:F39)</f>
        <v>6480451</v>
      </c>
      <c r="G40" s="37"/>
    </row>
    <row r="41" spans="1:8" ht="15.75" thickBot="1" x14ac:dyDescent="0.3">
      <c r="A41" s="44"/>
      <c r="B41" s="164" t="s">
        <v>124</v>
      </c>
      <c r="C41" s="164"/>
      <c r="D41" s="171"/>
      <c r="E41" s="169"/>
      <c r="F41" s="171"/>
      <c r="G41" s="37"/>
      <c r="H41" s="54"/>
    </row>
    <row r="42" spans="1:8" x14ac:dyDescent="0.25">
      <c r="A42" s="172" t="s">
        <v>108</v>
      </c>
      <c r="B42" s="172"/>
      <c r="C42" s="172"/>
      <c r="D42" s="46"/>
      <c r="E42" s="38"/>
      <c r="F42" s="34"/>
      <c r="G42" s="37"/>
    </row>
    <row r="43" spans="1:8" ht="15.75" customHeight="1" x14ac:dyDescent="0.25">
      <c r="A43" s="44"/>
      <c r="B43" s="44"/>
      <c r="C43" s="57" t="s">
        <v>107</v>
      </c>
      <c r="D43" s="46">
        <v>-2811340</v>
      </c>
      <c r="E43" s="38"/>
      <c r="F43" s="46">
        <v>-2090964</v>
      </c>
      <c r="G43" s="37"/>
    </row>
    <row r="44" spans="1:8" ht="15" customHeight="1" x14ac:dyDescent="0.25">
      <c r="A44" s="44"/>
      <c r="B44" s="44"/>
      <c r="C44" s="57" t="s">
        <v>106</v>
      </c>
      <c r="D44" s="46">
        <v>0</v>
      </c>
      <c r="E44" s="38"/>
      <c r="F44" s="46">
        <v>-10251777</v>
      </c>
      <c r="G44" s="37"/>
    </row>
    <row r="45" spans="1:8" x14ac:dyDescent="0.25">
      <c r="A45" s="44"/>
      <c r="B45" s="44"/>
      <c r="C45" s="57" t="s">
        <v>105</v>
      </c>
      <c r="D45" s="46">
        <v>0</v>
      </c>
      <c r="E45" s="38"/>
      <c r="F45" s="46">
        <v>932733</v>
      </c>
      <c r="G45" s="37"/>
    </row>
    <row r="46" spans="1:8" x14ac:dyDescent="0.25">
      <c r="A46" s="44"/>
      <c r="B46" s="44"/>
      <c r="C46" s="57" t="s">
        <v>140</v>
      </c>
      <c r="D46" s="46">
        <v>273628</v>
      </c>
      <c r="E46" s="38"/>
      <c r="F46" s="46">
        <v>0</v>
      </c>
      <c r="G46" s="37"/>
    </row>
    <row r="47" spans="1:8" x14ac:dyDescent="0.25">
      <c r="A47" s="44"/>
      <c r="B47" s="44"/>
      <c r="C47" s="57" t="s">
        <v>139</v>
      </c>
      <c r="D47" s="46">
        <v>-492236</v>
      </c>
      <c r="E47" s="38"/>
      <c r="F47" s="46">
        <v>0</v>
      </c>
      <c r="G47" s="37"/>
    </row>
    <row r="48" spans="1:8" ht="15.75" customHeight="1" thickBot="1" x14ac:dyDescent="0.3">
      <c r="A48" s="44"/>
      <c r="B48" s="44"/>
      <c r="C48" s="57" t="s">
        <v>104</v>
      </c>
      <c r="D48" s="46">
        <v>2012389</v>
      </c>
      <c r="E48" s="38"/>
      <c r="F48" s="46">
        <v>8022737</v>
      </c>
      <c r="G48" s="37"/>
    </row>
    <row r="49" spans="1:11" x14ac:dyDescent="0.25">
      <c r="A49" s="44"/>
      <c r="B49" s="44"/>
      <c r="C49" s="57"/>
      <c r="D49" s="170">
        <f>SUM(D43:D48)</f>
        <v>-1017559</v>
      </c>
      <c r="E49" s="169"/>
      <c r="F49" s="170">
        <f>SUM(F43:F48)</f>
        <v>-3387271</v>
      </c>
      <c r="G49" s="37"/>
    </row>
    <row r="50" spans="1:11" ht="15.75" thickBot="1" x14ac:dyDescent="0.3">
      <c r="A50" s="44"/>
      <c r="B50" s="164" t="s">
        <v>103</v>
      </c>
      <c r="C50" s="164"/>
      <c r="D50" s="173"/>
      <c r="E50" s="174"/>
      <c r="F50" s="173"/>
      <c r="G50" s="37"/>
    </row>
    <row r="51" spans="1:11" ht="15.75" thickBot="1" x14ac:dyDescent="0.3">
      <c r="A51" s="44"/>
      <c r="B51" s="44"/>
      <c r="G51" s="37"/>
      <c r="K51" s="54"/>
    </row>
    <row r="52" spans="1:11" ht="15.75" thickBot="1" x14ac:dyDescent="0.3">
      <c r="A52" s="167" t="s">
        <v>102</v>
      </c>
      <c r="B52" s="167"/>
      <c r="C52" s="167"/>
      <c r="D52" s="47">
        <f>D49+D40+D27</f>
        <v>-13665939</v>
      </c>
      <c r="E52" s="38"/>
      <c r="F52" s="47">
        <f>F49+F40+F27</f>
        <v>-4909660</v>
      </c>
      <c r="G52" s="34"/>
      <c r="H52" s="34"/>
    </row>
    <row r="53" spans="1:11" ht="15.75" thickBot="1" x14ac:dyDescent="0.3">
      <c r="A53" s="167" t="s">
        <v>101</v>
      </c>
      <c r="B53" s="167"/>
      <c r="C53" s="167"/>
      <c r="D53" s="64">
        <v>29358569</v>
      </c>
      <c r="E53" s="38"/>
      <c r="F53" s="47">
        <v>6092477</v>
      </c>
      <c r="G53" s="34"/>
      <c r="H53" s="34"/>
    </row>
    <row r="54" spans="1:11" ht="33.75" customHeight="1" thickBot="1" x14ac:dyDescent="0.3">
      <c r="A54" s="41"/>
      <c r="B54" s="41"/>
      <c r="C54" s="126" t="s">
        <v>100</v>
      </c>
      <c r="D54" s="64">
        <v>-87986</v>
      </c>
      <c r="E54" s="38"/>
      <c r="F54" s="64">
        <v>36986</v>
      </c>
      <c r="G54" s="34"/>
      <c r="H54" s="34"/>
    </row>
    <row r="55" spans="1:11" ht="15.75" thickBot="1" x14ac:dyDescent="0.3">
      <c r="A55" s="167" t="s">
        <v>99</v>
      </c>
      <c r="B55" s="167"/>
      <c r="C55" s="167"/>
      <c r="D55" s="48">
        <f>D53+D52+D54</f>
        <v>15604644</v>
      </c>
      <c r="E55" s="38"/>
      <c r="F55" s="48">
        <f>F53+F52+F54</f>
        <v>1219803</v>
      </c>
      <c r="G55" s="34"/>
      <c r="H55" s="34"/>
    </row>
    <row r="56" spans="1:11" ht="15.75" thickTop="1" x14ac:dyDescent="0.25">
      <c r="A56" s="41"/>
      <c r="B56" s="41"/>
      <c r="C56" s="41"/>
      <c r="D56" s="46">
        <f>D55-SFP!F22</f>
        <v>0</v>
      </c>
      <c r="E56" s="38"/>
      <c r="F56" s="46"/>
      <c r="G56" s="34"/>
      <c r="H56" s="34"/>
    </row>
    <row r="57" spans="1:11" ht="15" customHeight="1" x14ac:dyDescent="0.25">
      <c r="A57" s="41"/>
      <c r="B57" s="153" t="s">
        <v>51</v>
      </c>
      <c r="C57" s="153"/>
      <c r="D57" s="153"/>
      <c r="E57" s="114"/>
      <c r="F57" s="12"/>
      <c r="G57" s="8"/>
      <c r="H57" s="8"/>
    </row>
    <row r="58" spans="1:11" x14ac:dyDescent="0.25">
      <c r="A58" s="40"/>
      <c r="B58" s="9"/>
      <c r="C58" s="9"/>
      <c r="D58" s="9"/>
      <c r="E58" s="114"/>
      <c r="F58" s="12"/>
      <c r="G58" s="8"/>
      <c r="H58" s="8"/>
    </row>
    <row r="59" spans="1:11" ht="15.75" x14ac:dyDescent="0.25">
      <c r="B59" s="30"/>
      <c r="C59" s="9"/>
      <c r="D59" s="115"/>
      <c r="E59" s="9"/>
      <c r="G59" s="10"/>
      <c r="H59" s="10"/>
      <c r="I59" s="19"/>
    </row>
    <row r="60" spans="1:11" ht="15" customHeight="1" x14ac:dyDescent="0.25">
      <c r="B60" s="151" t="s">
        <v>125</v>
      </c>
      <c r="C60" s="151"/>
      <c r="D60" s="128" t="s">
        <v>52</v>
      </c>
      <c r="E60" s="135"/>
      <c r="G60" s="129"/>
      <c r="H60" s="129"/>
      <c r="I60" s="10"/>
    </row>
    <row r="61" spans="1:11" ht="15.75" customHeight="1" x14ac:dyDescent="0.25">
      <c r="B61" s="152" t="s">
        <v>126</v>
      </c>
      <c r="C61" s="152"/>
      <c r="D61" s="3" t="s">
        <v>53</v>
      </c>
      <c r="E61" s="9"/>
      <c r="G61" s="3"/>
      <c r="H61" s="3"/>
      <c r="I61" s="19"/>
    </row>
    <row r="62" spans="1:11" x14ac:dyDescent="0.25">
      <c r="B62" s="31"/>
      <c r="C62" s="8"/>
      <c r="D62" s="12"/>
      <c r="E62" s="8"/>
      <c r="G62" s="8"/>
      <c r="H62" s="8"/>
      <c r="I62" s="8"/>
    </row>
    <row r="63" spans="1:11" x14ac:dyDescent="0.25">
      <c r="A63" s="34"/>
      <c r="B63" s="34"/>
      <c r="C63" s="34"/>
      <c r="D63" s="34"/>
      <c r="E63" s="34"/>
      <c r="F63" s="34"/>
      <c r="G63" s="34"/>
      <c r="H63" s="34"/>
    </row>
    <row r="64" spans="1:11" x14ac:dyDescent="0.25">
      <c r="A64" s="34"/>
      <c r="B64" s="34"/>
      <c r="C64" s="34"/>
      <c r="D64" s="34"/>
      <c r="E64" s="34"/>
      <c r="F64" s="34"/>
      <c r="G64" s="34"/>
      <c r="H64" s="34"/>
    </row>
    <row r="65" spans="1:8" x14ac:dyDescent="0.25">
      <c r="A65" s="34"/>
      <c r="B65" s="34"/>
      <c r="C65" s="34"/>
      <c r="D65" s="34"/>
      <c r="E65" s="34"/>
      <c r="F65" s="34"/>
      <c r="G65" s="34"/>
      <c r="H65" s="34"/>
    </row>
    <row r="66" spans="1:8" x14ac:dyDescent="0.25">
      <c r="A66" s="34"/>
      <c r="B66" s="34"/>
      <c r="C66" s="34"/>
      <c r="D66" s="34"/>
      <c r="E66" s="34"/>
      <c r="F66" s="34"/>
      <c r="G66" s="34"/>
      <c r="H66" s="34"/>
    </row>
  </sheetData>
  <mergeCells count="26">
    <mergeCell ref="B61:C61"/>
    <mergeCell ref="B57:D57"/>
    <mergeCell ref="B60:C60"/>
    <mergeCell ref="A55:C55"/>
    <mergeCell ref="A28:C28"/>
    <mergeCell ref="D2:F2"/>
    <mergeCell ref="A2:C2"/>
    <mergeCell ref="A3:C3"/>
    <mergeCell ref="B5:C5"/>
    <mergeCell ref="A6:C6"/>
    <mergeCell ref="E40:E41"/>
    <mergeCell ref="F40:F41"/>
    <mergeCell ref="A42:C42"/>
    <mergeCell ref="D40:D41"/>
    <mergeCell ref="D49:D50"/>
    <mergeCell ref="E49:E50"/>
    <mergeCell ref="F49:F50"/>
    <mergeCell ref="B24:C24"/>
    <mergeCell ref="B27:C27"/>
    <mergeCell ref="A1:C1"/>
    <mergeCell ref="A52:C52"/>
    <mergeCell ref="A53:C53"/>
    <mergeCell ref="B15:C15"/>
    <mergeCell ref="B41:C41"/>
    <mergeCell ref="B50:C50"/>
    <mergeCell ref="A4:C4"/>
  </mergeCells>
  <pageMargins left="0.7" right="0.7" top="0.75" bottom="0.75" header="0.3" footer="0.3"/>
  <pageSetup paperSize="9" scale="71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9"/>
  <sheetViews>
    <sheetView zoomScaleNormal="100" workbookViewId="0">
      <selection activeCell="A3" sqref="A3"/>
    </sheetView>
  </sheetViews>
  <sheetFormatPr defaultRowHeight="15" x14ac:dyDescent="0.25"/>
  <cols>
    <col min="1" max="1" width="33.28515625" customWidth="1"/>
    <col min="2" max="2" width="13.42578125" customWidth="1"/>
    <col min="3" max="3" width="2.140625" customWidth="1"/>
    <col min="4" max="4" width="12.140625" customWidth="1"/>
    <col min="5" max="5" width="1.5703125" customWidth="1"/>
    <col min="6" max="6" width="22.5703125" customWidth="1"/>
    <col min="7" max="7" width="1.5703125" customWidth="1"/>
    <col min="8" max="8" width="15.140625" customWidth="1"/>
    <col min="9" max="9" width="1.5703125" customWidth="1"/>
    <col min="10" max="10" width="12.42578125" customWidth="1"/>
    <col min="11" max="11" width="1.5703125" customWidth="1"/>
    <col min="12" max="12" width="15.7109375" customWidth="1"/>
    <col min="13" max="13" width="13.28515625" bestFit="1" customWidth="1"/>
    <col min="14" max="14" width="11.28515625" bestFit="1" customWidth="1"/>
  </cols>
  <sheetData>
    <row r="1" spans="1:14" ht="28.5" customHeight="1" x14ac:dyDescent="0.25">
      <c r="A1" s="178" t="str">
        <f>SFP!A1</f>
        <v>RG BRANDS JSC &amp; SUBSIDIARIES</v>
      </c>
      <c r="B1" s="178"/>
      <c r="C1" s="178"/>
      <c r="D1" s="178"/>
      <c r="E1" s="178"/>
      <c r="F1" s="178"/>
      <c r="G1" s="178"/>
      <c r="H1" s="178"/>
      <c r="I1" s="51"/>
      <c r="J1" s="50"/>
      <c r="K1" s="51"/>
      <c r="L1" s="51"/>
      <c r="M1" s="50"/>
    </row>
    <row r="2" spans="1:14" ht="28.5" customHeight="1" x14ac:dyDescent="0.25">
      <c r="A2" s="179" t="s">
        <v>141</v>
      </c>
      <c r="B2" s="179"/>
      <c r="C2" s="179"/>
      <c r="D2" s="179"/>
      <c r="E2" s="179"/>
      <c r="F2" s="179"/>
      <c r="G2" s="179"/>
      <c r="H2" s="179"/>
      <c r="I2" s="179"/>
      <c r="J2" s="179"/>
      <c r="K2" s="52"/>
      <c r="L2" s="116" t="s">
        <v>8</v>
      </c>
      <c r="M2" s="50"/>
    </row>
    <row r="3" spans="1:14" ht="48.75" customHeight="1" thickBot="1" x14ac:dyDescent="0.3">
      <c r="A3" s="58"/>
      <c r="B3" s="79" t="s">
        <v>30</v>
      </c>
      <c r="C3" s="79"/>
      <c r="D3" s="79" t="s">
        <v>87</v>
      </c>
      <c r="E3" s="79"/>
      <c r="F3" s="79" t="s">
        <v>88</v>
      </c>
      <c r="G3" s="79"/>
      <c r="H3" s="79" t="s">
        <v>89</v>
      </c>
      <c r="I3" s="79"/>
      <c r="J3" s="79" t="s">
        <v>90</v>
      </c>
      <c r="K3" s="79"/>
      <c r="L3" s="117" t="s">
        <v>91</v>
      </c>
      <c r="M3" s="117" t="s">
        <v>92</v>
      </c>
    </row>
    <row r="4" spans="1:14" ht="16.5" thickTop="1" thickBot="1" x14ac:dyDescent="0.3">
      <c r="A4" s="57" t="s">
        <v>135</v>
      </c>
      <c r="B4" s="48">
        <v>2787696</v>
      </c>
      <c r="C4" s="48"/>
      <c r="D4" s="48">
        <v>0</v>
      </c>
      <c r="E4" s="48"/>
      <c r="F4" s="48">
        <v>-947400</v>
      </c>
      <c r="G4" s="48"/>
      <c r="H4" s="48">
        <v>3515133</v>
      </c>
      <c r="I4" s="48"/>
      <c r="J4" s="48">
        <v>-10327</v>
      </c>
      <c r="K4" s="48"/>
      <c r="L4" s="48">
        <v>2541386</v>
      </c>
      <c r="M4" s="48">
        <f>SUM(B4:L4)</f>
        <v>7886488</v>
      </c>
      <c r="N4" s="54"/>
    </row>
    <row r="5" spans="1:14" ht="15.75" thickTop="1" x14ac:dyDescent="0.25">
      <c r="A5" s="57" t="s">
        <v>93</v>
      </c>
      <c r="B5" s="59"/>
      <c r="C5" s="59"/>
      <c r="D5" s="59"/>
      <c r="E5" s="59"/>
      <c r="F5" s="59"/>
      <c r="G5" s="59"/>
      <c r="H5" s="59"/>
      <c r="I5" s="59"/>
      <c r="J5" s="59"/>
      <c r="K5" s="59"/>
      <c r="L5" s="46">
        <f>PL!F18</f>
        <v>1775042</v>
      </c>
      <c r="M5" s="46">
        <f>SUM(B5:L5)</f>
        <v>1775042</v>
      </c>
      <c r="N5" s="54"/>
    </row>
    <row r="6" spans="1:14" x14ac:dyDescent="0.25">
      <c r="A6" s="57" t="s">
        <v>94</v>
      </c>
      <c r="B6" s="60" t="s">
        <v>6</v>
      </c>
      <c r="C6" s="59"/>
      <c r="D6" s="60" t="s">
        <v>6</v>
      </c>
      <c r="E6" s="59"/>
      <c r="F6" s="60" t="s">
        <v>6</v>
      </c>
      <c r="G6" s="59"/>
      <c r="H6" s="60" t="s">
        <v>6</v>
      </c>
      <c r="I6" s="59"/>
      <c r="J6" s="60" t="s">
        <v>6</v>
      </c>
      <c r="K6" s="59"/>
      <c r="L6" s="46"/>
      <c r="M6" s="46">
        <f>SUM(B6:L6)</f>
        <v>0</v>
      </c>
      <c r="N6" s="54"/>
    </row>
    <row r="7" spans="1:14" x14ac:dyDescent="0.25">
      <c r="A7" s="118" t="s">
        <v>95</v>
      </c>
      <c r="B7" s="60" t="s">
        <v>6</v>
      </c>
      <c r="C7" s="59"/>
      <c r="D7" s="60" t="s">
        <v>6</v>
      </c>
      <c r="E7" s="59"/>
      <c r="F7" s="60" t="s">
        <v>6</v>
      </c>
      <c r="G7" s="59"/>
      <c r="H7" s="60"/>
      <c r="I7" s="59"/>
      <c r="J7" s="60" t="s">
        <v>6</v>
      </c>
      <c r="K7" s="59"/>
      <c r="L7" s="60" t="s">
        <v>6</v>
      </c>
      <c r="M7" s="60">
        <f t="shared" ref="M7:M10" si="0">SUM(B7:L7)</f>
        <v>0</v>
      </c>
      <c r="N7" s="54"/>
    </row>
    <row r="8" spans="1:14" x14ac:dyDescent="0.25">
      <c r="A8" s="118" t="s">
        <v>96</v>
      </c>
      <c r="B8" s="60" t="s">
        <v>6</v>
      </c>
      <c r="C8" s="59"/>
      <c r="D8" s="60">
        <v>0</v>
      </c>
      <c r="E8" s="59"/>
      <c r="F8" s="60" t="s">
        <v>6</v>
      </c>
      <c r="G8" s="59"/>
      <c r="H8" s="60" t="s">
        <v>6</v>
      </c>
      <c r="I8" s="59"/>
      <c r="J8" s="60" t="s">
        <v>6</v>
      </c>
      <c r="K8" s="59"/>
      <c r="L8" s="60">
        <v>0</v>
      </c>
      <c r="M8" s="60">
        <f t="shared" si="0"/>
        <v>0</v>
      </c>
      <c r="N8" s="54"/>
    </row>
    <row r="9" spans="1:14" x14ac:dyDescent="0.25">
      <c r="A9" s="118" t="s">
        <v>137</v>
      </c>
      <c r="B9" s="60" t="s">
        <v>6</v>
      </c>
      <c r="C9" s="59"/>
      <c r="D9" s="60" t="s">
        <v>6</v>
      </c>
      <c r="E9" s="59"/>
      <c r="F9" s="60" t="s">
        <v>6</v>
      </c>
      <c r="G9" s="59"/>
      <c r="H9" s="60" t="s">
        <v>6</v>
      </c>
      <c r="I9" s="59"/>
      <c r="J9" s="60" t="s">
        <v>6</v>
      </c>
      <c r="K9" s="59"/>
      <c r="L9" s="60">
        <v>2150921</v>
      </c>
      <c r="M9" s="60">
        <f t="shared" si="0"/>
        <v>2150921</v>
      </c>
      <c r="N9" s="54"/>
    </row>
    <row r="10" spans="1:14" ht="30" x14ac:dyDescent="0.25">
      <c r="A10" s="118" t="s">
        <v>97</v>
      </c>
      <c r="B10" s="60" t="s">
        <v>6</v>
      </c>
      <c r="C10" s="59"/>
      <c r="D10" s="60" t="s">
        <v>6</v>
      </c>
      <c r="E10" s="59"/>
      <c r="F10" s="60" t="s">
        <v>6</v>
      </c>
      <c r="G10" s="59"/>
      <c r="H10" s="63" t="s">
        <v>6</v>
      </c>
      <c r="I10" s="46"/>
      <c r="J10" s="46">
        <v>-9505</v>
      </c>
      <c r="K10" s="46"/>
      <c r="L10" s="63" t="s">
        <v>6</v>
      </c>
      <c r="M10" s="46">
        <f t="shared" si="0"/>
        <v>-9505</v>
      </c>
      <c r="N10" s="54"/>
    </row>
    <row r="11" spans="1:14" ht="15.75" thickBot="1" x14ac:dyDescent="0.3">
      <c r="A11" s="118" t="s">
        <v>98</v>
      </c>
      <c r="B11" s="61" t="s">
        <v>6</v>
      </c>
      <c r="C11" s="62"/>
      <c r="D11" s="61" t="s">
        <v>6</v>
      </c>
      <c r="E11" s="62"/>
      <c r="F11" s="61" t="s">
        <v>6</v>
      </c>
      <c r="G11" s="62"/>
      <c r="H11" s="48">
        <v>-166108</v>
      </c>
      <c r="I11" s="48"/>
      <c r="J11" s="48"/>
      <c r="K11" s="48"/>
      <c r="L11" s="48">
        <f>-H11</f>
        <v>166108</v>
      </c>
      <c r="M11" s="48"/>
      <c r="N11" s="54"/>
    </row>
    <row r="12" spans="1:14" ht="16.5" thickTop="1" thickBot="1" x14ac:dyDescent="0.3">
      <c r="A12" s="57" t="s">
        <v>136</v>
      </c>
      <c r="B12" s="48">
        <f>SUM(B4:B11)</f>
        <v>2787696</v>
      </c>
      <c r="C12" s="48"/>
      <c r="D12" s="48">
        <f>SUM(D4:D11)</f>
        <v>0</v>
      </c>
      <c r="E12" s="48"/>
      <c r="F12" s="48">
        <f>SUM(F4:F11)</f>
        <v>-947400</v>
      </c>
      <c r="G12" s="48"/>
      <c r="H12" s="48">
        <f>SUM(H4:H11)</f>
        <v>3349025</v>
      </c>
      <c r="I12" s="48"/>
      <c r="J12" s="48">
        <f>SUM(J4:J11)</f>
        <v>-19832</v>
      </c>
      <c r="K12" s="48"/>
      <c r="L12" s="48">
        <f>SUM(L4:L11)</f>
        <v>6633457</v>
      </c>
      <c r="M12" s="48">
        <f>SUM(M4:M11)</f>
        <v>11802946</v>
      </c>
      <c r="N12" s="54"/>
    </row>
    <row r="13" spans="1:14" ht="15.75" thickTop="1" x14ac:dyDescent="0.25">
      <c r="M13" s="54">
        <f>M12-SFP!F36</f>
        <v>0</v>
      </c>
    </row>
    <row r="14" spans="1:14" ht="15" customHeight="1" x14ac:dyDescent="0.25">
      <c r="A14" s="41"/>
      <c r="B14" s="153" t="s">
        <v>51</v>
      </c>
      <c r="C14" s="153"/>
      <c r="D14" s="153"/>
      <c r="E14" s="153"/>
      <c r="F14" s="153"/>
      <c r="G14" s="153"/>
      <c r="H14" s="119"/>
      <c r="I14" s="120"/>
    </row>
    <row r="15" spans="1:14" x14ac:dyDescent="0.25">
      <c r="A15" s="40"/>
      <c r="B15" s="35"/>
      <c r="C15" s="35"/>
      <c r="D15" s="35"/>
      <c r="E15" s="121"/>
      <c r="F15" s="121"/>
      <c r="G15" s="120"/>
      <c r="H15" s="119"/>
      <c r="I15" s="120"/>
    </row>
    <row r="16" spans="1:14" x14ac:dyDescent="0.25">
      <c r="A16" s="34"/>
      <c r="B16" s="42"/>
      <c r="C16" s="42"/>
      <c r="D16" s="42"/>
      <c r="E16" s="35"/>
      <c r="F16" s="43"/>
      <c r="G16" s="49"/>
      <c r="H16" s="35"/>
      <c r="I16" s="66"/>
    </row>
    <row r="17" spans="1:9" ht="15" customHeight="1" x14ac:dyDescent="0.25">
      <c r="A17" s="34"/>
      <c r="B17" s="180" t="s">
        <v>125</v>
      </c>
      <c r="C17" s="180"/>
      <c r="D17" s="180"/>
      <c r="E17" s="122"/>
      <c r="F17" s="128" t="s">
        <v>52</v>
      </c>
      <c r="G17" s="129"/>
      <c r="H17" s="122"/>
    </row>
    <row r="18" spans="1:9" x14ac:dyDescent="0.25">
      <c r="A18" s="34"/>
      <c r="B18" s="123" t="s">
        <v>126</v>
      </c>
      <c r="C18" s="124"/>
      <c r="D18" s="125"/>
      <c r="E18" s="125"/>
      <c r="F18" s="3" t="s">
        <v>53</v>
      </c>
      <c r="H18" s="35"/>
    </row>
    <row r="19" spans="1:9" x14ac:dyDescent="0.25">
      <c r="A19" s="34"/>
      <c r="B19" s="36"/>
      <c r="C19" s="36"/>
      <c r="D19" s="125"/>
      <c r="E19" s="125"/>
      <c r="F19" s="123"/>
      <c r="G19" s="123"/>
      <c r="H19" s="121"/>
      <c r="I19" s="120"/>
    </row>
  </sheetData>
  <mergeCells count="5">
    <mergeCell ref="A1:H1"/>
    <mergeCell ref="A2:J2"/>
    <mergeCell ref="B17:D17"/>
    <mergeCell ref="B14:D14"/>
    <mergeCell ref="E14:G14"/>
  </mergeCells>
  <pageMargins left="0.70866141732283472" right="0.70866141732283472" top="0.74803149606299213" bottom="0.74803149606299213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SFP</vt:lpstr>
      <vt:lpstr>PL</vt:lpstr>
      <vt:lpstr>CF</vt:lpstr>
      <vt:lpstr>СК</vt:lpstr>
      <vt:lpstr>CF!Область_печати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svetlana.legotkina</dc:creator>
  <cp:lastModifiedBy>Rufina Khafizova</cp:lastModifiedBy>
  <cp:lastPrinted>2017-07-31T06:31:21Z</cp:lastPrinted>
  <dcterms:created xsi:type="dcterms:W3CDTF">2016-08-04T11:33:48Z</dcterms:created>
  <dcterms:modified xsi:type="dcterms:W3CDTF">2023-06-22T11:55:44Z</dcterms:modified>
</cp:coreProperties>
</file>