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4\1-2024\"/>
    </mc:Choice>
  </mc:AlternateContent>
  <xr:revisionPtr revIDLastSave="0" documentId="13_ncr:1_{C131A025-9849-4034-93BF-C96CB1D2DAD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4" l="1"/>
  <c r="F17" i="4"/>
  <c r="F12" i="1" l="1"/>
  <c r="H12" i="1"/>
  <c r="G14" i="4" l="1"/>
  <c r="G13" i="4"/>
  <c r="F9" i="4"/>
  <c r="G9" i="4" s="1"/>
  <c r="G8" i="4"/>
  <c r="G7" i="4"/>
  <c r="G6" i="4"/>
  <c r="D10" i="4"/>
  <c r="B10" i="4"/>
  <c r="B18" i="4"/>
  <c r="D18" i="4"/>
  <c r="D3" i="3"/>
  <c r="B1" i="2"/>
  <c r="A1" i="3" s="1"/>
  <c r="A1" i="4" s="1"/>
  <c r="F10" i="4" l="1"/>
  <c r="F4" i="3"/>
  <c r="D4" i="3"/>
  <c r="F49" i="3" l="1"/>
  <c r="F18" i="4" l="1"/>
  <c r="D40" i="3" l="1"/>
  <c r="F22" i="1" l="1"/>
  <c r="F40" i="3" l="1"/>
  <c r="H50" i="1"/>
  <c r="F50" i="1"/>
  <c r="H41" i="1"/>
  <c r="F41" i="1"/>
  <c r="H32" i="1"/>
  <c r="F32" i="1"/>
  <c r="H22" i="1"/>
  <c r="F24" i="1"/>
  <c r="H24" i="1" l="1"/>
  <c r="F33" i="1"/>
  <c r="F52" i="1" s="1"/>
  <c r="D49" i="3" l="1"/>
  <c r="G5" i="4" l="1"/>
  <c r="G10" i="4" s="1"/>
  <c r="H9" i="2" l="1"/>
  <c r="H12" i="2" s="1"/>
  <c r="H17" i="2" s="1"/>
  <c r="F9" i="2"/>
  <c r="H33" i="1"/>
  <c r="H52" i="1" s="1"/>
  <c r="H56" i="1" s="1"/>
  <c r="H19" i="2" l="1"/>
  <c r="H22" i="2" s="1"/>
  <c r="F5" i="3"/>
  <c r="F15" i="3" s="1"/>
  <c r="F24" i="3" s="1"/>
  <c r="F27" i="3" s="1"/>
  <c r="F52" i="3" s="1"/>
  <c r="F55" i="3" s="1"/>
  <c r="F12" i="2"/>
  <c r="F17" i="2" s="1"/>
  <c r="D5" i="3" s="1"/>
  <c r="F56" i="1"/>
  <c r="F19" i="2" l="1"/>
  <c r="D15" i="3"/>
  <c r="D24" i="3" l="1"/>
  <c r="D27" i="3" s="1"/>
  <c r="D52" i="3" s="1"/>
  <c r="D55" i="3" s="1"/>
  <c r="D58" i="3" s="1"/>
  <c r="F22" i="2"/>
  <c r="G18" i="4"/>
</calcChain>
</file>

<file path=xl/sharedStrings.xml><?xml version="1.0" encoding="utf-8"?>
<sst xmlns="http://schemas.openxmlformats.org/spreadsheetml/2006/main" count="154" uniqueCount="132">
  <si>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</si>
  <si>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</si>
  <si>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</si>
  <si>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</si>
  <si>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</si>
  <si>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</si>
  <si>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</si>
  <si>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</si>
  <si>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</si>
  <si>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</si>
  <si>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</si>
  <si>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</si>
  <si>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</si>
  <si>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</si>
  <si>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</si>
  <si>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</si>
  <si>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</si>
  <si>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</si>
  <si>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</si>
  <si>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</si>
  <si>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</si>
  <si>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</si>
  <si>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</si>
  <si>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</si>
  <si>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</si>
  <si>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</si>
  <si>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</si>
  <si>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</si>
  <si>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</si>
  <si>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</si>
  <si>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</si>
  <si>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</si>
  <si>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</si>
  <si>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</si>
  <si>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</si>
  <si>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</si>
  <si>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</si>
  <si>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</si>
  <si>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</si>
  <si>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</si>
  <si>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</si>
  <si>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</si>
  <si>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</si>
  <si>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</si>
  <si>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</si>
  <si>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</si>
  <si>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</si>
  <si>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</si>
  <si>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</si>
  <si>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ВСЕГО СОВОКУПНЫЙ (УБЫТОК)/ДОХОД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</si>
  <si>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</si>
  <si>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</si>
  <si>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</si>
  <si>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</si>
  <si>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</si>
  <si>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</si>
  <si>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</si>
  <si>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</si>
  <si>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</si>
  <si>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</si>
  <si>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</si>
  <si>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</si>
  <si>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</si>
  <si>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</si>
  <si>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</si>
  <si>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</si>
  <si>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</si>
  <si>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</si>
  <si>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</si>
  <si>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</si>
  <si>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</si>
  <si>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</si>
  <si>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</si>
  <si>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</si>
  <si>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</si>
  <si>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</si>
  <si>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</si>
  <si>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</si>
  <si>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</si>
  <si>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</si>
  <si>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</si>
  <si>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</si>
  <si>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</si>
  <si>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</si>
  <si>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</si>
  <si>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</si>
  <si>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</si>
  <si>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</si>
  <si>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</si>
  <si>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Переоценка зданий, сооружений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</si>
  <si>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</si>
  <si>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</si>
  <si>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</si>
  <si>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 xml:space="preserve"> Резерв переоцен-ки недвижи-мости </t>
  </si>
  <si>
    <t xml:space="preserve"> Всего капитал </t>
  </si>
  <si>
    <t>Чистые денежные средства, полученные от операционной деятельности</t>
  </si>
  <si>
    <t>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</si>
  <si>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</si>
  <si>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</si>
  <si>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</si>
  <si>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</si>
  <si>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</si>
  <si>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</si>
  <si>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</si>
  <si>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</si>
  <si>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Краткосрочные доходы будущих периодов</t>
  </si>
  <si>
    <t xml:space="preserve">TOO "RG BRANDS KAZAKHSTAN" </t>
  </si>
  <si>
    <t>Генеральный директор</t>
  </si>
  <si>
    <t>Мальковская О.В.</t>
  </si>
  <si>
    <t>Уставный
капитал</t>
  </si>
  <si>
    <t xml:space="preserve"> Нераспределенный доход  </t>
  </si>
  <si>
    <t>Выпуск облигаций</t>
  </si>
  <si>
    <t>Активы в форме права пользования</t>
  </si>
  <si>
    <t xml:space="preserve">Обязательства по облигациям </t>
  </si>
  <si>
    <t>2023г.</t>
  </si>
  <si>
    <t xml:space="preserve">На 31 декабря 2022г. </t>
  </si>
  <si>
    <t>ПРИБЫЛЬ / (УБЫТОК) ЗА ПЕРИОД</t>
  </si>
  <si>
    <t>Убыток от неосновной деятельности</t>
  </si>
  <si>
    <t>Выплата купона по облигациям</t>
  </si>
  <si>
    <t>Отчет о финансовом положении по состоянию на 31 марта 2024 года</t>
  </si>
  <si>
    <t>На 31 марта 2024 года</t>
  </si>
  <si>
    <t>На 31 декабря 2023 года</t>
  </si>
  <si>
    <t>Зурдинов М.Т.</t>
  </si>
  <si>
    <r>
      <t xml:space="preserve">Отчет о прибылях и убытках и прочем совокупном доходе за период, закончившийся 31 марта 2024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</si>
  <si>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3 месяца, закончившиеся 31 марта</t>
  </si>
  <si>
    <t>2024г.</t>
  </si>
  <si>
    <t xml:space="preserve">Отчет об изменениях  в собственном капитале за период, закончившийся 31 марта 2024 г.                </t>
  </si>
  <si>
    <t xml:space="preserve">На 31 марта 2023г. </t>
  </si>
  <si>
    <t xml:space="preserve">На 31 декабря 2023г. </t>
  </si>
  <si>
    <t xml:space="preserve">На 31 марта 2024г. </t>
  </si>
  <si>
    <t>Отчет о движении денежных средств за период, закончившийся на 31 марта 2024 года (косвенный метод)</t>
  </si>
  <si>
    <t>Обратный выкуп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</si>
</sst>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10" fillId="0" borderId="0" xfId="262" applyNumberFormat="1" applyFont="1" applyAlignment="1">
      <alignment horizontal="left" wrapText="1"/>
    </xf>
    <xf numFmtId="0" fontId="18" fillId="0" borderId="0" xfId="302" applyFont="1" applyAlignment="1">
      <alignment horizontal="center" wrapText="1"/>
    </xf>
    <xf numFmtId="0" fontId="16" fillId="0" borderId="0" xfId="302" applyFont="1" applyAlignment="1">
      <alignment horizontal="right"/>
    </xf>
    <xf numFmtId="0" fontId="10" fillId="0" borderId="0" xfId="294" applyFont="1" applyAlignment="1">
      <alignment horizontal="left" wrapText="1"/>
    </xf>
    <xf numFmtId="167" fontId="7" fillId="0" borderId="0" xfId="217" applyNumberFormat="1" applyFont="1" applyAlignment="1">
      <alignment horizontal="right"/>
    </xf>
    <xf numFmtId="169" fontId="7" fillId="0" borderId="0" xfId="217" applyNumberFormat="1" applyFont="1" applyAlignment="1">
      <alignment horizontal="right"/>
    </xf>
    <xf numFmtId="169" fontId="7" fillId="0" borderId="16" xfId="217" applyNumberFormat="1" applyFont="1" applyBorder="1" applyAlignment="1">
      <alignment horizontal="right"/>
    </xf>
    <xf numFmtId="167" fontId="7" fillId="0" borderId="16" xfId="217" applyNumberFormat="1" applyFont="1" applyBorder="1" applyAlignment="1">
      <alignment horizontal="right"/>
    </xf>
    <xf numFmtId="167" fontId="5" fillId="0" borderId="19" xfId="217" applyNumberFormat="1" applyFont="1" applyBorder="1" applyAlignment="1">
      <alignment horizontal="right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left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64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9" fontId="64" fillId="0" borderId="0" xfId="217" applyNumberFormat="1" applyFont="1" applyAlignment="1">
      <alignment horizontal="center"/>
    </xf>
    <xf numFmtId="0" fontId="7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167" fontId="6" fillId="0" borderId="0" xfId="262" applyNumberFormat="1" applyFont="1"/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center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0" fontId="54" fillId="0" borderId="3" xfId="262" applyFont="1" applyBorder="1"/>
    <xf numFmtId="0" fontId="2" fillId="0" borderId="0" xfId="262"/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64" fillId="0" borderId="0" xfId="30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3" customWidth="1"/>
    <col min="6" max="6" width="17.42578125" style="112" customWidth="1"/>
    <col min="7" max="7" width="3.140625" style="113" customWidth="1"/>
    <col min="8" max="8" width="19.7109375" style="112" customWidth="1"/>
    <col min="12" max="12" width="12.140625" customWidth="1"/>
  </cols>
  <sheetData>
    <row r="1" spans="1:14" x14ac:dyDescent="0.25">
      <c r="A1" s="156" t="s">
        <v>106</v>
      </c>
      <c r="B1" s="156"/>
      <c r="C1" s="156"/>
      <c r="D1" s="156"/>
      <c r="E1" s="114"/>
      <c r="F1" s="155"/>
      <c r="G1" s="155"/>
      <c r="H1" s="155"/>
      <c r="I1" s="1"/>
    </row>
    <row r="2" spans="1:14" ht="40.5" customHeight="1" x14ac:dyDescent="0.25">
      <c r="A2" s="157" t="s">
        <v>119</v>
      </c>
      <c r="B2" s="157"/>
      <c r="C2" s="157"/>
      <c r="D2" s="157"/>
      <c r="E2" s="115"/>
      <c r="F2" s="158" t="s">
        <v>0</v>
      </c>
      <c r="G2" s="158"/>
      <c r="H2" s="158"/>
      <c r="I2" s="1"/>
    </row>
    <row r="3" spans="1:14" x14ac:dyDescent="0.25">
      <c r="A3" s="1"/>
      <c r="B3" s="2"/>
      <c r="C3" s="2"/>
      <c r="D3" s="2"/>
      <c r="E3" s="114"/>
      <c r="F3" s="96"/>
      <c r="G3" s="97"/>
      <c r="H3" s="96"/>
      <c r="I3" s="1"/>
    </row>
    <row r="4" spans="1:14" ht="25.5" x14ac:dyDescent="0.25">
      <c r="A4" s="4"/>
      <c r="B4" s="159"/>
      <c r="C4" s="159"/>
      <c r="D4" s="159"/>
      <c r="E4" s="116"/>
      <c r="F4" s="98" t="s">
        <v>120</v>
      </c>
      <c r="G4" s="99"/>
      <c r="H4" s="98" t="s">
        <v>121</v>
      </c>
      <c r="I4" s="4"/>
    </row>
    <row r="5" spans="1:14" x14ac:dyDescent="0.25">
      <c r="A5" s="3"/>
      <c r="B5" s="153" t="s">
        <v>1</v>
      </c>
      <c r="C5" s="153"/>
      <c r="D5" s="153"/>
      <c r="E5" s="117"/>
      <c r="F5" s="100"/>
      <c r="G5" s="101"/>
      <c r="H5" s="100"/>
      <c r="I5" s="3"/>
    </row>
    <row r="6" spans="1:14" x14ac:dyDescent="0.25">
      <c r="A6" s="3"/>
      <c r="B6" s="148" t="s">
        <v>2</v>
      </c>
      <c r="C6" s="148"/>
      <c r="D6" s="148"/>
      <c r="E6" s="95"/>
      <c r="F6" s="100"/>
      <c r="G6" s="101"/>
      <c r="H6" s="100"/>
      <c r="I6" s="3"/>
    </row>
    <row r="7" spans="1:14" ht="15" customHeight="1" x14ac:dyDescent="0.25">
      <c r="A7" s="3"/>
      <c r="B7" s="148" t="s">
        <v>4</v>
      </c>
      <c r="C7" s="148"/>
      <c r="D7" s="148"/>
      <c r="E7" s="95"/>
      <c r="F7" s="85">
        <v>53037</v>
      </c>
      <c r="G7" s="101"/>
      <c r="H7" s="87">
        <v>53037</v>
      </c>
      <c r="I7" s="5"/>
      <c r="J7" s="137"/>
      <c r="K7" s="137"/>
      <c r="L7" s="137"/>
      <c r="N7" s="67"/>
    </row>
    <row r="8" spans="1:14" ht="15" customHeight="1" x14ac:dyDescent="0.25">
      <c r="A8" s="3"/>
      <c r="B8" s="148" t="s">
        <v>3</v>
      </c>
      <c r="C8" s="148"/>
      <c r="D8" s="148"/>
      <c r="E8" s="95">
        <v>11</v>
      </c>
      <c r="F8" s="85">
        <v>34162650</v>
      </c>
      <c r="G8" s="101"/>
      <c r="H8" s="87">
        <v>33556062</v>
      </c>
      <c r="I8" s="5"/>
      <c r="L8" s="67"/>
      <c r="N8" s="67"/>
    </row>
    <row r="9" spans="1:14" x14ac:dyDescent="0.25">
      <c r="A9" s="3"/>
      <c r="B9" s="148" t="s">
        <v>5</v>
      </c>
      <c r="C9" s="148"/>
      <c r="D9" s="148"/>
      <c r="E9" s="95"/>
      <c r="F9" s="85">
        <v>4680462</v>
      </c>
      <c r="G9" s="101"/>
      <c r="H9" s="87">
        <v>3781734</v>
      </c>
      <c r="I9" s="5"/>
      <c r="L9" s="67"/>
      <c r="N9" s="67"/>
    </row>
    <row r="10" spans="1:14" x14ac:dyDescent="0.25">
      <c r="A10" s="3"/>
      <c r="B10" s="148" t="s">
        <v>112</v>
      </c>
      <c r="C10" s="148"/>
      <c r="D10" s="148"/>
      <c r="E10" s="95"/>
      <c r="F10" s="85">
        <v>1021344</v>
      </c>
      <c r="G10" s="101"/>
      <c r="H10" s="87">
        <v>1021344</v>
      </c>
      <c r="I10" s="5"/>
      <c r="L10" s="67"/>
      <c r="N10" s="67"/>
    </row>
    <row r="11" spans="1:14" x14ac:dyDescent="0.25">
      <c r="A11" s="3"/>
      <c r="B11" s="148" t="s">
        <v>6</v>
      </c>
      <c r="C11" s="148"/>
      <c r="D11" s="148"/>
      <c r="E11" s="95"/>
      <c r="F11" s="85">
        <v>202132</v>
      </c>
      <c r="G11" s="101"/>
      <c r="H11" s="85">
        <v>210945</v>
      </c>
      <c r="I11" s="3"/>
    </row>
    <row r="12" spans="1:14" x14ac:dyDescent="0.25">
      <c r="A12" s="3"/>
      <c r="B12" s="148" t="s">
        <v>8</v>
      </c>
      <c r="C12" s="148"/>
      <c r="D12" s="148"/>
      <c r="E12" s="95"/>
      <c r="F12" s="84">
        <f>SUM(F7:F11)</f>
        <v>40119625</v>
      </c>
      <c r="G12" s="102"/>
      <c r="H12" s="84">
        <f>SUM(H7:H11)</f>
        <v>38623122</v>
      </c>
      <c r="I12" s="3"/>
    </row>
    <row r="13" spans="1:14" x14ac:dyDescent="0.25">
      <c r="A13" s="3"/>
      <c r="B13" s="147"/>
      <c r="C13" s="147"/>
      <c r="D13" s="147"/>
      <c r="E13" s="94"/>
      <c r="F13" s="103"/>
      <c r="G13" s="102"/>
      <c r="H13" s="103"/>
      <c r="I13" s="7"/>
    </row>
    <row r="14" spans="1:14" x14ac:dyDescent="0.25">
      <c r="B14" s="148" t="s">
        <v>9</v>
      </c>
      <c r="C14" s="148"/>
      <c r="D14" s="148"/>
      <c r="E14" s="95"/>
      <c r="F14" s="103"/>
      <c r="G14" s="102"/>
      <c r="H14" s="103"/>
      <c r="I14" s="3"/>
    </row>
    <row r="15" spans="1:14" x14ac:dyDescent="0.25">
      <c r="B15" s="148" t="s">
        <v>10</v>
      </c>
      <c r="C15" s="148"/>
      <c r="D15" s="148"/>
      <c r="E15" s="95">
        <v>12</v>
      </c>
      <c r="F15" s="86">
        <v>22249105</v>
      </c>
      <c r="G15" s="101"/>
      <c r="H15" s="86">
        <v>26029452</v>
      </c>
      <c r="I15" s="9"/>
    </row>
    <row r="16" spans="1:14" x14ac:dyDescent="0.25">
      <c r="B16" s="148" t="s">
        <v>11</v>
      </c>
      <c r="C16" s="148"/>
      <c r="D16" s="148"/>
      <c r="E16" s="95">
        <v>13</v>
      </c>
      <c r="F16" s="86">
        <v>3856272</v>
      </c>
      <c r="G16" s="101"/>
      <c r="H16" s="86">
        <v>4869921</v>
      </c>
      <c r="I16" s="9"/>
    </row>
    <row r="17" spans="2:9" x14ac:dyDescent="0.25">
      <c r="B17" s="148" t="s">
        <v>5</v>
      </c>
      <c r="C17" s="148"/>
      <c r="D17" s="148"/>
      <c r="E17" s="95">
        <v>14</v>
      </c>
      <c r="F17" s="86">
        <v>5531776</v>
      </c>
      <c r="G17" s="101"/>
      <c r="H17" s="86">
        <v>5860925</v>
      </c>
      <c r="I17" s="9"/>
    </row>
    <row r="18" spans="2:9" x14ac:dyDescent="0.25">
      <c r="B18" s="148" t="s">
        <v>12</v>
      </c>
      <c r="C18" s="148"/>
      <c r="D18" s="148"/>
      <c r="E18" s="95"/>
      <c r="F18" s="86">
        <v>1828667</v>
      </c>
      <c r="G18" s="101"/>
      <c r="H18" s="86">
        <v>2235251</v>
      </c>
      <c r="I18" s="9"/>
    </row>
    <row r="19" spans="2:9" x14ac:dyDescent="0.25">
      <c r="B19" s="148" t="s">
        <v>13</v>
      </c>
      <c r="C19" s="148"/>
      <c r="D19" s="148"/>
      <c r="E19" s="95">
        <v>15</v>
      </c>
      <c r="F19" s="86">
        <v>13353021</v>
      </c>
      <c r="G19" s="101"/>
      <c r="H19" s="86">
        <v>12057284</v>
      </c>
      <c r="I19" s="9"/>
    </row>
    <row r="20" spans="2:9" x14ac:dyDescent="0.25">
      <c r="B20" s="148" t="s">
        <v>7</v>
      </c>
      <c r="C20" s="148"/>
      <c r="D20" s="148"/>
      <c r="E20" s="95"/>
      <c r="F20" s="86">
        <v>503735</v>
      </c>
      <c r="G20" s="101"/>
      <c r="H20" s="86">
        <v>1021479</v>
      </c>
      <c r="I20" s="9"/>
    </row>
    <row r="21" spans="2:9" x14ac:dyDescent="0.25">
      <c r="B21" s="148" t="s">
        <v>14</v>
      </c>
      <c r="C21" s="148"/>
      <c r="D21" s="148"/>
      <c r="E21" s="95">
        <v>16</v>
      </c>
      <c r="F21" s="87">
        <v>1073309</v>
      </c>
      <c r="G21" s="101"/>
      <c r="H21" s="87">
        <v>2125106</v>
      </c>
      <c r="I21" s="9"/>
    </row>
    <row r="22" spans="2:9" x14ac:dyDescent="0.25">
      <c r="B22" s="148" t="s">
        <v>15</v>
      </c>
      <c r="C22" s="148"/>
      <c r="D22" s="148"/>
      <c r="E22" s="95"/>
      <c r="F22" s="84">
        <f>SUM(F15:F21)</f>
        <v>48395885</v>
      </c>
      <c r="G22" s="102"/>
      <c r="H22" s="84">
        <f>SUM(H15:H21)</f>
        <v>54199418</v>
      </c>
      <c r="I22" s="5"/>
    </row>
    <row r="23" spans="2:9" x14ac:dyDescent="0.25">
      <c r="B23" s="154"/>
      <c r="C23" s="154"/>
      <c r="D23" s="154"/>
      <c r="E23" s="95"/>
      <c r="F23" s="103"/>
      <c r="G23" s="102"/>
      <c r="H23" s="103"/>
      <c r="I23" s="5"/>
    </row>
    <row r="24" spans="2:9" ht="15.75" thickBot="1" x14ac:dyDescent="0.3">
      <c r="B24" s="148" t="s">
        <v>16</v>
      </c>
      <c r="C24" s="148"/>
      <c r="D24" s="148"/>
      <c r="E24" s="95"/>
      <c r="F24" s="89">
        <f>F12+F22</f>
        <v>88515510</v>
      </c>
      <c r="G24" s="102"/>
      <c r="H24" s="89">
        <f>H12+H22</f>
        <v>92822540</v>
      </c>
      <c r="I24" s="5"/>
    </row>
    <row r="25" spans="2:9" ht="15.75" thickTop="1" x14ac:dyDescent="0.25">
      <c r="B25" s="154"/>
      <c r="C25" s="154"/>
      <c r="D25" s="154"/>
      <c r="E25" s="95"/>
      <c r="F25" s="103"/>
      <c r="G25" s="102"/>
      <c r="H25" s="103"/>
      <c r="I25" s="7"/>
    </row>
    <row r="26" spans="2:9" x14ac:dyDescent="0.25">
      <c r="B26" s="153" t="s">
        <v>17</v>
      </c>
      <c r="C26" s="153"/>
      <c r="D26" s="153"/>
      <c r="E26" s="94"/>
      <c r="F26" s="103"/>
      <c r="G26" s="102"/>
      <c r="H26" s="103"/>
      <c r="I26" s="5"/>
    </row>
    <row r="27" spans="2:9" x14ac:dyDescent="0.25">
      <c r="B27" s="148" t="s">
        <v>18</v>
      </c>
      <c r="C27" s="148"/>
      <c r="D27" s="148"/>
      <c r="E27" s="95"/>
      <c r="F27" s="103"/>
      <c r="G27" s="102"/>
      <c r="H27" s="103"/>
      <c r="I27" s="5"/>
    </row>
    <row r="28" spans="2:9" x14ac:dyDescent="0.25">
      <c r="B28" s="148" t="s">
        <v>19</v>
      </c>
      <c r="C28" s="148"/>
      <c r="D28" s="148"/>
      <c r="E28" s="95"/>
      <c r="F28" s="86">
        <v>1132130</v>
      </c>
      <c r="G28" s="101"/>
      <c r="H28" s="86">
        <v>1132130</v>
      </c>
      <c r="I28" s="5"/>
    </row>
    <row r="29" spans="2:9" x14ac:dyDescent="0.25">
      <c r="B29" s="148" t="s">
        <v>20</v>
      </c>
      <c r="C29" s="148"/>
      <c r="D29" s="148"/>
      <c r="E29" s="95"/>
      <c r="F29" s="86">
        <v>3541740</v>
      </c>
      <c r="G29" s="101"/>
      <c r="H29" s="86">
        <v>2884304</v>
      </c>
      <c r="I29" s="9"/>
    </row>
    <row r="30" spans="2:9" x14ac:dyDescent="0.25">
      <c r="B30" s="148" t="s">
        <v>21</v>
      </c>
      <c r="C30" s="148"/>
      <c r="D30" s="148"/>
      <c r="E30" s="95"/>
      <c r="F30" s="88">
        <v>2754734</v>
      </c>
      <c r="G30" s="101"/>
      <c r="H30" s="88">
        <v>2439561</v>
      </c>
      <c r="I30" s="8"/>
    </row>
    <row r="31" spans="2:9" x14ac:dyDescent="0.25">
      <c r="B31" s="154"/>
      <c r="C31" s="154"/>
      <c r="D31" s="154"/>
      <c r="E31" s="95"/>
      <c r="F31" s="103"/>
      <c r="G31" s="102"/>
      <c r="H31" s="103"/>
      <c r="I31" s="8"/>
    </row>
    <row r="32" spans="2:9" x14ac:dyDescent="0.25">
      <c r="B32" s="148" t="s">
        <v>22</v>
      </c>
      <c r="C32" s="148"/>
      <c r="D32" s="148"/>
      <c r="E32" s="95"/>
      <c r="F32" s="103">
        <f>SUM(F28:F31)</f>
        <v>7428604</v>
      </c>
      <c r="G32" s="102"/>
      <c r="H32" s="103">
        <f>SUM(H28:H31)</f>
        <v>6455995</v>
      </c>
      <c r="I32" s="5"/>
    </row>
    <row r="33" spans="2:9" x14ac:dyDescent="0.25">
      <c r="B33" s="148" t="s">
        <v>23</v>
      </c>
      <c r="C33" s="148"/>
      <c r="D33" s="148"/>
      <c r="E33" s="95"/>
      <c r="F33" s="84">
        <f>F32</f>
        <v>7428604</v>
      </c>
      <c r="G33" s="102"/>
      <c r="H33" s="84">
        <f>H32</f>
        <v>6455995</v>
      </c>
      <c r="I33" s="5"/>
    </row>
    <row r="34" spans="2:9" x14ac:dyDescent="0.25">
      <c r="B34" s="147"/>
      <c r="C34" s="147"/>
      <c r="D34" s="147"/>
      <c r="E34" s="94"/>
      <c r="F34" s="103"/>
      <c r="G34" s="102"/>
      <c r="H34" s="103"/>
      <c r="I34" s="9"/>
    </row>
    <row r="35" spans="2:9" x14ac:dyDescent="0.25">
      <c r="B35" s="148" t="s">
        <v>24</v>
      </c>
      <c r="C35" s="148"/>
      <c r="D35" s="148"/>
      <c r="E35" s="95"/>
      <c r="F35" s="103"/>
      <c r="G35" s="102"/>
      <c r="H35" s="103"/>
      <c r="I35" s="5"/>
    </row>
    <row r="36" spans="2:9" x14ac:dyDescent="0.25">
      <c r="B36" s="148" t="s">
        <v>25</v>
      </c>
      <c r="C36" s="148"/>
      <c r="D36" s="148"/>
      <c r="E36" s="95">
        <v>17</v>
      </c>
      <c r="F36" s="87">
        <v>20503718</v>
      </c>
      <c r="G36" s="101"/>
      <c r="H36" s="87">
        <v>20121776</v>
      </c>
      <c r="I36" s="5"/>
    </row>
    <row r="37" spans="2:9" x14ac:dyDescent="0.25">
      <c r="B37" s="148" t="s">
        <v>113</v>
      </c>
      <c r="C37" s="148"/>
      <c r="D37" s="148"/>
      <c r="E37" s="95"/>
      <c r="F37" s="87">
        <v>15960947</v>
      </c>
      <c r="G37" s="101"/>
      <c r="H37" s="87">
        <v>15491028</v>
      </c>
      <c r="I37" s="5"/>
    </row>
    <row r="38" spans="2:9" x14ac:dyDescent="0.25">
      <c r="B38" s="148" t="s">
        <v>26</v>
      </c>
      <c r="C38" s="148"/>
      <c r="D38" s="148"/>
      <c r="E38" s="95"/>
      <c r="F38" s="87">
        <v>5302548</v>
      </c>
      <c r="G38" s="101"/>
      <c r="H38" s="87">
        <v>5209771</v>
      </c>
      <c r="I38" s="5"/>
    </row>
    <row r="39" spans="2:9" x14ac:dyDescent="0.25">
      <c r="B39" s="148" t="s">
        <v>102</v>
      </c>
      <c r="C39" s="148"/>
      <c r="D39" s="148"/>
      <c r="E39" s="95"/>
      <c r="F39" s="87">
        <v>616336</v>
      </c>
      <c r="G39" s="101"/>
      <c r="H39" s="87">
        <v>616336</v>
      </c>
      <c r="I39" s="5"/>
    </row>
    <row r="40" spans="2:9" x14ac:dyDescent="0.25">
      <c r="B40" s="148" t="s">
        <v>103</v>
      </c>
      <c r="C40" s="148"/>
      <c r="D40" s="148"/>
      <c r="E40" s="95"/>
      <c r="F40" s="87">
        <v>711238.57243970898</v>
      </c>
      <c r="G40" s="101"/>
      <c r="H40" s="87">
        <v>711238.57243970898</v>
      </c>
      <c r="I40" s="5"/>
    </row>
    <row r="41" spans="2:9" x14ac:dyDescent="0.25">
      <c r="B41" s="148" t="s">
        <v>28</v>
      </c>
      <c r="C41" s="148"/>
      <c r="D41" s="148"/>
      <c r="E41" s="95"/>
      <c r="F41" s="84">
        <f>SUM(F36:F40)</f>
        <v>43094787.572439708</v>
      </c>
      <c r="G41" s="102"/>
      <c r="H41" s="84">
        <f>SUM(H36:H40)</f>
        <v>42150149.572439708</v>
      </c>
      <c r="I41" s="5"/>
    </row>
    <row r="42" spans="2:9" x14ac:dyDescent="0.25">
      <c r="B42" s="147"/>
      <c r="C42" s="147"/>
      <c r="D42" s="147"/>
      <c r="E42" s="94"/>
      <c r="F42" s="103"/>
      <c r="G42" s="102"/>
      <c r="H42" s="103"/>
      <c r="I42" s="5"/>
    </row>
    <row r="43" spans="2:9" x14ac:dyDescent="0.25">
      <c r="B43" s="148" t="s">
        <v>29</v>
      </c>
      <c r="C43" s="148"/>
      <c r="D43" s="148"/>
      <c r="E43" s="95"/>
      <c r="F43" s="103"/>
      <c r="G43" s="102"/>
      <c r="H43" s="103"/>
      <c r="I43" s="5"/>
    </row>
    <row r="44" spans="2:9" x14ac:dyDescent="0.25">
      <c r="B44" s="148" t="s">
        <v>27</v>
      </c>
      <c r="C44" s="148"/>
      <c r="D44" s="148"/>
      <c r="E44" s="95">
        <v>18</v>
      </c>
      <c r="F44" s="86">
        <v>17345136</v>
      </c>
      <c r="G44" s="101"/>
      <c r="H44" s="86">
        <v>18959837</v>
      </c>
      <c r="I44" s="5"/>
    </row>
    <row r="45" spans="2:9" x14ac:dyDescent="0.25">
      <c r="B45" s="148" t="s">
        <v>30</v>
      </c>
      <c r="C45" s="148"/>
      <c r="D45" s="148"/>
      <c r="E45" s="95">
        <v>17</v>
      </c>
      <c r="F45" s="86">
        <v>7309341</v>
      </c>
      <c r="G45" s="101"/>
      <c r="H45" s="86">
        <v>13059252</v>
      </c>
      <c r="I45" s="9"/>
    </row>
    <row r="46" spans="2:9" x14ac:dyDescent="0.25">
      <c r="B46" s="148" t="s">
        <v>104</v>
      </c>
      <c r="C46" s="148"/>
      <c r="D46" s="148"/>
      <c r="E46" s="95"/>
      <c r="F46" s="86">
        <v>473227</v>
      </c>
      <c r="G46" s="101"/>
      <c r="H46" s="86">
        <v>473227</v>
      </c>
      <c r="I46" s="9"/>
    </row>
    <row r="47" spans="2:9" x14ac:dyDescent="0.25">
      <c r="B47" s="148" t="s">
        <v>31</v>
      </c>
      <c r="C47" s="148"/>
      <c r="D47" s="148"/>
      <c r="E47" s="95">
        <v>19</v>
      </c>
      <c r="F47" s="86">
        <v>4238002</v>
      </c>
      <c r="G47" s="101"/>
      <c r="H47" s="86">
        <v>3301001</v>
      </c>
      <c r="I47" s="9"/>
    </row>
    <row r="48" spans="2:9" x14ac:dyDescent="0.25">
      <c r="B48" s="148" t="s">
        <v>105</v>
      </c>
      <c r="C48" s="148"/>
      <c r="D48" s="148"/>
      <c r="E48" s="95"/>
      <c r="F48" s="86">
        <v>1843884</v>
      </c>
      <c r="G48" s="101"/>
      <c r="H48" s="86">
        <v>1843884</v>
      </c>
      <c r="I48" s="9"/>
    </row>
    <row r="49" spans="2:9" ht="28.5" customHeight="1" x14ac:dyDescent="0.25">
      <c r="B49" s="148" t="s">
        <v>32</v>
      </c>
      <c r="C49" s="148"/>
      <c r="D49" s="148"/>
      <c r="E49" s="95">
        <v>20</v>
      </c>
      <c r="F49" s="88">
        <v>6782528</v>
      </c>
      <c r="G49" s="101"/>
      <c r="H49" s="88">
        <v>6579194</v>
      </c>
      <c r="I49" s="9"/>
    </row>
    <row r="50" spans="2:9" x14ac:dyDescent="0.25">
      <c r="B50" s="148" t="s">
        <v>33</v>
      </c>
      <c r="C50" s="148"/>
      <c r="D50" s="148"/>
      <c r="E50" s="95"/>
      <c r="F50" s="84">
        <f>SUM(F44:F49)</f>
        <v>37992118</v>
      </c>
      <c r="G50" s="102"/>
      <c r="H50" s="84">
        <f>SUM(H44:H49)</f>
        <v>44216395</v>
      </c>
      <c r="I50" s="9"/>
    </row>
    <row r="51" spans="2:9" x14ac:dyDescent="0.25">
      <c r="B51" s="148"/>
      <c r="C51" s="148"/>
      <c r="D51" s="148"/>
      <c r="E51" s="95"/>
      <c r="F51" s="103"/>
      <c r="G51" s="102"/>
      <c r="H51" s="103"/>
      <c r="I51" s="9"/>
    </row>
    <row r="52" spans="2:9" ht="15.75" thickBot="1" x14ac:dyDescent="0.3">
      <c r="B52" s="148" t="s">
        <v>34</v>
      </c>
      <c r="C52" s="148"/>
      <c r="D52" s="148"/>
      <c r="E52" s="95"/>
      <c r="F52" s="89">
        <f>F33+F41+F50</f>
        <v>88515509.5724397</v>
      </c>
      <c r="G52" s="102"/>
      <c r="H52" s="89">
        <f>H33+H41+H50</f>
        <v>92822539.5724397</v>
      </c>
      <c r="I52" s="5"/>
    </row>
    <row r="53" spans="2:9" ht="15.75" thickTop="1" x14ac:dyDescent="0.25">
      <c r="B53" s="152"/>
      <c r="C53" s="152"/>
      <c r="D53" s="152"/>
      <c r="E53" s="118"/>
      <c r="F53" s="103"/>
      <c r="G53" s="104"/>
      <c r="H53" s="103"/>
      <c r="I53" s="5"/>
    </row>
    <row r="54" spans="2:9" x14ac:dyDescent="0.25">
      <c r="B54" s="152"/>
      <c r="C54" s="152"/>
      <c r="D54" s="152"/>
      <c r="E54" s="118"/>
      <c r="F54" s="103"/>
      <c r="G54" s="104"/>
      <c r="H54" s="103"/>
      <c r="I54" s="5"/>
    </row>
    <row r="55" spans="2:9" x14ac:dyDescent="0.25">
      <c r="B55" s="12"/>
      <c r="C55" s="12"/>
      <c r="D55" s="12"/>
      <c r="E55" s="119"/>
      <c r="F55" s="86"/>
      <c r="G55" s="105"/>
      <c r="H55" s="86"/>
      <c r="I55" s="1"/>
    </row>
    <row r="56" spans="2:9" x14ac:dyDescent="0.25">
      <c r="B56" s="151"/>
      <c r="C56" s="151"/>
      <c r="D56" s="151"/>
      <c r="E56" s="120"/>
      <c r="F56" s="106">
        <f>F52-F24</f>
        <v>-0.42756029963493347</v>
      </c>
      <c r="G56" s="107"/>
      <c r="H56" s="106">
        <f>H52-H24</f>
        <v>-0.42756029963493347</v>
      </c>
      <c r="I56" s="1"/>
    </row>
    <row r="57" spans="2:9" x14ac:dyDescent="0.25">
      <c r="B57" s="13"/>
      <c r="C57" s="4"/>
      <c r="D57" s="13"/>
      <c r="E57" s="131"/>
      <c r="F57" s="110"/>
      <c r="G57" s="101"/>
      <c r="H57" s="87"/>
      <c r="I57" s="1"/>
    </row>
    <row r="58" spans="2:9" ht="26.25" customHeight="1" x14ac:dyDescent="0.25">
      <c r="B58" s="149" t="s">
        <v>122</v>
      </c>
      <c r="C58" s="149"/>
      <c r="D58" s="108" t="s">
        <v>108</v>
      </c>
      <c r="E58" s="109"/>
      <c r="F58" s="109"/>
      <c r="I58" s="4"/>
    </row>
    <row r="59" spans="2:9" ht="26.25" customHeight="1" x14ac:dyDescent="0.25">
      <c r="B59" s="150" t="s">
        <v>107</v>
      </c>
      <c r="C59" s="150"/>
      <c r="D59" s="110" t="s">
        <v>96</v>
      </c>
      <c r="E59" s="101"/>
      <c r="F59" s="87"/>
      <c r="I59" s="4"/>
    </row>
    <row r="60" spans="2:9" x14ac:dyDescent="0.25">
      <c r="C60" s="6"/>
      <c r="D60" s="3"/>
      <c r="E60" s="121"/>
      <c r="F60" s="107"/>
      <c r="G60" s="111"/>
      <c r="H60" s="106"/>
      <c r="I60" s="1"/>
    </row>
    <row r="61" spans="2:9" x14ac:dyDescent="0.25">
      <c r="B61" s="10"/>
      <c r="C61" s="10" t="s">
        <v>35</v>
      </c>
      <c r="D61" s="11" t="s">
        <v>35</v>
      </c>
      <c r="E61" s="11"/>
      <c r="F61" s="96"/>
      <c r="G61" s="97"/>
      <c r="H61" s="96"/>
      <c r="I61" s="4"/>
    </row>
    <row r="62" spans="2:9" x14ac:dyDescent="0.25">
      <c r="B62" s="1"/>
      <c r="C62" s="1"/>
      <c r="D62" s="1"/>
      <c r="E62" s="122"/>
      <c r="F62" s="96"/>
      <c r="G62" s="97"/>
      <c r="H62" s="96"/>
      <c r="I62" s="1"/>
    </row>
  </sheetData>
  <mergeCells count="58">
    <mergeCell ref="B39:D39"/>
    <mergeCell ref="B40:D40"/>
    <mergeCell ref="B21:D21"/>
    <mergeCell ref="B22:D22"/>
    <mergeCell ref="B36:D36"/>
    <mergeCell ref="B33:D33"/>
    <mergeCell ref="B30:D30"/>
    <mergeCell ref="B34:D34"/>
    <mergeCell ref="B35:D35"/>
    <mergeCell ref="B31:D31"/>
    <mergeCell ref="B32:D32"/>
    <mergeCell ref="B29:D29"/>
    <mergeCell ref="B28:D28"/>
    <mergeCell ref="B38:D38"/>
    <mergeCell ref="B37:D37"/>
    <mergeCell ref="B15:D15"/>
    <mergeCell ref="B16:D16"/>
    <mergeCell ref="F1:H1"/>
    <mergeCell ref="B7:D7"/>
    <mergeCell ref="A1:D1"/>
    <mergeCell ref="A2:D2"/>
    <mergeCell ref="B6:D6"/>
    <mergeCell ref="F2:H2"/>
    <mergeCell ref="B5:D5"/>
    <mergeCell ref="B4:D4"/>
    <mergeCell ref="B17:D17"/>
    <mergeCell ref="B27:D27"/>
    <mergeCell ref="B23:D23"/>
    <mergeCell ref="B25:D25"/>
    <mergeCell ref="B24:D24"/>
    <mergeCell ref="B58:C58"/>
    <mergeCell ref="B59:C59"/>
    <mergeCell ref="B56:D56"/>
    <mergeCell ref="B54:D54"/>
    <mergeCell ref="B8:D8"/>
    <mergeCell ref="B18:D18"/>
    <mergeCell ref="B9:D9"/>
    <mergeCell ref="B19:D19"/>
    <mergeCell ref="B10:D10"/>
    <mergeCell ref="B11:D11"/>
    <mergeCell ref="B12:D12"/>
    <mergeCell ref="B13:D13"/>
    <mergeCell ref="B26:D26"/>
    <mergeCell ref="B20:D20"/>
    <mergeCell ref="B14:D14"/>
    <mergeCell ref="B53:D53"/>
    <mergeCell ref="B42:D42"/>
    <mergeCell ref="B41:D41"/>
    <mergeCell ref="B52:D52"/>
    <mergeCell ref="B49:D49"/>
    <mergeCell ref="B51:D51"/>
    <mergeCell ref="B50:D50"/>
    <mergeCell ref="B46:D46"/>
    <mergeCell ref="B44:D44"/>
    <mergeCell ref="B47:D47"/>
    <mergeCell ref="B45:D45"/>
    <mergeCell ref="B48:D48"/>
    <mergeCell ref="B43:D43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zoomScaleNormal="100" workbookViewId="0">
      <selection activeCell="B2" sqref="B2:E2"/>
    </sheetView>
  </sheetViews>
  <sheetFormatPr defaultRowHeight="15" x14ac:dyDescent="0.25"/>
  <cols>
    <col min="1" max="1" width="2.140625" customWidth="1"/>
    <col min="2" max="2" width="22.28515625" customWidth="1"/>
    <col min="3" max="3" width="17.85546875" customWidth="1"/>
    <col min="4" max="4" width="23.85546875" customWidth="1"/>
    <col min="5" max="5" width="4.710937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4" t="str">
        <f>Баланс!A1</f>
        <v xml:space="preserve">TOO "RG BRANDS KAZAKHSTAN" </v>
      </c>
      <c r="C1" s="164"/>
      <c r="D1" s="164"/>
      <c r="E1" s="164"/>
      <c r="F1" s="164"/>
      <c r="G1" s="14"/>
      <c r="H1" s="14"/>
      <c r="I1" s="14"/>
    </row>
    <row r="2" spans="2:9" ht="39.75" customHeight="1" x14ac:dyDescent="0.25">
      <c r="B2" s="167" t="s">
        <v>123</v>
      </c>
      <c r="C2" s="167"/>
      <c r="D2" s="167"/>
      <c r="E2" s="167"/>
      <c r="F2" s="166" t="s">
        <v>0</v>
      </c>
      <c r="G2" s="166"/>
      <c r="H2" s="166"/>
      <c r="I2" s="25"/>
    </row>
    <row r="3" spans="2:9" ht="15" customHeight="1" x14ac:dyDescent="0.25">
      <c r="B3" s="163"/>
      <c r="C3" s="163"/>
      <c r="D3" s="163"/>
      <c r="E3" s="163"/>
      <c r="F3" s="20"/>
      <c r="G3" s="20"/>
      <c r="H3" s="20"/>
      <c r="I3" s="20"/>
    </row>
    <row r="4" spans="2:9" ht="15" customHeight="1" x14ac:dyDescent="0.25">
      <c r="B4" s="141"/>
      <c r="C4" s="141"/>
      <c r="D4" s="141"/>
      <c r="E4" s="141"/>
      <c r="F4" s="170" t="s">
        <v>124</v>
      </c>
      <c r="G4" s="170"/>
      <c r="H4" s="170"/>
      <c r="I4" s="20"/>
    </row>
    <row r="5" spans="2:9" ht="15.75" x14ac:dyDescent="0.25">
      <c r="B5" s="168"/>
      <c r="C5" s="168"/>
      <c r="D5" s="168"/>
      <c r="E5" s="64"/>
      <c r="F5" s="66" t="s">
        <v>125</v>
      </c>
      <c r="G5" s="66"/>
      <c r="H5" s="66" t="s">
        <v>114</v>
      </c>
      <c r="I5" s="23"/>
    </row>
    <row r="6" spans="2:9" ht="22.5" customHeight="1" x14ac:dyDescent="0.25">
      <c r="B6" s="169"/>
      <c r="C6" s="169"/>
      <c r="D6" s="169"/>
      <c r="E6" s="27"/>
      <c r="F6" s="28"/>
      <c r="G6" s="29"/>
      <c r="H6" s="28"/>
      <c r="I6" s="21"/>
    </row>
    <row r="7" spans="2:9" ht="20.100000000000001" customHeight="1" x14ac:dyDescent="0.25">
      <c r="B7" s="160" t="s">
        <v>36</v>
      </c>
      <c r="C7" s="160"/>
      <c r="D7" s="160"/>
      <c r="E7" s="30">
        <v>4</v>
      </c>
      <c r="F7" s="124">
        <v>35778463</v>
      </c>
      <c r="G7" s="19"/>
      <c r="H7" s="125">
        <v>37491783</v>
      </c>
      <c r="I7" s="19"/>
    </row>
    <row r="8" spans="2:9" ht="20.100000000000001" customHeight="1" x14ac:dyDescent="0.25">
      <c r="B8" s="160" t="s">
        <v>37</v>
      </c>
      <c r="C8" s="160"/>
      <c r="D8" s="160"/>
      <c r="E8" s="30">
        <v>5</v>
      </c>
      <c r="F8" s="126">
        <v>-20845638</v>
      </c>
      <c r="G8" s="127"/>
      <c r="H8" s="128">
        <v>-23485744</v>
      </c>
      <c r="I8" s="19"/>
    </row>
    <row r="9" spans="2:9" ht="20.100000000000001" customHeight="1" x14ac:dyDescent="0.25">
      <c r="B9" s="160" t="s">
        <v>38</v>
      </c>
      <c r="C9" s="160"/>
      <c r="D9" s="160"/>
      <c r="E9" s="31"/>
      <c r="F9" s="142">
        <f>SUM(F7:F8)</f>
        <v>14932825</v>
      </c>
      <c r="G9" s="24"/>
      <c r="H9" s="142">
        <f>SUM(H7:H8)</f>
        <v>14006039</v>
      </c>
      <c r="I9" s="19"/>
    </row>
    <row r="10" spans="2:9" ht="20.100000000000001" customHeight="1" x14ac:dyDescent="0.25">
      <c r="B10" s="160" t="s">
        <v>39</v>
      </c>
      <c r="C10" s="160"/>
      <c r="D10" s="160"/>
      <c r="E10" s="30">
        <v>6</v>
      </c>
      <c r="F10" s="124">
        <v>-8954924</v>
      </c>
      <c r="G10" s="19"/>
      <c r="H10" s="125">
        <v>-8523787</v>
      </c>
      <c r="I10" s="19"/>
    </row>
    <row r="11" spans="2:9" ht="20.100000000000001" customHeight="1" x14ac:dyDescent="0.25">
      <c r="B11" s="160" t="s">
        <v>40</v>
      </c>
      <c r="C11" s="160"/>
      <c r="D11" s="160"/>
      <c r="E11" s="30">
        <v>7</v>
      </c>
      <c r="F11" s="126">
        <v>-2258067</v>
      </c>
      <c r="G11" s="19"/>
      <c r="H11" s="128">
        <v>-2319342</v>
      </c>
      <c r="I11" s="19"/>
    </row>
    <row r="12" spans="2:9" ht="20.100000000000001" customHeight="1" x14ac:dyDescent="0.25">
      <c r="B12" s="161" t="s">
        <v>41</v>
      </c>
      <c r="C12" s="161"/>
      <c r="D12" s="161"/>
      <c r="E12" s="30"/>
      <c r="F12" s="143">
        <f>SUM(F9:F11)</f>
        <v>3719834</v>
      </c>
      <c r="G12" s="24"/>
      <c r="H12" s="142">
        <f>SUM(H9:H11)</f>
        <v>3162910</v>
      </c>
      <c r="I12" s="24"/>
    </row>
    <row r="13" spans="2:9" ht="20.100000000000001" customHeight="1" x14ac:dyDescent="0.25">
      <c r="B13" s="160" t="s">
        <v>42</v>
      </c>
      <c r="C13" s="160"/>
      <c r="D13" s="160"/>
      <c r="E13" s="30">
        <v>8</v>
      </c>
      <c r="F13" s="124">
        <v>-2357560</v>
      </c>
      <c r="G13" s="19"/>
      <c r="H13" s="125">
        <v>-2162212</v>
      </c>
      <c r="I13" s="19"/>
    </row>
    <row r="14" spans="2:9" ht="20.100000000000001" customHeight="1" x14ac:dyDescent="0.25">
      <c r="B14" s="160" t="s">
        <v>43</v>
      </c>
      <c r="C14" s="160"/>
      <c r="D14" s="160"/>
      <c r="E14" s="30"/>
      <c r="F14" s="124">
        <v>141483</v>
      </c>
      <c r="G14" s="19"/>
      <c r="H14" s="125">
        <v>218093</v>
      </c>
      <c r="I14" s="19"/>
    </row>
    <row r="15" spans="2:9" ht="20.100000000000001" customHeight="1" x14ac:dyDescent="0.25">
      <c r="B15" s="160" t="s">
        <v>44</v>
      </c>
      <c r="C15" s="160"/>
      <c r="D15" s="160"/>
      <c r="E15" s="30"/>
      <c r="F15" s="124">
        <v>39511</v>
      </c>
      <c r="G15" s="19"/>
      <c r="H15" s="125">
        <v>372939</v>
      </c>
      <c r="I15" s="19"/>
    </row>
    <row r="16" spans="2:9" ht="20.100000000000001" customHeight="1" x14ac:dyDescent="0.25">
      <c r="B16" s="160" t="s">
        <v>45</v>
      </c>
      <c r="C16" s="160"/>
      <c r="D16" s="160"/>
      <c r="E16" s="30">
        <v>9</v>
      </c>
      <c r="F16" s="126">
        <v>154644</v>
      </c>
      <c r="G16" s="19"/>
      <c r="H16" s="128">
        <v>920724</v>
      </c>
      <c r="I16" s="19"/>
    </row>
    <row r="17" spans="2:9" ht="32.25" customHeight="1" x14ac:dyDescent="0.25">
      <c r="B17" s="160" t="s">
        <v>46</v>
      </c>
      <c r="C17" s="160"/>
      <c r="D17" s="160"/>
      <c r="E17" s="30"/>
      <c r="F17" s="144">
        <f>SUM(F12:F16)</f>
        <v>1697912</v>
      </c>
      <c r="G17" s="24"/>
      <c r="H17" s="145">
        <f>SUM(H12:H16)</f>
        <v>2512454</v>
      </c>
      <c r="I17" s="19"/>
    </row>
    <row r="18" spans="2:9" ht="20.100000000000001" customHeight="1" x14ac:dyDescent="0.25">
      <c r="B18" s="160" t="s">
        <v>47</v>
      </c>
      <c r="C18" s="160"/>
      <c r="D18" s="160"/>
      <c r="E18" s="30">
        <v>10</v>
      </c>
      <c r="F18" s="124">
        <v>-725303</v>
      </c>
      <c r="G18" s="19"/>
      <c r="H18" s="124">
        <v>-734183</v>
      </c>
      <c r="I18" s="19"/>
    </row>
    <row r="19" spans="2:9" ht="20.100000000000001" customHeight="1" x14ac:dyDescent="0.25">
      <c r="B19" s="160" t="s">
        <v>116</v>
      </c>
      <c r="C19" s="160"/>
      <c r="D19" s="160"/>
      <c r="E19" s="30"/>
      <c r="F19" s="142">
        <f>F17+F18</f>
        <v>972609</v>
      </c>
      <c r="G19" s="24"/>
      <c r="H19" s="142">
        <f>H17+H18</f>
        <v>1778271</v>
      </c>
      <c r="I19" s="19"/>
    </row>
    <row r="20" spans="2:9" ht="20.100000000000001" customHeight="1" x14ac:dyDescent="0.25">
      <c r="B20" s="160" t="s">
        <v>48</v>
      </c>
      <c r="C20" s="160"/>
      <c r="D20" s="160"/>
      <c r="E20" s="30"/>
      <c r="F20" s="124"/>
      <c r="G20" s="19"/>
      <c r="H20" s="125"/>
      <c r="I20" s="19"/>
    </row>
    <row r="21" spans="2:9" ht="20.100000000000001" customHeight="1" thickBot="1" x14ac:dyDescent="0.3">
      <c r="B21" t="s">
        <v>91</v>
      </c>
      <c r="E21" s="30"/>
      <c r="F21" s="146">
        <v>0</v>
      </c>
      <c r="G21" s="19"/>
      <c r="H21" s="146">
        <v>0</v>
      </c>
      <c r="I21" s="19"/>
    </row>
    <row r="22" spans="2:9" ht="20.100000000000001" customHeight="1" thickTop="1" x14ac:dyDescent="0.25">
      <c r="B22" s="160" t="s">
        <v>49</v>
      </c>
      <c r="C22" s="160"/>
      <c r="D22" s="160"/>
      <c r="E22" s="30"/>
      <c r="F22" s="124">
        <f>F19+F21</f>
        <v>972609</v>
      </c>
      <c r="G22" s="19"/>
      <c r="H22" s="124">
        <f>H19+H20</f>
        <v>1778271</v>
      </c>
      <c r="I22" s="19"/>
    </row>
    <row r="23" spans="2:9" ht="20.100000000000001" customHeight="1" x14ac:dyDescent="0.25">
      <c r="B23" s="160"/>
      <c r="C23" s="160"/>
      <c r="D23" s="160"/>
      <c r="E23" s="30"/>
      <c r="F23" s="32"/>
      <c r="G23" s="29"/>
      <c r="H23" s="32"/>
      <c r="I23" s="19"/>
    </row>
    <row r="24" spans="2:9" ht="20.100000000000001" customHeight="1" x14ac:dyDescent="0.25">
      <c r="B24" s="165"/>
      <c r="C24" s="165"/>
      <c r="D24" s="165"/>
      <c r="E24" s="30"/>
      <c r="F24" s="33"/>
      <c r="G24" s="29"/>
      <c r="H24" s="34"/>
      <c r="I24" s="19"/>
    </row>
    <row r="25" spans="2:9" x14ac:dyDescent="0.25">
      <c r="B25" s="15"/>
      <c r="C25" s="15"/>
      <c r="D25" s="15"/>
      <c r="E25" s="17"/>
      <c r="F25" s="21"/>
      <c r="G25" s="19"/>
      <c r="H25" s="19"/>
      <c r="I25" s="19"/>
    </row>
    <row r="26" spans="2:9" ht="15.75" x14ac:dyDescent="0.25">
      <c r="B26" s="162"/>
      <c r="C26" s="162"/>
      <c r="D26" s="162"/>
      <c r="E26" s="22"/>
      <c r="F26" s="18"/>
      <c r="G26" s="14"/>
      <c r="H26" s="14"/>
      <c r="I26" s="26"/>
    </row>
    <row r="27" spans="2:9" x14ac:dyDescent="0.25">
      <c r="B27" s="15"/>
      <c r="C27" s="15"/>
      <c r="D27" s="15"/>
      <c r="E27" s="22"/>
      <c r="F27" s="18"/>
      <c r="G27" s="14"/>
      <c r="H27" s="14"/>
      <c r="I27" s="14"/>
    </row>
    <row r="28" spans="2:9" ht="15.75" x14ac:dyDescent="0.25">
      <c r="B28" s="35"/>
      <c r="C28" s="15"/>
      <c r="D28" s="36"/>
      <c r="E28" s="16"/>
      <c r="F28" s="16"/>
      <c r="I28" s="26"/>
    </row>
    <row r="29" spans="2:9" x14ac:dyDescent="0.25">
      <c r="B29" s="149" t="s">
        <v>122</v>
      </c>
      <c r="C29" s="149"/>
      <c r="D29" s="108" t="s">
        <v>108</v>
      </c>
      <c r="E29" s="92"/>
      <c r="F29" s="92"/>
      <c r="I29" s="16"/>
    </row>
    <row r="30" spans="2:9" ht="15.75" x14ac:dyDescent="0.25">
      <c r="B30" s="150" t="s">
        <v>107</v>
      </c>
      <c r="C30" s="150"/>
      <c r="D30" s="110" t="s">
        <v>96</v>
      </c>
      <c r="E30" s="3"/>
      <c r="F30" s="3"/>
      <c r="I30" s="26"/>
    </row>
    <row r="31" spans="2:9" x14ac:dyDescent="0.25">
      <c r="B31" s="37"/>
      <c r="C31" s="14"/>
      <c r="D31" s="16"/>
      <c r="E31" s="14"/>
      <c r="F31" s="18"/>
      <c r="G31" s="14"/>
      <c r="H31" s="14"/>
      <c r="I31" s="14"/>
    </row>
  </sheetData>
  <mergeCells count="27">
    <mergeCell ref="B3:E3"/>
    <mergeCell ref="B1:F1"/>
    <mergeCell ref="B24:D24"/>
    <mergeCell ref="B22:D22"/>
    <mergeCell ref="B23:D23"/>
    <mergeCell ref="F2:H2"/>
    <mergeCell ref="B9:D9"/>
    <mergeCell ref="B10:D10"/>
    <mergeCell ref="B2:E2"/>
    <mergeCell ref="B5:D5"/>
    <mergeCell ref="B6:D6"/>
    <mergeCell ref="B7:D7"/>
    <mergeCell ref="B14:D14"/>
    <mergeCell ref="B8:D8"/>
    <mergeCell ref="F4:H4"/>
    <mergeCell ref="B30:C30"/>
    <mergeCell ref="B20:D20"/>
    <mergeCell ref="B16:D16"/>
    <mergeCell ref="B11:D11"/>
    <mergeCell ref="B19:D19"/>
    <mergeCell ref="B12:D12"/>
    <mergeCell ref="B17:D17"/>
    <mergeCell ref="B13:D13"/>
    <mergeCell ref="B29:C29"/>
    <mergeCell ref="B26:D26"/>
    <mergeCell ref="B15:D15"/>
    <mergeCell ref="B18:D1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86" t="str">
        <f>ОПУ!B1</f>
        <v xml:space="preserve">TOO "RG BRANDS KAZAKHSTAN" </v>
      </c>
      <c r="B1" s="186"/>
      <c r="C1" s="186"/>
      <c r="D1" s="38"/>
      <c r="E1" s="38"/>
      <c r="F1" s="38"/>
    </row>
    <row r="2" spans="1:6" ht="38.25" customHeight="1" x14ac:dyDescent="0.25">
      <c r="A2" s="175" t="s">
        <v>130</v>
      </c>
      <c r="B2" s="175"/>
      <c r="C2" s="175"/>
      <c r="D2" s="174" t="s">
        <v>0</v>
      </c>
      <c r="E2" s="174"/>
      <c r="F2" s="174"/>
    </row>
    <row r="3" spans="1:6" ht="38.25" customHeight="1" x14ac:dyDescent="0.25">
      <c r="A3" s="138"/>
      <c r="B3" s="138"/>
      <c r="C3" s="138"/>
      <c r="D3" s="178" t="str">
        <f>ОПУ!F4</f>
        <v>3 месяца, закончившиеся 31 марта</v>
      </c>
      <c r="E3" s="178"/>
      <c r="F3" s="178"/>
    </row>
    <row r="4" spans="1:6" ht="15.75" customHeight="1" x14ac:dyDescent="0.25">
      <c r="A4" s="176" t="s">
        <v>50</v>
      </c>
      <c r="B4" s="176"/>
      <c r="C4" s="176"/>
      <c r="D4" s="54" t="str">
        <f>ОПУ!F5</f>
        <v>2024г.</v>
      </c>
      <c r="E4" s="79"/>
      <c r="F4" s="54" t="str">
        <f>ОПУ!H5</f>
        <v>2023г.</v>
      </c>
    </row>
    <row r="5" spans="1:6" ht="27.75" customHeight="1" x14ac:dyDescent="0.25">
      <c r="A5" s="53"/>
      <c r="B5" s="177" t="s">
        <v>51</v>
      </c>
      <c r="C5" s="177"/>
      <c r="D5" s="129">
        <f>ОПУ!F17</f>
        <v>1697912</v>
      </c>
      <c r="E5" s="130"/>
      <c r="F5" s="129">
        <f>ОПУ!H17</f>
        <v>2512454</v>
      </c>
    </row>
    <row r="6" spans="1:6" x14ac:dyDescent="0.25">
      <c r="A6" s="177" t="s">
        <v>52</v>
      </c>
      <c r="B6" s="177"/>
      <c r="C6" s="177"/>
      <c r="D6" s="129"/>
      <c r="E6" s="130"/>
      <c r="F6" s="130"/>
    </row>
    <row r="7" spans="1:6" ht="15" customHeight="1" x14ac:dyDescent="0.25">
      <c r="A7" s="53"/>
      <c r="B7" s="53"/>
      <c r="C7" s="68" t="s">
        <v>53</v>
      </c>
      <c r="D7" s="129">
        <v>816111</v>
      </c>
      <c r="E7" s="130"/>
      <c r="F7" s="129">
        <v>806662</v>
      </c>
    </row>
    <row r="8" spans="1:6" ht="15" customHeight="1" x14ac:dyDescent="0.25">
      <c r="A8" s="53"/>
      <c r="B8" s="53"/>
      <c r="C8" s="68" t="s">
        <v>54</v>
      </c>
      <c r="D8" s="129">
        <v>2357560</v>
      </c>
      <c r="E8" s="130"/>
      <c r="F8" s="129">
        <v>2162212</v>
      </c>
    </row>
    <row r="9" spans="1:6" ht="15" customHeight="1" x14ac:dyDescent="0.25">
      <c r="A9" s="53"/>
      <c r="B9" s="53"/>
      <c r="C9" s="68" t="s">
        <v>55</v>
      </c>
      <c r="D9" s="83">
        <v>-141483</v>
      </c>
      <c r="E9" s="130"/>
      <c r="F9" s="83">
        <v>-218093</v>
      </c>
    </row>
    <row r="10" spans="1:6" ht="15" customHeight="1" x14ac:dyDescent="0.25">
      <c r="A10" s="53"/>
      <c r="B10" s="53"/>
      <c r="C10" s="68" t="s">
        <v>98</v>
      </c>
      <c r="D10" s="83">
        <v>4086</v>
      </c>
      <c r="E10" s="130"/>
      <c r="F10" s="83">
        <v>383</v>
      </c>
    </row>
    <row r="11" spans="1:6" ht="15" customHeight="1" x14ac:dyDescent="0.25">
      <c r="A11" s="53"/>
      <c r="B11" s="53"/>
      <c r="C11" s="68" t="s">
        <v>117</v>
      </c>
      <c r="D11" s="83">
        <v>-77575</v>
      </c>
      <c r="E11" s="130"/>
      <c r="F11" s="83">
        <v>146184</v>
      </c>
    </row>
    <row r="12" spans="1:6" ht="15" hidden="1" customHeight="1" x14ac:dyDescent="0.25">
      <c r="A12" s="53"/>
      <c r="B12" s="53"/>
      <c r="C12" s="68" t="s">
        <v>92</v>
      </c>
      <c r="D12" s="83"/>
      <c r="E12" s="130"/>
      <c r="F12" s="83"/>
    </row>
    <row r="13" spans="1:6" ht="15" customHeight="1" x14ac:dyDescent="0.25">
      <c r="A13" s="53"/>
      <c r="B13" s="53"/>
      <c r="C13" s="68" t="s">
        <v>56</v>
      </c>
      <c r="D13" s="83">
        <v>-428863</v>
      </c>
      <c r="E13" s="130"/>
      <c r="F13" s="83">
        <v>-1081345</v>
      </c>
    </row>
    <row r="14" spans="1:6" ht="15.75" customHeight="1" thickBot="1" x14ac:dyDescent="0.3">
      <c r="A14" s="53"/>
      <c r="B14" s="53"/>
      <c r="C14" s="68" t="s">
        <v>57</v>
      </c>
      <c r="D14" s="83">
        <v>-39511</v>
      </c>
      <c r="E14" s="130"/>
      <c r="F14" s="83">
        <v>-372939</v>
      </c>
    </row>
    <row r="15" spans="1:6" ht="30.75" customHeight="1" thickBot="1" x14ac:dyDescent="0.3">
      <c r="A15" s="53"/>
      <c r="B15" s="177" t="s">
        <v>58</v>
      </c>
      <c r="C15" s="177"/>
      <c r="D15" s="90">
        <f>SUM(D5:D14)</f>
        <v>4188237</v>
      </c>
      <c r="E15" s="44"/>
      <c r="F15" s="56">
        <f>SUM(F5:F14)</f>
        <v>3955518</v>
      </c>
    </row>
    <row r="16" spans="1:6" x14ac:dyDescent="0.25">
      <c r="A16" s="53"/>
      <c r="B16" s="53"/>
      <c r="C16" s="75"/>
      <c r="D16" s="55"/>
      <c r="E16" s="44"/>
      <c r="F16" s="80"/>
    </row>
    <row r="17" spans="1:7" ht="15" customHeight="1" x14ac:dyDescent="0.25">
      <c r="A17" s="53"/>
      <c r="B17" s="53"/>
      <c r="C17" s="68" t="s">
        <v>59</v>
      </c>
      <c r="D17" s="130">
        <v>3692633</v>
      </c>
      <c r="E17" s="55"/>
      <c r="F17" s="130">
        <v>-4201023</v>
      </c>
    </row>
    <row r="18" spans="1:7" ht="27" customHeight="1" x14ac:dyDescent="0.25">
      <c r="A18" s="53"/>
      <c r="B18" s="53"/>
      <c r="C18" s="68" t="s">
        <v>60</v>
      </c>
      <c r="D18" s="130">
        <v>926765</v>
      </c>
      <c r="E18" s="55"/>
      <c r="F18" s="130">
        <v>282930</v>
      </c>
    </row>
    <row r="19" spans="1:7" ht="15" customHeight="1" x14ac:dyDescent="0.25">
      <c r="A19" s="53"/>
      <c r="B19" s="53"/>
      <c r="C19" s="68" t="s">
        <v>61</v>
      </c>
      <c r="D19" s="130">
        <v>-1446407</v>
      </c>
      <c r="E19" s="55"/>
      <c r="F19" s="130">
        <v>-2720043</v>
      </c>
    </row>
    <row r="20" spans="1:7" ht="15" customHeight="1" x14ac:dyDescent="0.25">
      <c r="A20" s="53"/>
      <c r="B20" s="53"/>
      <c r="C20" s="68" t="s">
        <v>62</v>
      </c>
      <c r="D20" s="130">
        <v>-886762</v>
      </c>
      <c r="E20" s="55"/>
      <c r="F20" s="130">
        <v>-1782815</v>
      </c>
    </row>
    <row r="21" spans="1:7" ht="15" customHeight="1" x14ac:dyDescent="0.25">
      <c r="A21" s="53"/>
      <c r="B21" s="53"/>
      <c r="C21" s="68" t="s">
        <v>63</v>
      </c>
      <c r="D21" s="130">
        <v>-1262985</v>
      </c>
      <c r="E21" s="55"/>
      <c r="F21" s="130">
        <v>1472592</v>
      </c>
    </row>
    <row r="22" spans="1:7" ht="15" customHeight="1" x14ac:dyDescent="0.25">
      <c r="A22" s="53"/>
      <c r="B22" s="53"/>
      <c r="C22" s="68" t="s">
        <v>64</v>
      </c>
      <c r="D22" s="130">
        <v>936665</v>
      </c>
      <c r="E22" s="55"/>
      <c r="F22" s="130">
        <v>-2384173</v>
      </c>
    </row>
    <row r="23" spans="1:7" ht="29.25" customHeight="1" x14ac:dyDescent="0.25">
      <c r="A23" s="53"/>
      <c r="B23" s="53"/>
      <c r="C23" s="68" t="s">
        <v>65</v>
      </c>
      <c r="D23" s="130">
        <v>2092669</v>
      </c>
      <c r="E23" s="55"/>
      <c r="F23" s="130">
        <v>-852245</v>
      </c>
    </row>
    <row r="24" spans="1:7" ht="15.75" customHeight="1" thickBot="1" x14ac:dyDescent="0.3">
      <c r="A24" s="53"/>
      <c r="B24" s="177" t="s">
        <v>66</v>
      </c>
      <c r="C24" s="177"/>
      <c r="D24" s="76">
        <f>SUM(D15:D23)</f>
        <v>8240815</v>
      </c>
      <c r="E24" s="44"/>
      <c r="F24" s="76">
        <f>SUM(F15:F23)</f>
        <v>-6229259</v>
      </c>
    </row>
    <row r="25" spans="1:7" ht="15" customHeight="1" x14ac:dyDescent="0.25">
      <c r="A25" s="53"/>
      <c r="B25" s="53"/>
      <c r="C25" s="68" t="s">
        <v>67</v>
      </c>
      <c r="D25" s="130">
        <v>-1102721</v>
      </c>
      <c r="E25" s="44"/>
      <c r="F25" s="130">
        <v>-2539704</v>
      </c>
    </row>
    <row r="26" spans="1:7" ht="15.75" customHeight="1" thickBot="1" x14ac:dyDescent="0.3">
      <c r="A26" s="53"/>
      <c r="B26" s="53"/>
      <c r="C26" s="68" t="s">
        <v>68</v>
      </c>
      <c r="D26" s="133">
        <v>-632190</v>
      </c>
      <c r="E26" s="44"/>
      <c r="F26" s="133">
        <v>-1331472</v>
      </c>
    </row>
    <row r="27" spans="1:7" ht="32.25" customHeight="1" thickBot="1" x14ac:dyDescent="0.3">
      <c r="A27" s="55"/>
      <c r="B27" s="185" t="s">
        <v>95</v>
      </c>
      <c r="C27" s="185"/>
      <c r="D27" s="76">
        <f>SUM(D24:D26)</f>
        <v>6505904</v>
      </c>
      <c r="E27" s="44"/>
      <c r="F27" s="76">
        <f>SUM(F24:F26)</f>
        <v>-10100435</v>
      </c>
      <c r="G27" s="45"/>
    </row>
    <row r="28" spans="1:7" x14ac:dyDescent="0.25">
      <c r="A28" s="173" t="s">
        <v>69</v>
      </c>
      <c r="B28" s="173"/>
      <c r="C28" s="173"/>
      <c r="D28" s="81"/>
      <c r="E28" s="82"/>
      <c r="F28" s="38"/>
      <c r="G28" s="38"/>
    </row>
    <row r="29" spans="1:7" ht="15" customHeight="1" x14ac:dyDescent="0.25">
      <c r="A29" s="53"/>
      <c r="B29" s="53"/>
      <c r="C29" s="55" t="s">
        <v>70</v>
      </c>
      <c r="D29" s="130">
        <v>-3648512</v>
      </c>
      <c r="E29" s="44"/>
      <c r="F29" s="130">
        <v>-56839913</v>
      </c>
      <c r="G29" s="38"/>
    </row>
    <row r="30" spans="1:7" ht="30" customHeight="1" x14ac:dyDescent="0.25">
      <c r="A30" s="53"/>
      <c r="B30" s="53"/>
      <c r="C30" s="55" t="s">
        <v>71</v>
      </c>
      <c r="D30" s="130">
        <v>0</v>
      </c>
      <c r="E30" s="44"/>
      <c r="F30" s="130">
        <v>2602</v>
      </c>
      <c r="G30" s="38"/>
    </row>
    <row r="31" spans="1:7" ht="15" hidden="1" customHeight="1" x14ac:dyDescent="0.25">
      <c r="A31" s="53"/>
      <c r="B31" s="53"/>
      <c r="C31" s="55" t="s">
        <v>72</v>
      </c>
      <c r="D31" s="130"/>
      <c r="E31" s="44"/>
      <c r="F31" s="130"/>
      <c r="G31" s="38"/>
    </row>
    <row r="32" spans="1:7" ht="29.25" hidden="1" customHeight="1" x14ac:dyDescent="0.25">
      <c r="A32" s="53"/>
      <c r="B32" s="53"/>
      <c r="C32" s="77" t="s">
        <v>73</v>
      </c>
      <c r="D32" s="130"/>
      <c r="E32" s="44"/>
      <c r="F32" s="130"/>
      <c r="G32" s="38"/>
    </row>
    <row r="33" spans="1:8" ht="28.5" customHeight="1" x14ac:dyDescent="0.25">
      <c r="A33" s="53"/>
      <c r="B33" s="53"/>
      <c r="C33" s="77" t="s">
        <v>74</v>
      </c>
      <c r="D33" s="130">
        <v>3413602</v>
      </c>
      <c r="E33" s="44"/>
      <c r="F33" s="130">
        <v>54876929</v>
      </c>
      <c r="G33" s="38"/>
    </row>
    <row r="34" spans="1:8" hidden="1" x14ac:dyDescent="0.25">
      <c r="A34" s="53"/>
      <c r="B34" s="53"/>
      <c r="C34" s="78" t="s">
        <v>75</v>
      </c>
      <c r="D34" s="130"/>
      <c r="E34" s="44"/>
      <c r="F34" s="130"/>
      <c r="G34" s="43"/>
    </row>
    <row r="35" spans="1:8" hidden="1" x14ac:dyDescent="0.25">
      <c r="A35" s="53"/>
      <c r="B35" s="53"/>
      <c r="C35" s="78" t="s">
        <v>76</v>
      </c>
      <c r="D35" s="130"/>
      <c r="E35" s="44"/>
      <c r="F35" s="130"/>
      <c r="G35" s="43"/>
    </row>
    <row r="36" spans="1:8" ht="15" customHeight="1" x14ac:dyDescent="0.25">
      <c r="A36" s="53"/>
      <c r="B36" s="53"/>
      <c r="C36" s="55" t="s">
        <v>77</v>
      </c>
      <c r="D36" s="130">
        <v>-7844000</v>
      </c>
      <c r="E36" s="44"/>
      <c r="F36" s="130">
        <v>-3711377</v>
      </c>
      <c r="G36" s="38"/>
    </row>
    <row r="37" spans="1:8" ht="15" customHeight="1" x14ac:dyDescent="0.25">
      <c r="A37" s="53"/>
      <c r="B37" s="53"/>
      <c r="C37" s="55" t="s">
        <v>78</v>
      </c>
      <c r="D37" s="83">
        <v>8359000</v>
      </c>
      <c r="E37" s="44"/>
      <c r="F37" s="83">
        <v>4902482</v>
      </c>
      <c r="G37" s="38"/>
    </row>
    <row r="38" spans="1:8" ht="15" customHeight="1" x14ac:dyDescent="0.25">
      <c r="A38" s="53"/>
      <c r="B38" s="53"/>
      <c r="C38" s="55" t="s">
        <v>79</v>
      </c>
      <c r="D38" s="130">
        <v>10656</v>
      </c>
      <c r="E38" s="44"/>
      <c r="F38" s="130">
        <v>9258</v>
      </c>
      <c r="G38" s="38"/>
    </row>
    <row r="39" spans="1:8" ht="28.5" customHeight="1" thickBot="1" x14ac:dyDescent="0.3">
      <c r="A39" s="53"/>
      <c r="B39" s="53"/>
      <c r="C39" s="55" t="s">
        <v>80</v>
      </c>
      <c r="D39" s="83">
        <v>-618171</v>
      </c>
      <c r="E39" s="44"/>
      <c r="F39" s="83">
        <v>-1688285</v>
      </c>
      <c r="G39" s="38"/>
    </row>
    <row r="40" spans="1:8" x14ac:dyDescent="0.25">
      <c r="A40" s="53"/>
      <c r="B40" s="53"/>
      <c r="C40" s="68"/>
      <c r="D40" s="180">
        <f>SUM(D29:D39)</f>
        <v>-327425</v>
      </c>
      <c r="E40" s="179"/>
      <c r="F40" s="180">
        <f>SUM(F29:F39)</f>
        <v>-2448304</v>
      </c>
      <c r="G40" s="43"/>
    </row>
    <row r="41" spans="1:8" ht="34.5" customHeight="1" thickBot="1" x14ac:dyDescent="0.3">
      <c r="A41" s="53"/>
      <c r="B41" s="177" t="s">
        <v>100</v>
      </c>
      <c r="C41" s="177"/>
      <c r="D41" s="181"/>
      <c r="E41" s="179"/>
      <c r="F41" s="181"/>
      <c r="G41" s="43"/>
      <c r="H41" s="65"/>
    </row>
    <row r="42" spans="1:8" x14ac:dyDescent="0.25">
      <c r="A42" s="182" t="s">
        <v>81</v>
      </c>
      <c r="B42" s="182"/>
      <c r="C42" s="182"/>
      <c r="D42" s="55"/>
      <c r="E42" s="44"/>
      <c r="F42" s="38"/>
      <c r="G42" s="43"/>
    </row>
    <row r="43" spans="1:8" ht="15.75" customHeight="1" x14ac:dyDescent="0.25">
      <c r="A43" s="53"/>
      <c r="B43" s="53"/>
      <c r="C43" s="68" t="s">
        <v>82</v>
      </c>
      <c r="D43" s="55">
        <v>-6553660</v>
      </c>
      <c r="E43" s="44"/>
      <c r="F43" s="55">
        <v>-2811340</v>
      </c>
      <c r="G43" s="43"/>
    </row>
    <row r="44" spans="1:8" ht="15.75" customHeight="1" x14ac:dyDescent="0.25">
      <c r="A44" s="53"/>
      <c r="B44" s="53"/>
      <c r="C44" s="68" t="s">
        <v>111</v>
      </c>
      <c r="D44" s="55">
        <v>0</v>
      </c>
      <c r="E44" s="44"/>
      <c r="F44" s="55">
        <v>273628</v>
      </c>
      <c r="G44" s="43"/>
    </row>
    <row r="45" spans="1:8" ht="15.75" customHeight="1" x14ac:dyDescent="0.25">
      <c r="A45" s="53"/>
      <c r="B45" s="53"/>
      <c r="C45" s="68" t="s">
        <v>131</v>
      </c>
      <c r="D45" s="55">
        <v>0</v>
      </c>
      <c r="E45" s="44"/>
      <c r="F45" s="55">
        <v>-492236</v>
      </c>
      <c r="G45" s="43"/>
    </row>
    <row r="46" spans="1:8" ht="15.75" customHeight="1" x14ac:dyDescent="0.25">
      <c r="A46" s="53"/>
      <c r="B46" s="53"/>
      <c r="C46" s="68" t="s">
        <v>118</v>
      </c>
      <c r="D46" s="55">
        <v>-2214150</v>
      </c>
      <c r="E46" s="44"/>
      <c r="F46" s="55">
        <v>0</v>
      </c>
      <c r="G46" s="43"/>
    </row>
    <row r="47" spans="1:8" ht="15" customHeight="1" x14ac:dyDescent="0.25">
      <c r="A47" s="53"/>
      <c r="B47" s="53"/>
      <c r="C47" s="68" t="s">
        <v>83</v>
      </c>
      <c r="D47" s="55">
        <v>0</v>
      </c>
      <c r="E47" s="44"/>
      <c r="F47" s="55">
        <v>0</v>
      </c>
      <c r="G47" s="43"/>
    </row>
    <row r="48" spans="1:8" ht="15.75" customHeight="1" thickBot="1" x14ac:dyDescent="0.3">
      <c r="A48" s="53"/>
      <c r="B48" s="53"/>
      <c r="C48" s="68" t="s">
        <v>84</v>
      </c>
      <c r="D48" s="55">
        <v>1616717</v>
      </c>
      <c r="E48" s="44"/>
      <c r="F48" s="55">
        <v>2012389</v>
      </c>
      <c r="G48" s="43"/>
    </row>
    <row r="49" spans="1:11" x14ac:dyDescent="0.25">
      <c r="A49" s="53"/>
      <c r="B49" s="53"/>
      <c r="C49" s="68"/>
      <c r="D49" s="180">
        <f>SUM(D43:D48)</f>
        <v>-7151093</v>
      </c>
      <c r="E49" s="179"/>
      <c r="F49" s="180">
        <f>SUM(F43:F48)</f>
        <v>-1017559</v>
      </c>
      <c r="G49" s="43"/>
    </row>
    <row r="50" spans="1:11" ht="33.75" customHeight="1" thickBot="1" x14ac:dyDescent="0.3">
      <c r="A50" s="53"/>
      <c r="B50" s="177" t="s">
        <v>97</v>
      </c>
      <c r="C50" s="177"/>
      <c r="D50" s="183"/>
      <c r="E50" s="184"/>
      <c r="F50" s="183"/>
      <c r="G50" s="43"/>
    </row>
    <row r="51" spans="1:11" ht="15.75" thickBot="1" x14ac:dyDescent="0.3">
      <c r="A51" s="53"/>
      <c r="B51" s="53"/>
      <c r="G51" s="43"/>
      <c r="K51" s="65"/>
    </row>
    <row r="52" spans="1:11" ht="15.75" thickBot="1" x14ac:dyDescent="0.3">
      <c r="A52" s="172" t="s">
        <v>86</v>
      </c>
      <c r="B52" s="172"/>
      <c r="C52" s="172"/>
      <c r="D52" s="56">
        <f>D49+D40+D27</f>
        <v>-972614</v>
      </c>
      <c r="E52" s="44"/>
      <c r="F52" s="56">
        <f>F49+F40+F27</f>
        <v>-13566298</v>
      </c>
      <c r="G52" s="38"/>
      <c r="H52" s="38"/>
    </row>
    <row r="53" spans="1:11" ht="15.75" thickBot="1" x14ac:dyDescent="0.3">
      <c r="A53" s="172" t="s">
        <v>87</v>
      </c>
      <c r="B53" s="172"/>
      <c r="C53" s="172"/>
      <c r="D53" s="76">
        <v>2125106</v>
      </c>
      <c r="E53" s="44"/>
      <c r="F53" s="76">
        <v>29136663</v>
      </c>
      <c r="G53" s="38"/>
      <c r="H53" s="38"/>
    </row>
    <row r="54" spans="1:11" ht="15.75" customHeight="1" thickBot="1" x14ac:dyDescent="0.3">
      <c r="A54" s="47"/>
      <c r="B54" s="47"/>
      <c r="C54" s="74" t="s">
        <v>85</v>
      </c>
      <c r="D54" s="76">
        <v>-79183</v>
      </c>
      <c r="E54" s="44"/>
      <c r="F54" s="76">
        <v>-68883</v>
      </c>
      <c r="G54" s="38"/>
      <c r="H54" s="38"/>
    </row>
    <row r="55" spans="1:11" ht="15.75" thickBot="1" x14ac:dyDescent="0.3">
      <c r="A55" s="172" t="s">
        <v>101</v>
      </c>
      <c r="B55" s="172"/>
      <c r="C55" s="172"/>
      <c r="D55" s="57">
        <f>D53+D52+D54</f>
        <v>1073309</v>
      </c>
      <c r="E55" s="44"/>
      <c r="F55" s="57">
        <f>F53+F52+F54</f>
        <v>15501482</v>
      </c>
      <c r="G55" s="38"/>
      <c r="H55" s="38"/>
    </row>
    <row r="56" spans="1:11" ht="15.75" thickTop="1" x14ac:dyDescent="0.25">
      <c r="A56" s="47"/>
      <c r="B56" s="47"/>
      <c r="C56" s="47"/>
      <c r="D56" s="55"/>
      <c r="E56" s="44"/>
      <c r="F56" s="55"/>
      <c r="G56" s="38"/>
      <c r="H56" s="38"/>
    </row>
    <row r="57" spans="1:11" x14ac:dyDescent="0.25">
      <c r="A57" s="47"/>
      <c r="B57" s="171"/>
      <c r="C57" s="171"/>
      <c r="D57" s="171"/>
      <c r="E57" s="42"/>
      <c r="F57" s="58"/>
      <c r="G57" s="50"/>
      <c r="H57" s="50"/>
    </row>
    <row r="58" spans="1:11" x14ac:dyDescent="0.25">
      <c r="A58" s="46"/>
      <c r="B58" s="39"/>
      <c r="C58" s="39"/>
      <c r="D58" s="91">
        <f>D55-Баланс!F21</f>
        <v>0</v>
      </c>
      <c r="E58" s="42"/>
      <c r="F58" s="91"/>
      <c r="G58" s="50"/>
      <c r="H58" s="50"/>
    </row>
    <row r="59" spans="1:11" ht="15.75" x14ac:dyDescent="0.25">
      <c r="B59" s="35"/>
      <c r="C59" s="35"/>
      <c r="D59" s="36"/>
      <c r="E59" s="15"/>
      <c r="G59" s="16"/>
      <c r="H59" s="16"/>
      <c r="I59" s="26"/>
    </row>
    <row r="60" spans="1:11" ht="15" customHeight="1" x14ac:dyDescent="0.25">
      <c r="B60" s="149" t="s">
        <v>122</v>
      </c>
      <c r="C60" s="149"/>
      <c r="D60" s="108" t="s">
        <v>108</v>
      </c>
      <c r="E60" s="132"/>
      <c r="G60" s="92"/>
      <c r="H60" s="92"/>
      <c r="I60" s="16"/>
    </row>
    <row r="61" spans="1:11" ht="15.75" customHeight="1" x14ac:dyDescent="0.25">
      <c r="B61" s="150" t="s">
        <v>107</v>
      </c>
      <c r="C61" s="150"/>
      <c r="D61" s="110" t="s">
        <v>96</v>
      </c>
      <c r="E61" s="15"/>
      <c r="G61" s="3"/>
      <c r="H61" s="3"/>
      <c r="I61" s="26"/>
    </row>
    <row r="62" spans="1:11" x14ac:dyDescent="0.25">
      <c r="B62" s="37"/>
      <c r="C62" s="14"/>
      <c r="D62" s="16"/>
      <c r="E62" s="14"/>
      <c r="F62" s="18"/>
      <c r="G62" s="14"/>
      <c r="H62" s="14"/>
      <c r="I62" s="14"/>
    </row>
    <row r="63" spans="1:11" x14ac:dyDescent="0.25">
      <c r="A63" s="38"/>
      <c r="B63" s="38"/>
      <c r="C63" s="38"/>
      <c r="D63" s="38"/>
      <c r="E63" s="38"/>
      <c r="F63" s="38"/>
      <c r="G63" s="38"/>
      <c r="H63" s="38"/>
    </row>
    <row r="64" spans="1:11" x14ac:dyDescent="0.25">
      <c r="A64" s="38"/>
      <c r="B64" s="38"/>
      <c r="C64" s="38"/>
      <c r="D64" s="38"/>
      <c r="E64" s="38"/>
      <c r="F64" s="38"/>
      <c r="G64" s="38"/>
      <c r="H64" s="38"/>
    </row>
    <row r="65" spans="1:8" x14ac:dyDescent="0.25">
      <c r="A65" s="38"/>
      <c r="B65" s="38"/>
      <c r="C65" s="38"/>
      <c r="D65" s="38"/>
      <c r="E65" s="38"/>
      <c r="F65" s="38"/>
      <c r="G65" s="38"/>
      <c r="H65" s="38"/>
    </row>
    <row r="66" spans="1:8" x14ac:dyDescent="0.25">
      <c r="A66" s="38"/>
      <c r="B66" s="38"/>
      <c r="C66" s="38"/>
      <c r="D66" s="38"/>
      <c r="E66" s="38"/>
      <c r="F66" s="38"/>
      <c r="G66" s="38"/>
      <c r="H66" s="38"/>
    </row>
  </sheetData>
  <mergeCells count="26">
    <mergeCell ref="B24:C24"/>
    <mergeCell ref="B27:C27"/>
    <mergeCell ref="A1:C1"/>
    <mergeCell ref="A52:C52"/>
    <mergeCell ref="A53:C53"/>
    <mergeCell ref="B15:C15"/>
    <mergeCell ref="B41:C41"/>
    <mergeCell ref="B50:C50"/>
    <mergeCell ref="E40:E41"/>
    <mergeCell ref="F40:F41"/>
    <mergeCell ref="A42:C42"/>
    <mergeCell ref="D40:D41"/>
    <mergeCell ref="D49:D50"/>
    <mergeCell ref="E49:E50"/>
    <mergeCell ref="F49:F50"/>
    <mergeCell ref="D2:F2"/>
    <mergeCell ref="A2:C2"/>
    <mergeCell ref="A4:C4"/>
    <mergeCell ref="B5:C5"/>
    <mergeCell ref="A6:C6"/>
    <mergeCell ref="D3:F3"/>
    <mergeCell ref="B61:C61"/>
    <mergeCell ref="B57:D57"/>
    <mergeCell ref="B60:C60"/>
    <mergeCell ref="A55:C55"/>
    <mergeCell ref="A28:C28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tabSelected="1" zoomScaleNormal="100" workbookViewId="0">
      <selection activeCell="A2" sqref="A2:G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8.5703125" customWidth="1"/>
    <col min="5" max="5" width="1.5703125" customWidth="1"/>
    <col min="6" max="6" width="22.5703125" customWidth="1"/>
    <col min="7" max="7" width="15.5703125" customWidth="1"/>
    <col min="8" max="8" width="12.5703125" customWidth="1"/>
    <col min="9" max="9" width="12.285156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3" ht="28.5" customHeight="1" x14ac:dyDescent="0.25">
      <c r="A1" s="187" t="str">
        <f>ОДДС!A1</f>
        <v xml:space="preserve">TOO "RG BRANDS KAZAKHSTAN" </v>
      </c>
      <c r="B1" s="187"/>
      <c r="C1" s="187"/>
      <c r="D1" s="187"/>
      <c r="E1" s="187"/>
      <c r="F1" s="187"/>
      <c r="G1" s="187"/>
      <c r="H1" s="187"/>
      <c r="I1" s="61"/>
      <c r="J1" s="60"/>
      <c r="K1" s="61"/>
      <c r="L1" s="61"/>
      <c r="M1" s="60"/>
    </row>
    <row r="2" spans="1:13" ht="28.5" customHeight="1" x14ac:dyDescent="0.25">
      <c r="A2" s="188" t="s">
        <v>126</v>
      </c>
      <c r="B2" s="188"/>
      <c r="C2" s="188"/>
      <c r="D2" s="188"/>
      <c r="E2" s="188"/>
      <c r="F2" s="188"/>
      <c r="G2" s="188"/>
      <c r="H2" s="63"/>
      <c r="I2" s="63"/>
      <c r="J2" s="63"/>
      <c r="K2" s="63"/>
      <c r="M2" s="60"/>
    </row>
    <row r="3" spans="1:13" ht="28.5" customHeight="1" x14ac:dyDescent="0.25">
      <c r="A3" s="139"/>
      <c r="B3" s="139"/>
      <c r="C3" s="139"/>
      <c r="D3" s="139"/>
      <c r="E3" s="139"/>
      <c r="F3" s="139"/>
      <c r="G3" s="62" t="s">
        <v>0</v>
      </c>
      <c r="H3" s="63"/>
      <c r="I3" s="63"/>
      <c r="J3" s="63"/>
      <c r="K3" s="63"/>
      <c r="L3" s="140"/>
      <c r="M3" s="60"/>
    </row>
    <row r="4" spans="1:13" ht="48.75" customHeight="1" thickBot="1" x14ac:dyDescent="0.3">
      <c r="A4" s="69"/>
      <c r="B4" s="93" t="s">
        <v>109</v>
      </c>
      <c r="C4" s="93"/>
      <c r="D4" s="93" t="s">
        <v>93</v>
      </c>
      <c r="E4" s="93"/>
      <c r="F4" s="93" t="s">
        <v>110</v>
      </c>
      <c r="G4" s="93" t="s">
        <v>94</v>
      </c>
    </row>
    <row r="5" spans="1:13" ht="16.5" thickTop="1" thickBot="1" x14ac:dyDescent="0.3">
      <c r="A5" s="68" t="s">
        <v>115</v>
      </c>
      <c r="B5" s="57">
        <v>1132130</v>
      </c>
      <c r="C5" s="57"/>
      <c r="D5" s="57">
        <v>3512696</v>
      </c>
      <c r="E5" s="57"/>
      <c r="F5" s="57">
        <v>11158248</v>
      </c>
      <c r="G5" s="57">
        <f t="shared" ref="G5:G9" si="0">SUM(B5:F5)</f>
        <v>15803074</v>
      </c>
      <c r="H5" s="65"/>
    </row>
    <row r="6" spans="1:13" ht="15.75" thickTop="1" x14ac:dyDescent="0.25">
      <c r="A6" s="68" t="s">
        <v>88</v>
      </c>
      <c r="B6" s="55"/>
      <c r="C6" s="55"/>
      <c r="D6" s="55"/>
      <c r="E6" s="55"/>
      <c r="F6" s="55">
        <v>1778271</v>
      </c>
      <c r="G6" s="55">
        <f t="shared" si="0"/>
        <v>1778271</v>
      </c>
      <c r="H6" s="65"/>
    </row>
    <row r="7" spans="1:13" x14ac:dyDescent="0.25">
      <c r="A7" s="68" t="s">
        <v>99</v>
      </c>
      <c r="B7" s="55"/>
      <c r="C7" s="55"/>
      <c r="D7" s="55"/>
      <c r="E7" s="55"/>
      <c r="F7" s="55">
        <v>0</v>
      </c>
      <c r="G7" s="55">
        <f t="shared" si="0"/>
        <v>0</v>
      </c>
      <c r="H7" s="65"/>
    </row>
    <row r="8" spans="1:13" x14ac:dyDescent="0.25">
      <c r="A8" s="68" t="s">
        <v>89</v>
      </c>
      <c r="B8" s="55"/>
      <c r="C8" s="55"/>
      <c r="D8" s="55"/>
      <c r="E8" s="55"/>
      <c r="F8" s="55"/>
      <c r="G8" s="55">
        <f t="shared" si="0"/>
        <v>0</v>
      </c>
      <c r="H8" s="65"/>
    </row>
    <row r="9" spans="1:13" ht="30" x14ac:dyDescent="0.25">
      <c r="A9" s="68" t="s">
        <v>90</v>
      </c>
      <c r="B9" s="55"/>
      <c r="C9" s="55"/>
      <c r="D9" s="55">
        <v>-163891</v>
      </c>
      <c r="E9" s="55"/>
      <c r="F9" s="55">
        <f>-D9</f>
        <v>163891</v>
      </c>
      <c r="G9" s="55">
        <f t="shared" si="0"/>
        <v>0</v>
      </c>
      <c r="H9" s="65"/>
    </row>
    <row r="10" spans="1:13" ht="15.75" thickBot="1" x14ac:dyDescent="0.3">
      <c r="A10" s="68" t="s">
        <v>127</v>
      </c>
      <c r="B10" s="57">
        <f>SUM(B5:B9)</f>
        <v>1132130</v>
      </c>
      <c r="C10" s="55"/>
      <c r="D10" s="57">
        <f>SUM(D5:D9)</f>
        <v>3348805</v>
      </c>
      <c r="E10" s="55"/>
      <c r="F10" s="57">
        <f>SUM(F5:F9)</f>
        <v>13100410</v>
      </c>
      <c r="G10" s="57">
        <f>SUM(G5:G9)</f>
        <v>17581345</v>
      </c>
      <c r="H10" s="65"/>
    </row>
    <row r="11" spans="1:13" ht="15.75" thickTop="1" x14ac:dyDescent="0.25">
      <c r="A11" s="68"/>
      <c r="B11" s="55"/>
      <c r="C11" s="55"/>
      <c r="D11" s="55"/>
      <c r="E11" s="55"/>
      <c r="F11" s="55"/>
      <c r="G11" s="55"/>
      <c r="H11" s="65"/>
    </row>
    <row r="12" spans="1:13" x14ac:dyDescent="0.25">
      <c r="A12" s="68"/>
      <c r="B12" s="55"/>
      <c r="C12" s="55"/>
      <c r="D12" s="55"/>
      <c r="E12" s="55"/>
      <c r="F12" s="55"/>
      <c r="G12" s="55"/>
      <c r="H12" s="65"/>
    </row>
    <row r="13" spans="1:13" ht="15.75" thickBot="1" x14ac:dyDescent="0.3">
      <c r="A13" s="68" t="s">
        <v>128</v>
      </c>
      <c r="B13" s="57">
        <v>1132130</v>
      </c>
      <c r="C13" s="57"/>
      <c r="D13" s="57">
        <v>2884304</v>
      </c>
      <c r="E13" s="57"/>
      <c r="F13" s="57">
        <v>2439561</v>
      </c>
      <c r="G13" s="57">
        <f>SUM(B13:F13)</f>
        <v>6455995</v>
      </c>
      <c r="H13" s="65"/>
    </row>
    <row r="14" spans="1:13" ht="15.75" thickTop="1" x14ac:dyDescent="0.25">
      <c r="A14" s="68" t="s">
        <v>88</v>
      </c>
      <c r="B14" s="70"/>
      <c r="C14" s="70"/>
      <c r="D14" s="134"/>
      <c r="E14" s="134"/>
      <c r="F14" s="130">
        <v>972609</v>
      </c>
      <c r="G14" s="55">
        <f>SUM(B14:F14)</f>
        <v>972609</v>
      </c>
      <c r="H14" s="65"/>
    </row>
    <row r="15" spans="1:13" x14ac:dyDescent="0.25">
      <c r="A15" s="68" t="s">
        <v>99</v>
      </c>
      <c r="B15" s="71"/>
      <c r="C15" s="70"/>
      <c r="D15" s="135"/>
      <c r="E15" s="134"/>
      <c r="F15" s="130"/>
      <c r="G15" s="55"/>
      <c r="H15" s="65"/>
    </row>
    <row r="16" spans="1:13" x14ac:dyDescent="0.25">
      <c r="A16" s="68" t="s">
        <v>89</v>
      </c>
      <c r="B16" s="71"/>
      <c r="C16" s="70"/>
      <c r="D16" s="135"/>
      <c r="E16" s="134"/>
      <c r="F16" s="135"/>
      <c r="G16" s="71"/>
      <c r="H16" s="65"/>
    </row>
    <row r="17" spans="1:9" ht="30.75" thickBot="1" x14ac:dyDescent="0.3">
      <c r="A17" s="68" t="s">
        <v>90</v>
      </c>
      <c r="B17" s="72"/>
      <c r="C17" s="73"/>
      <c r="D17" s="136">
        <v>657436</v>
      </c>
      <c r="E17" s="136"/>
      <c r="F17" s="136">
        <f>-D17</f>
        <v>-657436</v>
      </c>
      <c r="G17" s="57"/>
      <c r="H17" s="65"/>
    </row>
    <row r="18" spans="1:9" ht="16.5" thickTop="1" thickBot="1" x14ac:dyDescent="0.3">
      <c r="A18" s="68" t="s">
        <v>129</v>
      </c>
      <c r="B18" s="57">
        <f>SUM(B13:B17)</f>
        <v>1132130</v>
      </c>
      <c r="C18" s="57"/>
      <c r="D18" s="57">
        <f>SUM(D13:D17)</f>
        <v>3541740</v>
      </c>
      <c r="E18" s="57"/>
      <c r="F18" s="57">
        <f>SUM(F13:F17)</f>
        <v>2754734</v>
      </c>
      <c r="G18" s="57">
        <f>SUM(G13:G17)</f>
        <v>7428604</v>
      </c>
      <c r="H18" s="65"/>
    </row>
    <row r="19" spans="1:9" ht="15.75" thickTop="1" x14ac:dyDescent="0.25">
      <c r="A19" s="68" t="s">
        <v>129</v>
      </c>
      <c r="G19" s="65">
        <f>G18-Баланс!F33</f>
        <v>0</v>
      </c>
    </row>
    <row r="20" spans="1:9" x14ac:dyDescent="0.25">
      <c r="A20" s="47"/>
      <c r="B20" s="171"/>
      <c r="C20" s="171"/>
      <c r="D20" s="171"/>
      <c r="E20" s="171"/>
      <c r="F20" s="171"/>
      <c r="G20" s="171"/>
      <c r="H20" s="42"/>
      <c r="I20" s="50"/>
    </row>
    <row r="21" spans="1:9" x14ac:dyDescent="0.25">
      <c r="A21" s="46"/>
      <c r="B21" s="39"/>
      <c r="C21" s="39"/>
      <c r="D21" s="39"/>
      <c r="E21" s="40"/>
      <c r="F21" s="40"/>
      <c r="G21" s="58"/>
      <c r="H21" s="42"/>
      <c r="I21" s="50"/>
    </row>
    <row r="22" spans="1:9" x14ac:dyDescent="0.25">
      <c r="A22" s="38"/>
      <c r="B22" s="48"/>
      <c r="C22" s="48"/>
      <c r="D22" s="48"/>
      <c r="E22" s="39"/>
      <c r="F22" s="52"/>
      <c r="G22" s="59"/>
      <c r="H22" s="39"/>
      <c r="I22" s="49"/>
    </row>
    <row r="23" spans="1:9" ht="15" customHeight="1" x14ac:dyDescent="0.25">
      <c r="A23" s="38"/>
      <c r="B23" s="149" t="s">
        <v>122</v>
      </c>
      <c r="C23" s="149"/>
      <c r="E23" s="51"/>
      <c r="F23" s="108" t="s">
        <v>108</v>
      </c>
      <c r="G23" s="92"/>
    </row>
    <row r="24" spans="1:9" ht="15" customHeight="1" x14ac:dyDescent="0.25">
      <c r="A24" s="38"/>
      <c r="B24" s="150" t="s">
        <v>107</v>
      </c>
      <c r="C24" s="150"/>
      <c r="D24" s="150"/>
      <c r="E24" s="50"/>
      <c r="F24" s="110" t="s">
        <v>96</v>
      </c>
      <c r="G24" s="3"/>
    </row>
    <row r="25" spans="1:9" x14ac:dyDescent="0.25">
      <c r="A25" s="38"/>
      <c r="B25" s="41"/>
      <c r="C25" s="41"/>
      <c r="D25" s="50"/>
      <c r="E25" s="50"/>
      <c r="F25" s="49"/>
      <c r="G25" s="49"/>
      <c r="H25" s="40"/>
      <c r="I25" s="42"/>
    </row>
  </sheetData>
  <mergeCells count="5">
    <mergeCell ref="A1:H1"/>
    <mergeCell ref="B20:G20"/>
    <mergeCell ref="B23:C23"/>
    <mergeCell ref="A2:G2"/>
    <mergeCell ref="B24:D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2024-05-15T10:09:58Z</dcterms:modified>
</cp:coreProperties>
</file>