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2\4-2022\"/>
    </mc:Choice>
  </mc:AlternateContent>
  <xr:revisionPtr revIDLastSave="0" documentId="13_ncr:1_{83FAEC43-854C-4FCA-8EB3-5E3ABB13AA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3" l="1"/>
  <c r="G19" i="4"/>
  <c r="F14" i="4"/>
  <c r="F9" i="4" l="1"/>
  <c r="G9" i="4" s="1"/>
  <c r="G8" i="4"/>
  <c r="G7" i="4"/>
  <c r="G6" i="4"/>
  <c r="D10" i="4"/>
  <c r="B10" i="4"/>
  <c r="B18" i="4"/>
  <c r="D18" i="4"/>
  <c r="G13" i="4"/>
  <c r="D3" i="3"/>
  <c r="B1" i="2"/>
  <c r="A1" i="3" s="1"/>
  <c r="A1" i="4" s="1"/>
  <c r="F10" i="4" l="1"/>
  <c r="G10" i="4"/>
  <c r="F4" i="3"/>
  <c r="D4" i="3"/>
  <c r="F49" i="3" l="1"/>
  <c r="F17" i="4" l="1"/>
  <c r="F18" i="4" s="1"/>
  <c r="D40" i="3" l="1"/>
  <c r="F22" i="1" l="1"/>
  <c r="F40" i="3" l="1"/>
  <c r="H51" i="1"/>
  <c r="F51" i="1"/>
  <c r="H41" i="1"/>
  <c r="F41" i="1"/>
  <c r="H32" i="1"/>
  <c r="F32" i="1"/>
  <c r="H22" i="1"/>
  <c r="H12" i="1"/>
  <c r="F12" i="1"/>
  <c r="F24" i="1" s="1"/>
  <c r="H24" i="1" l="1"/>
  <c r="F33" i="1"/>
  <c r="F53" i="1" s="1"/>
  <c r="D49" i="3" l="1"/>
  <c r="G5" i="4" l="1"/>
  <c r="G16" i="4"/>
  <c r="G15" i="4"/>
  <c r="H9" i="2" l="1"/>
  <c r="H12" i="2" s="1"/>
  <c r="H17" i="2" s="1"/>
  <c r="F9" i="2"/>
  <c r="H33" i="1"/>
  <c r="H53" i="1" s="1"/>
  <c r="H57" i="1" s="1"/>
  <c r="H19" i="2" l="1"/>
  <c r="H22" i="2" s="1"/>
  <c r="F5" i="3"/>
  <c r="F15" i="3" s="1"/>
  <c r="F12" i="2"/>
  <c r="F17" i="2" s="1"/>
  <c r="F57" i="1"/>
  <c r="F24" i="3" l="1"/>
  <c r="F27" i="3" s="1"/>
  <c r="F52" i="3" s="1"/>
  <c r="F55" i="3" s="1"/>
  <c r="F19" i="2"/>
  <c r="D5" i="3"/>
  <c r="D15" i="3" s="1"/>
  <c r="D24" i="3" s="1"/>
  <c r="D27" i="3" s="1"/>
  <c r="D52" i="3" s="1"/>
  <c r="D55" i="3" s="1"/>
  <c r="D58" i="3" s="1"/>
  <c r="F22" i="2" l="1"/>
  <c r="G14" i="4"/>
  <c r="G18" i="4" s="1"/>
</calcChain>
</file>

<file path=xl/sharedStrings.xml><?xml version="1.0" encoding="utf-8"?>
<sst xmlns="http://schemas.openxmlformats.org/spreadsheetml/2006/main" count="157" uniqueCount="131">
  <si>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</si>
  <si>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</si>
  <si>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</si>
  <si>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</si>
  <si>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</si>
  <si>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</si>
  <si>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</si>
  <si>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</si>
  <si>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</si>
  <si>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</si>
  <si>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</si>
  <si>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</si>
  <si>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</si>
  <si>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</si>
  <si>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</si>
  <si>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</si>
  <si>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</si>
  <si>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</si>
  <si>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</si>
  <si>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</si>
  <si>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</si>
  <si>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</si>
  <si>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</si>
  <si>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</si>
  <si>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</si>
  <si>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</si>
  <si>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</si>
  <si>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</si>
  <si>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</si>
  <si>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</si>
  <si>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</si>
  <si>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</si>
  <si>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</si>
  <si>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</si>
  <si>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</si>
  <si>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</si>
  <si>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</si>
  <si>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</si>
  <si>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</si>
  <si>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</si>
  <si>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</si>
  <si>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</si>
  <si>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</si>
  <si>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</si>
  <si>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</si>
  <si>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</si>
  <si>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</si>
  <si>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</si>
  <si>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</si>
  <si>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</si>
  <si>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</si>
  <si>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</si>
  <si>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</si>
  <si>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</si>
  <si>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</si>
  <si>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</si>
  <si>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</si>
  <si>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</si>
  <si>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</si>
  <si>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</si>
  <si>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</si>
  <si>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</si>
  <si>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</si>
  <si>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</si>
  <si>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</si>
  <si>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</si>
  <si>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</si>
  <si>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</si>
  <si>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</si>
  <si>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</si>
  <si>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</si>
  <si>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</si>
  <si>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</si>
  <si>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</si>
  <si>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</si>
  <si>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</si>
  <si>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</si>
  <si>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</si>
  <si>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</si>
  <si>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</si>
  <si>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</si>
  <si>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</si>
  <si>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</si>
  <si>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</si>
  <si>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</si>
  <si>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</si>
  <si>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</si>
  <si>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</si>
  <si>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</si>
  <si>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</si>
  <si>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</si>
  <si>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</si>
  <si>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</si>
  <si>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Всего капитал </t>
  </si>
  <si>
    <t>-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</si>
  <si>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</si>
  <si>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</si>
  <si>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</si>
  <si>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</si>
  <si>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</si>
  <si>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</si>
  <si>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</si>
  <si>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</si>
  <si>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</si>
  <si>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</si>
  <si>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</si>
  <si>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</si>
  <si>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TOO "RG BRANDS KAZAKHSTAN" </t>
  </si>
  <si>
    <t>Агыбаев А.Е.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</si>
  <si>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</si>
  <si>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</si>
  <si>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</si>
  <si>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</si>
  <si>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2021г.</t>
  </si>
  <si>
    <t>На 31 декабря 2021 года</t>
  </si>
  <si>
    <t>2022г.</t>
  </si>
  <si>
    <t xml:space="preserve">На 31 декабря 2021г. </t>
  </si>
  <si>
    <t xml:space="preserve">На 31 декабря 2020г. </t>
  </si>
  <si>
    <t>Выпуск облигаций</t>
  </si>
  <si>
    <t>Промежуточный сокращенный отчет о финансовом положении по состоянию на 31 декабря 2022 года</t>
  </si>
  <si>
    <t>На 31 декабря 2022 года</t>
  </si>
  <si>
    <t>Активы в форме права пользования</t>
  </si>
  <si>
    <t>Обязательства по отсроченному подоходному налогу</t>
  </si>
  <si>
    <r>
      <t xml:space="preserve">Промежуточный сокращенный отчет о прибылях и убытках и прочем совокупном доходе за период, закончившийся 31 декабря 2022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</si>
  <si>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 xml:space="preserve">Промежуточный сокращенный отчет об изменениях  в собственном капитале за период, закончившийся 31 декабря 2022 г.                </t>
  </si>
  <si>
    <t xml:space="preserve">На 31 декабря 2022г. </t>
  </si>
  <si>
    <t>Корректировка справедливой стоимости задолженности АО "RG Brands"</t>
  </si>
  <si>
    <t>Промежуточный сокращенный отчет о движении денежных средств за период, закончившийся на 31 декабря 2022 года (косвенный метод)</t>
  </si>
  <si>
    <t>Убыток от неосновной деятельности</t>
  </si>
  <si>
    <t>Погашение обязательств по аренде</t>
  </si>
  <si>
    <t>Погашение обязательств по облигациям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</si>
</sst>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262" applyNumberFormat="1" applyFont="1"/>
    <xf numFmtId="167" fontId="70" fillId="0" borderId="3" xfId="262" applyNumberFormat="1" applyFont="1" applyBorder="1"/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62" fillId="0" borderId="16" xfId="217" applyNumberFormat="1" applyFont="1" applyBorder="1" applyAlignment="1">
      <alignment horizontal="right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167" fontId="14" fillId="0" borderId="0" xfId="262" applyNumberFormat="1" applyFont="1" applyAlignment="1">
      <alignment wrapText="1"/>
    </xf>
    <xf numFmtId="167" fontId="60" fillId="0" borderId="21" xfId="262" applyNumberFormat="1" applyFont="1" applyBorder="1" applyAlignment="1">
      <alignment wrapText="1"/>
    </xf>
    <xf numFmtId="167" fontId="60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54" fillId="0" borderId="3" xfId="262" applyFont="1" applyBorder="1"/>
    <xf numFmtId="0" fontId="2" fillId="0" borderId="0" xfId="262"/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8" customWidth="1"/>
    <col min="6" max="6" width="17.42578125" style="117" customWidth="1"/>
    <col min="7" max="7" width="3.140625" style="118" customWidth="1"/>
    <col min="8" max="8" width="16.85546875" style="117" customWidth="1"/>
    <col min="12" max="12" width="12.140625" customWidth="1"/>
  </cols>
  <sheetData>
    <row r="1" spans="1:14" x14ac:dyDescent="0.25">
      <c r="A1" s="160" t="s">
        <v>107</v>
      </c>
      <c r="B1" s="160"/>
      <c r="C1" s="160"/>
      <c r="D1" s="160"/>
      <c r="E1" s="119"/>
      <c r="F1" s="159"/>
      <c r="G1" s="159"/>
      <c r="H1" s="159"/>
      <c r="I1" s="1"/>
    </row>
    <row r="2" spans="1:14" ht="40.5" customHeight="1" x14ac:dyDescent="0.25">
      <c r="A2" s="161" t="s">
        <v>119</v>
      </c>
      <c r="B2" s="161"/>
      <c r="C2" s="161"/>
      <c r="D2" s="161"/>
      <c r="E2" s="120"/>
      <c r="F2" s="162" t="s">
        <v>0</v>
      </c>
      <c r="G2" s="162"/>
      <c r="H2" s="162"/>
      <c r="I2" s="1"/>
    </row>
    <row r="3" spans="1:14" x14ac:dyDescent="0.25">
      <c r="A3" s="1"/>
      <c r="B3" s="2"/>
      <c r="C3" s="2"/>
      <c r="D3" s="2"/>
      <c r="E3" s="119"/>
      <c r="F3" s="101"/>
      <c r="G3" s="102"/>
      <c r="H3" s="101"/>
      <c r="I3" s="1"/>
    </row>
    <row r="4" spans="1:14" ht="25.5" x14ac:dyDescent="0.25">
      <c r="A4" s="4"/>
      <c r="B4" s="163"/>
      <c r="C4" s="163"/>
      <c r="D4" s="163"/>
      <c r="E4" s="121"/>
      <c r="F4" s="103" t="s">
        <v>120</v>
      </c>
      <c r="G4" s="104"/>
      <c r="H4" s="103" t="s">
        <v>114</v>
      </c>
      <c r="I4" s="4"/>
    </row>
    <row r="5" spans="1:14" x14ac:dyDescent="0.25">
      <c r="A5" s="3"/>
      <c r="B5" s="157" t="s">
        <v>1</v>
      </c>
      <c r="C5" s="157"/>
      <c r="D5" s="157"/>
      <c r="E5" s="122"/>
      <c r="F5" s="105"/>
      <c r="G5" s="106"/>
      <c r="H5" s="105"/>
      <c r="I5" s="3"/>
    </row>
    <row r="6" spans="1:14" x14ac:dyDescent="0.25">
      <c r="A6" s="3"/>
      <c r="B6" s="152" t="s">
        <v>2</v>
      </c>
      <c r="C6" s="152"/>
      <c r="D6" s="152"/>
      <c r="E6" s="100"/>
      <c r="F6" s="105"/>
      <c r="G6" s="106"/>
      <c r="H6" s="105"/>
      <c r="I6" s="3"/>
    </row>
    <row r="7" spans="1:14" ht="15" customHeight="1" x14ac:dyDescent="0.25">
      <c r="A7" s="3"/>
      <c r="B7" s="152" t="s">
        <v>4</v>
      </c>
      <c r="C7" s="152"/>
      <c r="D7" s="152"/>
      <c r="E7" s="100"/>
      <c r="F7" s="90">
        <v>53037</v>
      </c>
      <c r="G7" s="106"/>
      <c r="H7" s="92">
        <v>53037</v>
      </c>
      <c r="I7" s="5"/>
      <c r="J7" s="145"/>
      <c r="K7" s="145"/>
      <c r="L7" s="145"/>
      <c r="N7" s="71"/>
    </row>
    <row r="8" spans="1:14" ht="15" customHeight="1" x14ac:dyDescent="0.25">
      <c r="A8" s="3"/>
      <c r="B8" s="152" t="s">
        <v>3</v>
      </c>
      <c r="C8" s="152"/>
      <c r="D8" s="152"/>
      <c r="E8" s="100">
        <v>11</v>
      </c>
      <c r="F8" s="90">
        <v>30486856</v>
      </c>
      <c r="G8" s="106"/>
      <c r="H8" s="92">
        <v>26922074</v>
      </c>
      <c r="I8" s="5"/>
      <c r="L8" s="71"/>
      <c r="N8" s="71"/>
    </row>
    <row r="9" spans="1:14" x14ac:dyDescent="0.25">
      <c r="A9" s="3"/>
      <c r="B9" s="152" t="s">
        <v>5</v>
      </c>
      <c r="C9" s="152"/>
      <c r="D9" s="152"/>
      <c r="E9" s="100">
        <v>14</v>
      </c>
      <c r="F9" s="90">
        <v>1550924</v>
      </c>
      <c r="G9" s="106"/>
      <c r="H9" s="92">
        <v>2006213</v>
      </c>
      <c r="I9" s="5"/>
      <c r="L9" s="71"/>
      <c r="N9" s="71"/>
    </row>
    <row r="10" spans="1:14" x14ac:dyDescent="0.25">
      <c r="A10" s="3"/>
      <c r="B10" s="152" t="s">
        <v>121</v>
      </c>
      <c r="C10" s="152"/>
      <c r="D10" s="152"/>
      <c r="E10" s="100"/>
      <c r="F10" s="90">
        <v>542927</v>
      </c>
      <c r="G10" s="106"/>
      <c r="H10" s="92">
        <v>206077</v>
      </c>
      <c r="I10" s="5"/>
      <c r="L10" s="71"/>
      <c r="N10" s="71"/>
    </row>
    <row r="11" spans="1:14" x14ac:dyDescent="0.25">
      <c r="A11" s="3"/>
      <c r="B11" s="152" t="s">
        <v>6</v>
      </c>
      <c r="C11" s="152"/>
      <c r="D11" s="152"/>
      <c r="E11" s="100"/>
      <c r="F11" s="90">
        <v>238378</v>
      </c>
      <c r="G11" s="106"/>
      <c r="H11" s="90">
        <v>78787</v>
      </c>
      <c r="I11" s="3"/>
    </row>
    <row r="12" spans="1:14" x14ac:dyDescent="0.25">
      <c r="A12" s="3"/>
      <c r="B12" s="152" t="s">
        <v>8</v>
      </c>
      <c r="C12" s="152"/>
      <c r="D12" s="152"/>
      <c r="E12" s="100"/>
      <c r="F12" s="89">
        <f>SUM(F7:F11)</f>
        <v>32872122</v>
      </c>
      <c r="G12" s="107"/>
      <c r="H12" s="89">
        <f>SUM(H7:H11)</f>
        <v>29266188</v>
      </c>
      <c r="I12" s="3"/>
    </row>
    <row r="13" spans="1:14" x14ac:dyDescent="0.25">
      <c r="A13" s="3"/>
      <c r="B13" s="151"/>
      <c r="C13" s="151"/>
      <c r="D13" s="151"/>
      <c r="E13" s="99"/>
      <c r="F13" s="108"/>
      <c r="G13" s="107"/>
      <c r="H13" s="108"/>
      <c r="I13" s="7"/>
    </row>
    <row r="14" spans="1:14" x14ac:dyDescent="0.25">
      <c r="B14" s="152" t="s">
        <v>9</v>
      </c>
      <c r="C14" s="152"/>
      <c r="D14" s="152"/>
      <c r="E14" s="100"/>
      <c r="F14" s="108"/>
      <c r="G14" s="107"/>
      <c r="H14" s="108"/>
      <c r="I14" s="3"/>
    </row>
    <row r="15" spans="1:14" x14ac:dyDescent="0.25">
      <c r="B15" s="152" t="s">
        <v>10</v>
      </c>
      <c r="C15" s="152"/>
      <c r="D15" s="152"/>
      <c r="E15" s="100">
        <v>12</v>
      </c>
      <c r="F15" s="91">
        <v>32204346</v>
      </c>
      <c r="G15" s="106"/>
      <c r="H15" s="91">
        <v>18006252</v>
      </c>
      <c r="I15" s="9"/>
    </row>
    <row r="16" spans="1:14" x14ac:dyDescent="0.25">
      <c r="B16" s="152" t="s">
        <v>11</v>
      </c>
      <c r="C16" s="152"/>
      <c r="D16" s="152"/>
      <c r="E16" s="100">
        <v>13</v>
      </c>
      <c r="F16" s="91">
        <v>5340777</v>
      </c>
      <c r="G16" s="106"/>
      <c r="H16" s="91">
        <v>2120470</v>
      </c>
      <c r="I16" s="9"/>
    </row>
    <row r="17" spans="2:9" x14ac:dyDescent="0.25">
      <c r="B17" s="152" t="s">
        <v>5</v>
      </c>
      <c r="C17" s="152"/>
      <c r="D17" s="152"/>
      <c r="E17" s="100">
        <v>14</v>
      </c>
      <c r="F17" s="91">
        <v>5205979</v>
      </c>
      <c r="G17" s="106"/>
      <c r="H17" s="91">
        <v>3396173</v>
      </c>
      <c r="I17" s="9"/>
    </row>
    <row r="18" spans="2:9" x14ac:dyDescent="0.25">
      <c r="B18" s="152" t="s">
        <v>12</v>
      </c>
      <c r="C18" s="152"/>
      <c r="D18" s="152"/>
      <c r="E18" s="100"/>
      <c r="F18" s="91">
        <v>17408618</v>
      </c>
      <c r="G18" s="106"/>
      <c r="H18" s="91">
        <v>32764111</v>
      </c>
      <c r="I18" s="9"/>
    </row>
    <row r="19" spans="2:9" x14ac:dyDescent="0.25">
      <c r="B19" s="152" t="s">
        <v>13</v>
      </c>
      <c r="C19" s="152"/>
      <c r="D19" s="152"/>
      <c r="E19" s="100">
        <v>15</v>
      </c>
      <c r="F19" s="91">
        <v>4910264</v>
      </c>
      <c r="G19" s="106"/>
      <c r="H19" s="91">
        <v>1258192</v>
      </c>
      <c r="I19" s="9"/>
    </row>
    <row r="20" spans="2:9" x14ac:dyDescent="0.25">
      <c r="B20" s="152" t="s">
        <v>7</v>
      </c>
      <c r="C20" s="152"/>
      <c r="D20" s="152"/>
      <c r="E20" s="100"/>
      <c r="F20" s="91">
        <v>904296</v>
      </c>
      <c r="G20" s="106"/>
      <c r="H20" s="91">
        <v>1320346</v>
      </c>
      <c r="I20" s="9"/>
    </row>
    <row r="21" spans="2:9" x14ac:dyDescent="0.25">
      <c r="B21" s="152" t="s">
        <v>14</v>
      </c>
      <c r="C21" s="152"/>
      <c r="D21" s="152"/>
      <c r="E21" s="100">
        <v>16</v>
      </c>
      <c r="F21" s="92">
        <v>29136663</v>
      </c>
      <c r="G21" s="106"/>
      <c r="H21" s="92">
        <v>5952084</v>
      </c>
      <c r="I21" s="9"/>
    </row>
    <row r="22" spans="2:9" x14ac:dyDescent="0.25">
      <c r="B22" s="152" t="s">
        <v>15</v>
      </c>
      <c r="C22" s="152"/>
      <c r="D22" s="152"/>
      <c r="E22" s="100"/>
      <c r="F22" s="89">
        <f>SUM(F15:F21)</f>
        <v>95110943</v>
      </c>
      <c r="G22" s="107"/>
      <c r="H22" s="89">
        <f>SUM(H15:H21)</f>
        <v>64817628</v>
      </c>
      <c r="I22" s="5"/>
    </row>
    <row r="23" spans="2:9" x14ac:dyDescent="0.25">
      <c r="B23" s="158"/>
      <c r="C23" s="158"/>
      <c r="D23" s="158"/>
      <c r="E23" s="100"/>
      <c r="F23" s="108"/>
      <c r="G23" s="107"/>
      <c r="H23" s="108"/>
      <c r="I23" s="5"/>
    </row>
    <row r="24" spans="2:9" ht="15.75" thickBot="1" x14ac:dyDescent="0.3">
      <c r="B24" s="152" t="s">
        <v>16</v>
      </c>
      <c r="C24" s="152"/>
      <c r="D24" s="152"/>
      <c r="E24" s="100"/>
      <c r="F24" s="94">
        <f>F12+F22</f>
        <v>127983065</v>
      </c>
      <c r="G24" s="107"/>
      <c r="H24" s="94">
        <f>H12+H22</f>
        <v>94083816</v>
      </c>
      <c r="I24" s="5"/>
    </row>
    <row r="25" spans="2:9" ht="15.75" thickTop="1" x14ac:dyDescent="0.25">
      <c r="B25" s="158"/>
      <c r="C25" s="158"/>
      <c r="D25" s="158"/>
      <c r="E25" s="100"/>
      <c r="F25" s="108"/>
      <c r="G25" s="107"/>
      <c r="H25" s="108"/>
      <c r="I25" s="7"/>
    </row>
    <row r="26" spans="2:9" x14ac:dyDescent="0.25">
      <c r="B26" s="157" t="s">
        <v>17</v>
      </c>
      <c r="C26" s="157"/>
      <c r="D26" s="157"/>
      <c r="E26" s="99"/>
      <c r="F26" s="108"/>
      <c r="G26" s="107"/>
      <c r="H26" s="108"/>
      <c r="I26" s="5"/>
    </row>
    <row r="27" spans="2:9" x14ac:dyDescent="0.25">
      <c r="B27" s="152" t="s">
        <v>18</v>
      </c>
      <c r="C27" s="152"/>
      <c r="D27" s="152"/>
      <c r="E27" s="100"/>
      <c r="F27" s="108"/>
      <c r="G27" s="107"/>
      <c r="H27" s="108"/>
      <c r="I27" s="5"/>
    </row>
    <row r="28" spans="2:9" x14ac:dyDescent="0.25">
      <c r="B28" s="152" t="s">
        <v>19</v>
      </c>
      <c r="C28" s="152"/>
      <c r="D28" s="152"/>
      <c r="E28" s="100"/>
      <c r="F28" s="91">
        <v>1132130</v>
      </c>
      <c r="G28" s="106"/>
      <c r="H28" s="91">
        <v>1132130</v>
      </c>
      <c r="I28" s="5"/>
    </row>
    <row r="29" spans="2:9" x14ac:dyDescent="0.25">
      <c r="B29" s="152" t="s">
        <v>20</v>
      </c>
      <c r="C29" s="152"/>
      <c r="D29" s="152"/>
      <c r="E29" s="100"/>
      <c r="F29" s="91">
        <v>3512696</v>
      </c>
      <c r="G29" s="106"/>
      <c r="H29" s="91">
        <v>4150993</v>
      </c>
      <c r="I29" s="9"/>
    </row>
    <row r="30" spans="2:9" x14ac:dyDescent="0.25">
      <c r="B30" s="152" t="s">
        <v>21</v>
      </c>
      <c r="C30" s="152"/>
      <c r="D30" s="152"/>
      <c r="E30" s="100"/>
      <c r="F30" s="93">
        <v>10741558</v>
      </c>
      <c r="G30" s="106"/>
      <c r="H30" s="93">
        <v>12578076</v>
      </c>
      <c r="I30" s="8"/>
    </row>
    <row r="31" spans="2:9" x14ac:dyDescent="0.25">
      <c r="B31" s="158"/>
      <c r="C31" s="158"/>
      <c r="D31" s="158"/>
      <c r="E31" s="100"/>
      <c r="F31" s="108"/>
      <c r="G31" s="107"/>
      <c r="H31" s="108"/>
      <c r="I31" s="8"/>
    </row>
    <row r="32" spans="2:9" x14ac:dyDescent="0.25">
      <c r="B32" s="152" t="s">
        <v>22</v>
      </c>
      <c r="C32" s="152"/>
      <c r="D32" s="152"/>
      <c r="E32" s="100"/>
      <c r="F32" s="108">
        <f>SUM(F28:F31)</f>
        <v>15386384</v>
      </c>
      <c r="G32" s="107"/>
      <c r="H32" s="108">
        <f>SUM(H28:H31)</f>
        <v>17861199</v>
      </c>
      <c r="I32" s="5"/>
    </row>
    <row r="33" spans="2:9" x14ac:dyDescent="0.25">
      <c r="B33" s="152" t="s">
        <v>23</v>
      </c>
      <c r="C33" s="152"/>
      <c r="D33" s="152"/>
      <c r="E33" s="100"/>
      <c r="F33" s="89">
        <f>F32</f>
        <v>15386384</v>
      </c>
      <c r="G33" s="107"/>
      <c r="H33" s="89">
        <f>H32</f>
        <v>17861199</v>
      </c>
      <c r="I33" s="5"/>
    </row>
    <row r="34" spans="2:9" x14ac:dyDescent="0.25">
      <c r="B34" s="151"/>
      <c r="C34" s="151"/>
      <c r="D34" s="151"/>
      <c r="E34" s="99"/>
      <c r="F34" s="108"/>
      <c r="G34" s="107"/>
      <c r="H34" s="108"/>
      <c r="I34" s="9"/>
    </row>
    <row r="35" spans="2:9" x14ac:dyDescent="0.25">
      <c r="B35" s="152" t="s">
        <v>24</v>
      </c>
      <c r="C35" s="152"/>
      <c r="D35" s="152"/>
      <c r="E35" s="100"/>
      <c r="F35" s="108"/>
      <c r="G35" s="107"/>
      <c r="H35" s="108"/>
      <c r="I35" s="5"/>
    </row>
    <row r="36" spans="2:9" x14ac:dyDescent="0.25">
      <c r="B36" s="152" t="s">
        <v>25</v>
      </c>
      <c r="C36" s="152"/>
      <c r="D36" s="152"/>
      <c r="E36" s="100">
        <v>17</v>
      </c>
      <c r="F36" s="92">
        <v>30141230</v>
      </c>
      <c r="G36" s="106"/>
      <c r="H36" s="92">
        <v>31596781</v>
      </c>
      <c r="I36" s="5"/>
    </row>
    <row r="37" spans="2:9" x14ac:dyDescent="0.25">
      <c r="B37" s="152" t="s">
        <v>122</v>
      </c>
      <c r="C37" s="152"/>
      <c r="D37" s="152"/>
      <c r="E37" s="100"/>
      <c r="F37" s="92">
        <v>4588038</v>
      </c>
      <c r="G37" s="106"/>
      <c r="H37" s="92">
        <v>3814710</v>
      </c>
      <c r="I37" s="5"/>
    </row>
    <row r="38" spans="2:9" x14ac:dyDescent="0.25">
      <c r="B38" s="152" t="s">
        <v>102</v>
      </c>
      <c r="C38" s="152"/>
      <c r="D38" s="152"/>
      <c r="E38" s="100"/>
      <c r="F38" s="92">
        <v>1620024</v>
      </c>
      <c r="G38" s="106"/>
      <c r="H38" s="92">
        <v>963991</v>
      </c>
      <c r="I38" s="92"/>
    </row>
    <row r="39" spans="2:9" x14ac:dyDescent="0.25">
      <c r="B39" s="152" t="s">
        <v>103</v>
      </c>
      <c r="C39" s="152"/>
      <c r="D39" s="152"/>
      <c r="E39" s="100"/>
      <c r="F39" s="92">
        <v>365166.22095075203</v>
      </c>
      <c r="G39" s="106"/>
      <c r="H39" s="92">
        <v>47471.808905913902</v>
      </c>
      <c r="I39" s="5"/>
    </row>
    <row r="40" spans="2:9" x14ac:dyDescent="0.25">
      <c r="B40" s="152" t="s">
        <v>26</v>
      </c>
      <c r="C40" s="152"/>
      <c r="D40" s="152"/>
      <c r="E40" s="100">
        <v>18</v>
      </c>
      <c r="F40" s="92">
        <v>995272</v>
      </c>
      <c r="G40" s="107"/>
      <c r="H40" s="108">
        <v>936048</v>
      </c>
      <c r="I40" s="5"/>
    </row>
    <row r="41" spans="2:9" x14ac:dyDescent="0.25">
      <c r="B41" s="152" t="s">
        <v>27</v>
      </c>
      <c r="C41" s="152"/>
      <c r="D41" s="152"/>
      <c r="E41" s="100"/>
      <c r="F41" s="89">
        <f>SUM(F36:F40)</f>
        <v>37709730.220950752</v>
      </c>
      <c r="G41" s="107"/>
      <c r="H41" s="89">
        <f>SUM(H36:H40)</f>
        <v>37359001.808905914</v>
      </c>
      <c r="I41" s="5"/>
    </row>
    <row r="42" spans="2:9" x14ac:dyDescent="0.25">
      <c r="B42" s="151"/>
      <c r="C42" s="151"/>
      <c r="D42" s="151"/>
      <c r="E42" s="99"/>
      <c r="F42" s="108"/>
      <c r="G42" s="107"/>
      <c r="H42" s="108"/>
      <c r="I42" s="5"/>
    </row>
    <row r="43" spans="2:9" x14ac:dyDescent="0.25">
      <c r="B43" s="152" t="s">
        <v>28</v>
      </c>
      <c r="C43" s="152"/>
      <c r="D43" s="152"/>
      <c r="E43" s="100"/>
      <c r="F43" s="108"/>
      <c r="G43" s="107"/>
      <c r="H43" s="108"/>
      <c r="I43" s="5"/>
    </row>
    <row r="44" spans="2:9" x14ac:dyDescent="0.25">
      <c r="B44" s="152" t="s">
        <v>26</v>
      </c>
      <c r="C44" s="152"/>
      <c r="D44" s="152"/>
      <c r="E44" s="100">
        <v>18</v>
      </c>
      <c r="F44" s="91">
        <v>25106891</v>
      </c>
      <c r="G44" s="106"/>
      <c r="H44" s="91">
        <v>19031258</v>
      </c>
      <c r="I44" s="5"/>
    </row>
    <row r="45" spans="2:9" x14ac:dyDescent="0.25">
      <c r="B45" s="152" t="s">
        <v>29</v>
      </c>
      <c r="C45" s="152"/>
      <c r="D45" s="152"/>
      <c r="E45" s="100">
        <v>17</v>
      </c>
      <c r="F45" s="91">
        <v>28257148</v>
      </c>
      <c r="G45" s="106"/>
      <c r="H45" s="91">
        <v>8525074</v>
      </c>
      <c r="I45" s="9"/>
    </row>
    <row r="46" spans="2:9" x14ac:dyDescent="0.25">
      <c r="B46" s="152" t="s">
        <v>104</v>
      </c>
      <c r="C46" s="152"/>
      <c r="D46" s="152"/>
      <c r="E46" s="100"/>
      <c r="F46" s="91">
        <v>189291</v>
      </c>
      <c r="G46" s="106"/>
      <c r="H46" s="91">
        <v>157494</v>
      </c>
      <c r="I46" s="9"/>
    </row>
    <row r="47" spans="2:9" x14ac:dyDescent="0.25">
      <c r="B47" s="152" t="s">
        <v>105</v>
      </c>
      <c r="C47" s="152"/>
      <c r="D47" s="152"/>
      <c r="E47" s="100">
        <v>19</v>
      </c>
      <c r="F47" s="91">
        <v>1020672</v>
      </c>
      <c r="G47" s="106"/>
      <c r="H47" s="91">
        <v>296881</v>
      </c>
      <c r="I47" s="9"/>
    </row>
    <row r="48" spans="2:9" x14ac:dyDescent="0.25">
      <c r="B48" s="152" t="s">
        <v>30</v>
      </c>
      <c r="C48" s="152"/>
      <c r="D48" s="152"/>
      <c r="E48" s="100"/>
      <c r="F48" s="91">
        <v>5520628</v>
      </c>
      <c r="G48" s="106"/>
      <c r="H48" s="91">
        <v>1527295</v>
      </c>
      <c r="I48" s="9"/>
    </row>
    <row r="49" spans="2:9" x14ac:dyDescent="0.25">
      <c r="B49" s="152" t="s">
        <v>106</v>
      </c>
      <c r="C49" s="152"/>
      <c r="D49" s="152"/>
      <c r="E49" s="100"/>
      <c r="F49" s="91">
        <v>3066731</v>
      </c>
      <c r="G49" s="106"/>
      <c r="H49" s="91">
        <v>1609994</v>
      </c>
      <c r="I49" s="9"/>
    </row>
    <row r="50" spans="2:9" ht="28.5" customHeight="1" x14ac:dyDescent="0.25">
      <c r="B50" s="152" t="s">
        <v>31</v>
      </c>
      <c r="C50" s="152"/>
      <c r="D50" s="152"/>
      <c r="E50" s="100">
        <v>20</v>
      </c>
      <c r="F50" s="93">
        <v>11725590</v>
      </c>
      <c r="G50" s="106"/>
      <c r="H50" s="93">
        <v>7715619</v>
      </c>
      <c r="I50" s="9"/>
    </row>
    <row r="51" spans="2:9" x14ac:dyDescent="0.25">
      <c r="B51" s="152" t="s">
        <v>32</v>
      </c>
      <c r="C51" s="152"/>
      <c r="D51" s="152"/>
      <c r="E51" s="100"/>
      <c r="F51" s="89">
        <f>SUM(F44:F50)</f>
        <v>74886951</v>
      </c>
      <c r="G51" s="107"/>
      <c r="H51" s="89">
        <f>SUM(H44:H50)</f>
        <v>38863615</v>
      </c>
      <c r="I51" s="9"/>
    </row>
    <row r="52" spans="2:9" x14ac:dyDescent="0.25">
      <c r="B52" s="152"/>
      <c r="C52" s="152"/>
      <c r="D52" s="152"/>
      <c r="E52" s="100"/>
      <c r="F52" s="108"/>
      <c r="G52" s="107"/>
      <c r="H52" s="108"/>
      <c r="I52" s="9"/>
    </row>
    <row r="53" spans="2:9" ht="15.75" thickBot="1" x14ac:dyDescent="0.3">
      <c r="B53" s="152" t="s">
        <v>33</v>
      </c>
      <c r="C53" s="152"/>
      <c r="D53" s="152"/>
      <c r="E53" s="100"/>
      <c r="F53" s="94">
        <f>F33+F41+F51</f>
        <v>127983065.22095075</v>
      </c>
      <c r="G53" s="107"/>
      <c r="H53" s="94">
        <f>H33+H41+H51</f>
        <v>94083815.808905914</v>
      </c>
      <c r="I53" s="5"/>
    </row>
    <row r="54" spans="2:9" ht="15.75" thickTop="1" x14ac:dyDescent="0.25">
      <c r="B54" s="156"/>
      <c r="C54" s="156"/>
      <c r="D54" s="156"/>
      <c r="E54" s="123"/>
      <c r="F54" s="108"/>
      <c r="G54" s="109"/>
      <c r="H54" s="108"/>
      <c r="I54" s="5"/>
    </row>
    <row r="55" spans="2:9" x14ac:dyDescent="0.25">
      <c r="B55" s="156"/>
      <c r="C55" s="156"/>
      <c r="D55" s="156"/>
      <c r="E55" s="123"/>
      <c r="F55" s="108"/>
      <c r="G55" s="109"/>
      <c r="H55" s="108"/>
      <c r="I55" s="5"/>
    </row>
    <row r="56" spans="2:9" x14ac:dyDescent="0.25">
      <c r="B56" s="12"/>
      <c r="C56" s="12"/>
      <c r="D56" s="12"/>
      <c r="E56" s="124"/>
      <c r="F56" s="91"/>
      <c r="G56" s="110"/>
      <c r="H56" s="91"/>
      <c r="I56" s="1"/>
    </row>
    <row r="57" spans="2:9" x14ac:dyDescent="0.25">
      <c r="B57" s="155"/>
      <c r="C57" s="155"/>
      <c r="D57" s="155"/>
      <c r="E57" s="125"/>
      <c r="F57" s="111">
        <f>F53-F24</f>
        <v>0.22095075249671936</v>
      </c>
      <c r="G57" s="112"/>
      <c r="H57" s="111">
        <f>H53-H24</f>
        <v>-0.19109408557415009</v>
      </c>
      <c r="I57" s="1"/>
    </row>
    <row r="58" spans="2:9" x14ac:dyDescent="0.25">
      <c r="B58" s="13"/>
      <c r="C58" s="4"/>
      <c r="D58" s="13"/>
      <c r="E58" s="137"/>
      <c r="F58" s="115"/>
      <c r="G58" s="106"/>
      <c r="H58" s="92"/>
      <c r="I58" s="1"/>
    </row>
    <row r="59" spans="2:9" ht="26.25" customHeight="1" x14ac:dyDescent="0.25">
      <c r="B59" s="153" t="s">
        <v>108</v>
      </c>
      <c r="C59" s="153"/>
      <c r="D59" s="113" t="s">
        <v>110</v>
      </c>
      <c r="E59" s="114"/>
      <c r="F59" s="114"/>
      <c r="I59" s="4"/>
    </row>
    <row r="60" spans="2:9" ht="26.25" customHeight="1" x14ac:dyDescent="0.25">
      <c r="B60" s="154" t="s">
        <v>109</v>
      </c>
      <c r="C60" s="154"/>
      <c r="D60" s="115" t="s">
        <v>96</v>
      </c>
      <c r="E60" s="106"/>
      <c r="F60" s="92"/>
      <c r="I60" s="4"/>
    </row>
    <row r="61" spans="2:9" x14ac:dyDescent="0.25">
      <c r="C61" s="6"/>
      <c r="D61" s="3"/>
      <c r="E61" s="126"/>
      <c r="F61" s="112"/>
      <c r="G61" s="116"/>
      <c r="H61" s="111"/>
      <c r="I61" s="1"/>
    </row>
    <row r="62" spans="2:9" x14ac:dyDescent="0.25">
      <c r="B62" s="10"/>
      <c r="C62" s="10" t="s">
        <v>34</v>
      </c>
      <c r="D62" s="11" t="s">
        <v>34</v>
      </c>
      <c r="E62" s="11"/>
      <c r="F62" s="101"/>
      <c r="G62" s="102"/>
      <c r="H62" s="101"/>
      <c r="I62" s="4"/>
    </row>
    <row r="63" spans="2:9" x14ac:dyDescent="0.25">
      <c r="B63" s="1"/>
      <c r="C63" s="1"/>
      <c r="D63" s="1"/>
      <c r="E63" s="127"/>
      <c r="F63" s="101"/>
      <c r="G63" s="102"/>
      <c r="H63" s="101"/>
      <c r="I63" s="1"/>
    </row>
  </sheetData>
  <mergeCells count="59">
    <mergeCell ref="B38:D38"/>
    <mergeCell ref="B39:D39"/>
    <mergeCell ref="B21:D21"/>
    <mergeCell ref="B22:D22"/>
    <mergeCell ref="B36:D36"/>
    <mergeCell ref="B33:D33"/>
    <mergeCell ref="B30:D30"/>
    <mergeCell ref="B34:D34"/>
    <mergeCell ref="B35:D35"/>
    <mergeCell ref="B31:D31"/>
    <mergeCell ref="B32:D32"/>
    <mergeCell ref="B29:D29"/>
    <mergeCell ref="B28:D28"/>
    <mergeCell ref="B37:D37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17:D17"/>
    <mergeCell ref="B27:D27"/>
    <mergeCell ref="B23:D23"/>
    <mergeCell ref="B25:D25"/>
    <mergeCell ref="B24:D24"/>
    <mergeCell ref="B59:C59"/>
    <mergeCell ref="B60:C60"/>
    <mergeCell ref="B57:D57"/>
    <mergeCell ref="B55:D55"/>
    <mergeCell ref="B8:D8"/>
    <mergeCell ref="B18:D18"/>
    <mergeCell ref="B9:D9"/>
    <mergeCell ref="B19:D19"/>
    <mergeCell ref="B10:D10"/>
    <mergeCell ref="B11:D11"/>
    <mergeCell ref="B12:D12"/>
    <mergeCell ref="B13:D13"/>
    <mergeCell ref="B26:D26"/>
    <mergeCell ref="B20:D20"/>
    <mergeCell ref="B14:D14"/>
    <mergeCell ref="B54:D54"/>
    <mergeCell ref="B42:D42"/>
    <mergeCell ref="B40:D40"/>
    <mergeCell ref="B41:D41"/>
    <mergeCell ref="B53:D53"/>
    <mergeCell ref="B50:D50"/>
    <mergeCell ref="B52:D52"/>
    <mergeCell ref="B51:D51"/>
    <mergeCell ref="B46:D46"/>
    <mergeCell ref="B44:D44"/>
    <mergeCell ref="B48:D48"/>
    <mergeCell ref="B45:D45"/>
    <mergeCell ref="B47:D47"/>
    <mergeCell ref="B49:D49"/>
    <mergeCell ref="B43:D4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tabSelected="1" zoomScale="85" zoomScaleNormal="85" workbookViewId="0">
      <selection activeCell="B2" sqref="B2:E2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8" t="str">
        <f>Баланс!A1</f>
        <v xml:space="preserve">TOO "RG BRANDS KAZAKHSTAN" </v>
      </c>
      <c r="C1" s="168"/>
      <c r="D1" s="168"/>
      <c r="E1" s="168"/>
      <c r="F1" s="168"/>
      <c r="G1" s="14"/>
      <c r="H1" s="14"/>
      <c r="I1" s="14"/>
    </row>
    <row r="2" spans="2:9" ht="39.75" customHeight="1" x14ac:dyDescent="0.25">
      <c r="B2" s="171" t="s">
        <v>123</v>
      </c>
      <c r="C2" s="171"/>
      <c r="D2" s="171"/>
      <c r="E2" s="171"/>
      <c r="F2" s="170" t="s">
        <v>0</v>
      </c>
      <c r="G2" s="170"/>
      <c r="H2" s="170"/>
      <c r="I2" s="25"/>
    </row>
    <row r="3" spans="2:9" ht="15" customHeight="1" x14ac:dyDescent="0.25">
      <c r="B3" s="167"/>
      <c r="C3" s="167"/>
      <c r="D3" s="167"/>
      <c r="E3" s="167"/>
      <c r="F3" s="20"/>
      <c r="G3" s="20"/>
      <c r="H3" s="20"/>
      <c r="I3" s="20"/>
    </row>
    <row r="4" spans="2:9" ht="15" customHeight="1" x14ac:dyDescent="0.25">
      <c r="B4" s="149"/>
      <c r="C4" s="149"/>
      <c r="D4" s="149"/>
      <c r="E4" s="149"/>
      <c r="F4" s="174"/>
      <c r="G4" s="174"/>
      <c r="H4" s="174"/>
      <c r="I4" s="20"/>
    </row>
    <row r="5" spans="2:9" ht="15.75" x14ac:dyDescent="0.25">
      <c r="B5" s="172"/>
      <c r="C5" s="172"/>
      <c r="D5" s="172"/>
      <c r="E5" s="68"/>
      <c r="F5" s="70" t="s">
        <v>115</v>
      </c>
      <c r="G5" s="70"/>
      <c r="H5" s="70" t="s">
        <v>113</v>
      </c>
      <c r="I5" s="23"/>
    </row>
    <row r="6" spans="2:9" ht="22.5" customHeight="1" x14ac:dyDescent="0.25">
      <c r="B6" s="173"/>
      <c r="C6" s="173"/>
      <c r="D6" s="173"/>
      <c r="E6" s="27"/>
      <c r="F6" s="28"/>
      <c r="G6" s="29"/>
      <c r="H6" s="28"/>
      <c r="I6" s="21"/>
    </row>
    <row r="7" spans="2:9" ht="20.100000000000001" customHeight="1" x14ac:dyDescent="0.25">
      <c r="B7" s="164" t="s">
        <v>35</v>
      </c>
      <c r="C7" s="164"/>
      <c r="D7" s="164"/>
      <c r="E7" s="30">
        <v>4</v>
      </c>
      <c r="F7" s="129">
        <v>146265010</v>
      </c>
      <c r="G7" s="19"/>
      <c r="H7" s="130">
        <v>96468270</v>
      </c>
      <c r="I7" s="19"/>
    </row>
    <row r="8" spans="2:9" ht="20.100000000000001" customHeight="1" x14ac:dyDescent="0.25">
      <c r="B8" s="164" t="s">
        <v>36</v>
      </c>
      <c r="C8" s="164"/>
      <c r="D8" s="164"/>
      <c r="E8" s="30">
        <v>5</v>
      </c>
      <c r="F8" s="131">
        <v>-88168180</v>
      </c>
      <c r="G8" s="132"/>
      <c r="H8" s="133">
        <v>-55877357</v>
      </c>
      <c r="I8" s="19"/>
    </row>
    <row r="9" spans="2:9" ht="20.100000000000001" customHeight="1" x14ac:dyDescent="0.25">
      <c r="B9" s="164" t="s">
        <v>37</v>
      </c>
      <c r="C9" s="164"/>
      <c r="D9" s="164"/>
      <c r="E9" s="31"/>
      <c r="F9" s="40">
        <f>SUM(F7:F8)</f>
        <v>58096830</v>
      </c>
      <c r="G9" s="34"/>
      <c r="H9" s="40">
        <f>SUM(H7:H8)</f>
        <v>40590913</v>
      </c>
      <c r="I9" s="19"/>
    </row>
    <row r="10" spans="2:9" ht="20.100000000000001" customHeight="1" x14ac:dyDescent="0.25">
      <c r="B10" s="164" t="s">
        <v>38</v>
      </c>
      <c r="C10" s="164"/>
      <c r="D10" s="164"/>
      <c r="E10" s="30">
        <v>6</v>
      </c>
      <c r="F10" s="129">
        <v>-33161748</v>
      </c>
      <c r="G10" s="19"/>
      <c r="H10" s="130">
        <v>-23529114</v>
      </c>
      <c r="I10" s="19"/>
    </row>
    <row r="11" spans="2:9" ht="20.100000000000001" customHeight="1" x14ac:dyDescent="0.25">
      <c r="B11" s="164" t="s">
        <v>39</v>
      </c>
      <c r="C11" s="164"/>
      <c r="D11" s="164"/>
      <c r="E11" s="30">
        <v>7</v>
      </c>
      <c r="F11" s="131">
        <v>-7954029</v>
      </c>
      <c r="G11" s="19"/>
      <c r="H11" s="133">
        <v>-5546886</v>
      </c>
      <c r="I11" s="19"/>
    </row>
    <row r="12" spans="2:9" ht="20.100000000000001" customHeight="1" x14ac:dyDescent="0.25">
      <c r="B12" s="165" t="s">
        <v>40</v>
      </c>
      <c r="C12" s="165"/>
      <c r="D12" s="165"/>
      <c r="E12" s="30"/>
      <c r="F12" s="33">
        <f>SUM(F9:F11)</f>
        <v>16981053</v>
      </c>
      <c r="G12" s="34"/>
      <c r="H12" s="40">
        <f>SUM(H9:H11)</f>
        <v>11514913</v>
      </c>
      <c r="I12" s="24"/>
    </row>
    <row r="13" spans="2:9" ht="20.100000000000001" customHeight="1" x14ac:dyDescent="0.25">
      <c r="B13" s="164" t="s">
        <v>41</v>
      </c>
      <c r="C13" s="164"/>
      <c r="D13" s="164"/>
      <c r="E13" s="30">
        <v>8</v>
      </c>
      <c r="F13" s="129">
        <v>-4915533</v>
      </c>
      <c r="G13" s="19"/>
      <c r="H13" s="130">
        <v>-4110718</v>
      </c>
      <c r="I13" s="19"/>
    </row>
    <row r="14" spans="2:9" ht="20.100000000000001" customHeight="1" x14ac:dyDescent="0.25">
      <c r="B14" s="164" t="s">
        <v>42</v>
      </c>
      <c r="C14" s="164"/>
      <c r="D14" s="164"/>
      <c r="E14" s="30"/>
      <c r="F14" s="129">
        <v>-333059</v>
      </c>
      <c r="G14" s="19"/>
      <c r="H14" s="130">
        <v>33307</v>
      </c>
      <c r="I14" s="19"/>
    </row>
    <row r="15" spans="2:9" ht="20.100000000000001" customHeight="1" x14ac:dyDescent="0.25">
      <c r="B15" s="164" t="s">
        <v>43</v>
      </c>
      <c r="C15" s="164"/>
      <c r="D15" s="164"/>
      <c r="E15" s="30"/>
      <c r="F15" s="129">
        <v>184996</v>
      </c>
      <c r="G15" s="19"/>
      <c r="H15" s="130">
        <v>364256</v>
      </c>
      <c r="I15" s="19"/>
    </row>
    <row r="16" spans="2:9" ht="20.100000000000001" customHeight="1" x14ac:dyDescent="0.25">
      <c r="B16" s="164" t="s">
        <v>44</v>
      </c>
      <c r="C16" s="164"/>
      <c r="D16" s="164"/>
      <c r="E16" s="30">
        <v>9</v>
      </c>
      <c r="F16" s="131">
        <v>793218</v>
      </c>
      <c r="G16" s="19"/>
      <c r="H16" s="133">
        <v>181274</v>
      </c>
      <c r="I16" s="19"/>
    </row>
    <row r="17" spans="2:9" ht="32.25" customHeight="1" x14ac:dyDescent="0.25">
      <c r="B17" s="164" t="s">
        <v>45</v>
      </c>
      <c r="C17" s="164"/>
      <c r="D17" s="164"/>
      <c r="E17" s="30"/>
      <c r="F17" s="134">
        <f>SUM(F12:F16)</f>
        <v>12710675</v>
      </c>
      <c r="G17" s="34"/>
      <c r="H17" s="150">
        <f>SUM(H12:H16)</f>
        <v>7983032</v>
      </c>
      <c r="I17" s="19"/>
    </row>
    <row r="18" spans="2:9" ht="20.100000000000001" customHeight="1" x14ac:dyDescent="0.25">
      <c r="B18" s="164" t="s">
        <v>46</v>
      </c>
      <c r="C18" s="164"/>
      <c r="D18" s="164"/>
      <c r="E18" s="30">
        <v>10</v>
      </c>
      <c r="F18" s="129">
        <v>-2986994</v>
      </c>
      <c r="G18" s="19"/>
      <c r="H18" s="130">
        <v>-1443958</v>
      </c>
      <c r="I18" s="19"/>
    </row>
    <row r="19" spans="2:9" ht="20.100000000000001" customHeight="1" x14ac:dyDescent="0.25">
      <c r="B19" s="164" t="s">
        <v>47</v>
      </c>
      <c r="C19" s="164"/>
      <c r="D19" s="164"/>
      <c r="E19" s="30"/>
      <c r="F19" s="40">
        <f>F17+F18</f>
        <v>9723681</v>
      </c>
      <c r="G19" s="34"/>
      <c r="H19" s="40">
        <f>H17+H18</f>
        <v>6539074</v>
      </c>
      <c r="I19" s="19"/>
    </row>
    <row r="20" spans="2:9" ht="20.100000000000001" customHeight="1" x14ac:dyDescent="0.25">
      <c r="B20" s="164" t="s">
        <v>48</v>
      </c>
      <c r="C20" s="164"/>
      <c r="D20" s="164"/>
      <c r="E20" s="30"/>
      <c r="F20" s="32"/>
      <c r="G20" s="29"/>
      <c r="H20" s="88"/>
      <c r="I20" s="19"/>
    </row>
    <row r="21" spans="2:9" ht="20.100000000000001" customHeight="1" thickBot="1" x14ac:dyDescent="0.3">
      <c r="B21" t="s">
        <v>90</v>
      </c>
      <c r="E21" s="30"/>
      <c r="F21" s="41">
        <v>0</v>
      </c>
      <c r="G21" s="29"/>
      <c r="H21" s="41">
        <v>0</v>
      </c>
      <c r="I21" s="19"/>
    </row>
    <row r="22" spans="2:9" ht="20.100000000000001" customHeight="1" thickTop="1" x14ac:dyDescent="0.25">
      <c r="B22" s="164" t="s">
        <v>49</v>
      </c>
      <c r="C22" s="164"/>
      <c r="D22" s="164"/>
      <c r="E22" s="30"/>
      <c r="F22" s="32">
        <f>F19+F21</f>
        <v>9723681</v>
      </c>
      <c r="G22" s="29"/>
      <c r="H22" s="32">
        <f>H19+H20</f>
        <v>6539074</v>
      </c>
      <c r="I22" s="19"/>
    </row>
    <row r="23" spans="2:9" ht="20.100000000000001" customHeight="1" x14ac:dyDescent="0.25">
      <c r="B23" s="164"/>
      <c r="C23" s="164"/>
      <c r="D23" s="164"/>
      <c r="E23" s="30"/>
      <c r="F23" s="32"/>
      <c r="G23" s="29"/>
      <c r="H23" s="32"/>
      <c r="I23" s="19"/>
    </row>
    <row r="24" spans="2:9" ht="20.100000000000001" customHeight="1" x14ac:dyDescent="0.25">
      <c r="B24" s="169"/>
      <c r="C24" s="169"/>
      <c r="D24" s="169"/>
      <c r="E24" s="30"/>
      <c r="F24" s="35"/>
      <c r="G24" s="29"/>
      <c r="H24" s="36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66"/>
      <c r="C26" s="166"/>
      <c r="D26" s="166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7"/>
      <c r="C28" s="15"/>
      <c r="D28" s="38"/>
      <c r="E28" s="16"/>
      <c r="F28" s="16"/>
      <c r="I28" s="26"/>
    </row>
    <row r="29" spans="2:9" x14ac:dyDescent="0.25">
      <c r="B29" s="153" t="s">
        <v>108</v>
      </c>
      <c r="C29" s="153"/>
      <c r="D29" s="113" t="s">
        <v>110</v>
      </c>
      <c r="E29" s="97"/>
      <c r="F29" s="97"/>
      <c r="I29" s="16"/>
    </row>
    <row r="30" spans="2:9" ht="15.75" x14ac:dyDescent="0.25">
      <c r="B30" s="154" t="s">
        <v>109</v>
      </c>
      <c r="C30" s="154"/>
      <c r="D30" s="115" t="s">
        <v>96</v>
      </c>
      <c r="E30" s="3"/>
      <c r="F30" s="3"/>
      <c r="I30" s="26"/>
    </row>
    <row r="31" spans="2:9" x14ac:dyDescent="0.25">
      <c r="B31" s="39"/>
      <c r="C31" s="14"/>
      <c r="D31" s="16"/>
      <c r="E31" s="14"/>
      <c r="F31" s="18"/>
      <c r="G31" s="14"/>
      <c r="H31" s="14"/>
      <c r="I31" s="14"/>
    </row>
  </sheetData>
  <mergeCells count="27"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zoomScaleNormal="100" workbookViewId="0">
      <selection activeCell="F55" sqref="F55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8" x14ac:dyDescent="0.25">
      <c r="A1" s="190" t="str">
        <f>ОПУ!B1</f>
        <v xml:space="preserve">TOO "RG BRANDS KAZAKHSTAN" </v>
      </c>
      <c r="B1" s="190"/>
      <c r="C1" s="190"/>
      <c r="D1" s="42"/>
      <c r="E1" s="42"/>
      <c r="F1" s="42"/>
    </row>
    <row r="2" spans="1:8" ht="38.25" customHeight="1" x14ac:dyDescent="0.25">
      <c r="A2" s="179" t="s">
        <v>127</v>
      </c>
      <c r="B2" s="179"/>
      <c r="C2" s="179"/>
      <c r="D2" s="178" t="s">
        <v>0</v>
      </c>
      <c r="E2" s="178"/>
      <c r="F2" s="178"/>
    </row>
    <row r="3" spans="1:8" ht="38.25" customHeight="1" x14ac:dyDescent="0.25">
      <c r="A3" s="146"/>
      <c r="B3" s="146"/>
      <c r="C3" s="146"/>
      <c r="D3" s="182">
        <f>ОПУ!F4</f>
        <v>0</v>
      </c>
      <c r="E3" s="182"/>
      <c r="F3" s="182"/>
    </row>
    <row r="4" spans="1:8" ht="15.75" customHeight="1" x14ac:dyDescent="0.25">
      <c r="A4" s="180" t="s">
        <v>50</v>
      </c>
      <c r="B4" s="180"/>
      <c r="C4" s="180"/>
      <c r="D4" s="58" t="str">
        <f>ОПУ!F5</f>
        <v>2022г.</v>
      </c>
      <c r="E4" s="83"/>
      <c r="F4" s="58" t="str">
        <f>ОПУ!H5</f>
        <v>2021г.</v>
      </c>
    </row>
    <row r="5" spans="1:8" ht="27.75" customHeight="1" x14ac:dyDescent="0.25">
      <c r="A5" s="57"/>
      <c r="B5" s="181" t="s">
        <v>51</v>
      </c>
      <c r="C5" s="181"/>
      <c r="D5" s="135">
        <f>ОПУ!F17</f>
        <v>12710675</v>
      </c>
      <c r="E5" s="136"/>
      <c r="F5" s="135">
        <f>ОПУ!H17</f>
        <v>7983032</v>
      </c>
    </row>
    <row r="6" spans="1:8" x14ac:dyDescent="0.25">
      <c r="A6" s="181" t="s">
        <v>52</v>
      </c>
      <c r="B6" s="181"/>
      <c r="C6" s="181"/>
      <c r="D6" s="135"/>
      <c r="E6" s="136"/>
      <c r="F6" s="136"/>
    </row>
    <row r="7" spans="1:8" ht="15" customHeight="1" x14ac:dyDescent="0.25">
      <c r="A7" s="57"/>
      <c r="B7" s="57"/>
      <c r="C7" s="72" t="s">
        <v>53</v>
      </c>
      <c r="D7" s="135">
        <v>2956348</v>
      </c>
      <c r="E7" s="136"/>
      <c r="F7" s="87">
        <v>2312860</v>
      </c>
    </row>
    <row r="8" spans="1:8" ht="15" customHeight="1" x14ac:dyDescent="0.25">
      <c r="A8" s="57"/>
      <c r="B8" s="57"/>
      <c r="C8" s="72" t="s">
        <v>54</v>
      </c>
      <c r="D8" s="135">
        <v>4915533</v>
      </c>
      <c r="E8" s="136"/>
      <c r="F8" s="87">
        <v>4110718</v>
      </c>
    </row>
    <row r="9" spans="1:8" ht="15" customHeight="1" x14ac:dyDescent="0.25">
      <c r="A9" s="57"/>
      <c r="B9" s="57"/>
      <c r="C9" s="72" t="s">
        <v>55</v>
      </c>
      <c r="D9" s="87">
        <v>333059</v>
      </c>
      <c r="E9" s="136"/>
      <c r="F9" s="87">
        <v>-33307</v>
      </c>
    </row>
    <row r="10" spans="1:8" ht="15" customHeight="1" x14ac:dyDescent="0.25">
      <c r="A10" s="57"/>
      <c r="B10" s="57"/>
      <c r="C10" s="72" t="s">
        <v>98</v>
      </c>
      <c r="D10" s="87">
        <v>-6556</v>
      </c>
      <c r="E10" s="136"/>
      <c r="F10" s="136">
        <v>331700</v>
      </c>
    </row>
    <row r="11" spans="1:8" ht="15" customHeight="1" x14ac:dyDescent="0.25">
      <c r="A11" s="57"/>
      <c r="B11" s="57"/>
      <c r="C11" s="72" t="s">
        <v>128</v>
      </c>
      <c r="D11" s="87">
        <v>642351</v>
      </c>
      <c r="E11" s="136"/>
      <c r="F11" s="87">
        <v>419502</v>
      </c>
    </row>
    <row r="12" spans="1:8" ht="15" hidden="1" customHeight="1" x14ac:dyDescent="0.25">
      <c r="A12" s="57"/>
      <c r="B12" s="57"/>
      <c r="C12" s="72" t="s">
        <v>91</v>
      </c>
      <c r="D12" s="87"/>
      <c r="E12" s="136"/>
      <c r="F12" s="136"/>
    </row>
    <row r="13" spans="1:8" ht="15" customHeight="1" x14ac:dyDescent="0.25">
      <c r="A13" s="57"/>
      <c r="B13" s="57"/>
      <c r="C13" s="72" t="s">
        <v>56</v>
      </c>
      <c r="D13" s="87">
        <v>-2474189</v>
      </c>
      <c r="E13" s="136"/>
      <c r="F13" s="87">
        <v>-295570</v>
      </c>
    </row>
    <row r="14" spans="1:8" ht="15.75" customHeight="1" thickBot="1" x14ac:dyDescent="0.3">
      <c r="A14" s="57"/>
      <c r="B14" s="57"/>
      <c r="C14" s="72" t="s">
        <v>57</v>
      </c>
      <c r="D14" s="87">
        <v>-184996</v>
      </c>
      <c r="E14" s="136"/>
      <c r="F14" s="87">
        <v>-364256</v>
      </c>
    </row>
    <row r="15" spans="1:8" ht="30.75" customHeight="1" thickBot="1" x14ac:dyDescent="0.3">
      <c r="A15" s="57"/>
      <c r="B15" s="181" t="s">
        <v>58</v>
      </c>
      <c r="C15" s="181"/>
      <c r="D15" s="95">
        <f>SUM(D5:D14)</f>
        <v>18892225</v>
      </c>
      <c r="E15" s="48"/>
      <c r="F15" s="60">
        <f>SUM(F5:F14)</f>
        <v>14464679</v>
      </c>
      <c r="H15" s="69"/>
    </row>
    <row r="16" spans="1:8" x14ac:dyDescent="0.25">
      <c r="A16" s="57"/>
      <c r="B16" s="57"/>
      <c r="C16" s="79"/>
      <c r="D16" s="59"/>
      <c r="E16" s="48"/>
      <c r="F16" s="84"/>
    </row>
    <row r="17" spans="1:7" ht="15" customHeight="1" x14ac:dyDescent="0.25">
      <c r="A17" s="57"/>
      <c r="B17" s="57"/>
      <c r="C17" s="72" t="s">
        <v>59</v>
      </c>
      <c r="D17" s="136">
        <v>-14761718</v>
      </c>
      <c r="E17" s="59"/>
      <c r="F17" s="136">
        <v>-9549791</v>
      </c>
    </row>
    <row r="18" spans="1:7" ht="27" customHeight="1" x14ac:dyDescent="0.25">
      <c r="A18" s="57"/>
      <c r="B18" s="57"/>
      <c r="C18" s="72" t="s">
        <v>60</v>
      </c>
      <c r="D18" s="136">
        <v>-3386663</v>
      </c>
      <c r="E18" s="59"/>
      <c r="F18" s="136">
        <v>-677199</v>
      </c>
    </row>
    <row r="19" spans="1:7" ht="15" customHeight="1" x14ac:dyDescent="0.25">
      <c r="A19" s="57"/>
      <c r="B19" s="57"/>
      <c r="C19" s="72" t="s">
        <v>61</v>
      </c>
      <c r="D19" s="136">
        <v>-1395537</v>
      </c>
      <c r="E19" s="59"/>
      <c r="F19" s="136">
        <f>-1823372-713727</f>
        <v>-2537099</v>
      </c>
    </row>
    <row r="20" spans="1:7" ht="15" customHeight="1" x14ac:dyDescent="0.25">
      <c r="A20" s="57"/>
      <c r="B20" s="57"/>
      <c r="C20" s="72" t="s">
        <v>62</v>
      </c>
      <c r="D20" s="136">
        <v>-4673195</v>
      </c>
      <c r="E20" s="59"/>
      <c r="F20" s="136">
        <v>-218064</v>
      </c>
    </row>
    <row r="21" spans="1:7" ht="15" customHeight="1" x14ac:dyDescent="0.25">
      <c r="A21" s="57"/>
      <c r="B21" s="57"/>
      <c r="C21" s="72" t="s">
        <v>63</v>
      </c>
      <c r="D21" s="136">
        <v>7587292</v>
      </c>
      <c r="E21" s="59"/>
      <c r="F21" s="136">
        <v>5640638</v>
      </c>
    </row>
    <row r="22" spans="1:7" ht="15" customHeight="1" x14ac:dyDescent="0.25">
      <c r="A22" s="57"/>
      <c r="B22" s="57"/>
      <c r="C22" s="72" t="s">
        <v>64</v>
      </c>
      <c r="D22" s="136">
        <v>3841408</v>
      </c>
      <c r="E22" s="59"/>
      <c r="F22" s="136">
        <v>764169</v>
      </c>
    </row>
    <row r="23" spans="1:7" ht="29.25" customHeight="1" x14ac:dyDescent="0.25">
      <c r="A23" s="57"/>
      <c r="B23" s="57"/>
      <c r="C23" s="72" t="s">
        <v>65</v>
      </c>
      <c r="D23" s="136">
        <v>1077285</v>
      </c>
      <c r="E23" s="59"/>
      <c r="F23" s="136">
        <v>2771703</v>
      </c>
    </row>
    <row r="24" spans="1:7" ht="15.75" customHeight="1" thickBot="1" x14ac:dyDescent="0.3">
      <c r="A24" s="57"/>
      <c r="B24" s="181" t="s">
        <v>66</v>
      </c>
      <c r="C24" s="181"/>
      <c r="D24" s="80">
        <f>SUM(D15:D23)</f>
        <v>7181097</v>
      </c>
      <c r="E24" s="48"/>
      <c r="F24" s="80">
        <f>SUM(F15:F23)</f>
        <v>10659036</v>
      </c>
    </row>
    <row r="25" spans="1:7" ht="15" customHeight="1" x14ac:dyDescent="0.25">
      <c r="A25" s="57"/>
      <c r="B25" s="57"/>
      <c r="C25" s="72" t="s">
        <v>67</v>
      </c>
      <c r="D25" s="136">
        <v>-6077856</v>
      </c>
      <c r="E25" s="48"/>
      <c r="F25" s="140">
        <v>-4840033</v>
      </c>
    </row>
    <row r="26" spans="1:7" ht="15.75" customHeight="1" thickBot="1" x14ac:dyDescent="0.3">
      <c r="A26" s="57"/>
      <c r="B26" s="57"/>
      <c r="C26" s="72" t="s">
        <v>68</v>
      </c>
      <c r="D26" s="139">
        <v>-1337950</v>
      </c>
      <c r="E26" s="48"/>
      <c r="F26" s="141">
        <v>-1450347</v>
      </c>
    </row>
    <row r="27" spans="1:7" ht="32.25" customHeight="1" thickBot="1" x14ac:dyDescent="0.3">
      <c r="A27" s="59"/>
      <c r="B27" s="189" t="s">
        <v>95</v>
      </c>
      <c r="C27" s="189"/>
      <c r="D27" s="80">
        <f>SUM(D24:D26)</f>
        <v>-234709</v>
      </c>
      <c r="E27" s="48"/>
      <c r="F27" s="80">
        <f>SUM(F24:F26)</f>
        <v>4368656</v>
      </c>
      <c r="G27" s="49"/>
    </row>
    <row r="28" spans="1:7" x14ac:dyDescent="0.25">
      <c r="A28" s="177" t="s">
        <v>69</v>
      </c>
      <c r="B28" s="177"/>
      <c r="C28" s="177"/>
      <c r="D28" s="85"/>
      <c r="E28" s="86"/>
      <c r="F28" s="42"/>
      <c r="G28" s="42"/>
    </row>
    <row r="29" spans="1:7" ht="15" customHeight="1" x14ac:dyDescent="0.25">
      <c r="A29" s="57"/>
      <c r="B29" s="57"/>
      <c r="C29" s="59" t="s">
        <v>70</v>
      </c>
      <c r="D29" s="136">
        <v>-127310114</v>
      </c>
      <c r="E29" s="48"/>
      <c r="F29" s="136">
        <v>-69444594</v>
      </c>
      <c r="G29" s="42"/>
    </row>
    <row r="30" spans="1:7" ht="30" customHeight="1" x14ac:dyDescent="0.25">
      <c r="A30" s="57"/>
      <c r="B30" s="57"/>
      <c r="C30" s="59" t="s">
        <v>71</v>
      </c>
      <c r="D30" s="136">
        <v>331682</v>
      </c>
      <c r="E30" s="48"/>
      <c r="F30" s="136">
        <v>1008</v>
      </c>
      <c r="G30" s="42"/>
    </row>
    <row r="31" spans="1:7" ht="15" hidden="1" customHeight="1" x14ac:dyDescent="0.25">
      <c r="A31" s="57"/>
      <c r="B31" s="57"/>
      <c r="C31" s="59" t="s">
        <v>72</v>
      </c>
      <c r="D31" s="136"/>
      <c r="E31" s="48"/>
      <c r="F31" s="136"/>
      <c r="G31" s="42"/>
    </row>
    <row r="32" spans="1:7" ht="29.25" hidden="1" customHeight="1" x14ac:dyDescent="0.25">
      <c r="A32" s="57"/>
      <c r="B32" s="57"/>
      <c r="C32" s="81" t="s">
        <v>73</v>
      </c>
      <c r="D32" s="136"/>
      <c r="E32" s="48"/>
      <c r="F32" s="136"/>
      <c r="G32" s="42"/>
    </row>
    <row r="33" spans="1:8" ht="28.5" customHeight="1" x14ac:dyDescent="0.25">
      <c r="A33" s="57"/>
      <c r="B33" s="57"/>
      <c r="C33" s="81" t="s">
        <v>74</v>
      </c>
      <c r="D33" s="136">
        <v>148916577</v>
      </c>
      <c r="E33" s="48"/>
      <c r="F33" s="136">
        <v>68929378</v>
      </c>
      <c r="G33" s="42"/>
    </row>
    <row r="34" spans="1:8" hidden="1" x14ac:dyDescent="0.25">
      <c r="A34" s="57"/>
      <c r="B34" s="57"/>
      <c r="C34" s="82" t="s">
        <v>75</v>
      </c>
      <c r="D34" s="136"/>
      <c r="E34" s="48"/>
      <c r="F34" s="136"/>
      <c r="G34" s="47"/>
    </row>
    <row r="35" spans="1:8" hidden="1" x14ac:dyDescent="0.25">
      <c r="A35" s="57"/>
      <c r="B35" s="57"/>
      <c r="C35" s="82" t="s">
        <v>76</v>
      </c>
      <c r="D35" s="136"/>
      <c r="E35" s="48"/>
      <c r="F35" s="136"/>
      <c r="G35" s="47"/>
    </row>
    <row r="36" spans="1:8" ht="15" customHeight="1" x14ac:dyDescent="0.25">
      <c r="A36" s="57"/>
      <c r="B36" s="57"/>
      <c r="C36" s="59" t="s">
        <v>77</v>
      </c>
      <c r="D36" s="136">
        <v>0</v>
      </c>
      <c r="E36" s="48"/>
      <c r="F36" s="136">
        <v>-632223</v>
      </c>
      <c r="G36" s="42"/>
    </row>
    <row r="37" spans="1:8" ht="15" customHeight="1" x14ac:dyDescent="0.25">
      <c r="A37" s="57"/>
      <c r="B37" s="57"/>
      <c r="C37" s="59" t="s">
        <v>78</v>
      </c>
      <c r="D37" s="87">
        <v>538177</v>
      </c>
      <c r="E37" s="48"/>
      <c r="F37" s="136">
        <v>0</v>
      </c>
      <c r="G37" s="42"/>
    </row>
    <row r="38" spans="1:8" ht="15" customHeight="1" x14ac:dyDescent="0.25">
      <c r="A38" s="57"/>
      <c r="B38" s="57"/>
      <c r="C38" s="59" t="s">
        <v>79</v>
      </c>
      <c r="D38" s="136">
        <v>27027</v>
      </c>
      <c r="E38" s="48"/>
      <c r="F38" s="136">
        <v>80388</v>
      </c>
      <c r="G38" s="42"/>
    </row>
    <row r="39" spans="1:8" ht="28.5" customHeight="1" thickBot="1" x14ac:dyDescent="0.3">
      <c r="A39" s="57"/>
      <c r="B39" s="57"/>
      <c r="C39" s="59" t="s">
        <v>80</v>
      </c>
      <c r="D39" s="87">
        <v>-6781649</v>
      </c>
      <c r="E39" s="48"/>
      <c r="F39" s="140">
        <v>-2611287</v>
      </c>
      <c r="G39" s="42"/>
    </row>
    <row r="40" spans="1:8" x14ac:dyDescent="0.25">
      <c r="A40" s="57"/>
      <c r="B40" s="57"/>
      <c r="C40" s="72"/>
      <c r="D40" s="184">
        <f>SUM(D29:D39)</f>
        <v>15721700</v>
      </c>
      <c r="E40" s="183"/>
      <c r="F40" s="184">
        <f>SUM(F29:F39)</f>
        <v>-3677330</v>
      </c>
      <c r="G40" s="47"/>
    </row>
    <row r="41" spans="1:8" ht="34.5" customHeight="1" thickBot="1" x14ac:dyDescent="0.3">
      <c r="A41" s="57"/>
      <c r="B41" s="181" t="s">
        <v>100</v>
      </c>
      <c r="C41" s="181"/>
      <c r="D41" s="185"/>
      <c r="E41" s="183"/>
      <c r="F41" s="185"/>
      <c r="G41" s="47"/>
      <c r="H41" s="69"/>
    </row>
    <row r="42" spans="1:8" x14ac:dyDescent="0.25">
      <c r="A42" s="186" t="s">
        <v>81</v>
      </c>
      <c r="B42" s="186"/>
      <c r="C42" s="186"/>
      <c r="D42" s="59"/>
      <c r="E42" s="48"/>
      <c r="F42" s="42"/>
      <c r="G42" s="47"/>
    </row>
    <row r="43" spans="1:8" ht="15.75" customHeight="1" x14ac:dyDescent="0.25">
      <c r="A43" s="57"/>
      <c r="B43" s="57"/>
      <c r="C43" s="72" t="s">
        <v>82</v>
      </c>
      <c r="D43" s="59">
        <v>-11342380</v>
      </c>
      <c r="E43" s="48"/>
      <c r="F43" s="59">
        <v>-15366537</v>
      </c>
      <c r="G43" s="47"/>
    </row>
    <row r="44" spans="1:8" ht="15.75" customHeight="1" x14ac:dyDescent="0.25">
      <c r="A44" s="57"/>
      <c r="B44" s="57"/>
      <c r="C44" s="72" t="s">
        <v>118</v>
      </c>
      <c r="D44" s="59">
        <v>0</v>
      </c>
      <c r="E44" s="48"/>
      <c r="F44" s="59">
        <v>8500000</v>
      </c>
      <c r="G44" s="47"/>
    </row>
    <row r="45" spans="1:8" ht="15.75" customHeight="1" x14ac:dyDescent="0.25">
      <c r="A45" s="57"/>
      <c r="B45" s="57"/>
      <c r="C45" s="72" t="s">
        <v>130</v>
      </c>
      <c r="D45" s="59"/>
      <c r="E45" s="48"/>
      <c r="F45" s="59">
        <v>-8500000</v>
      </c>
      <c r="G45" s="47"/>
    </row>
    <row r="46" spans="1:8" ht="15" customHeight="1" x14ac:dyDescent="0.25">
      <c r="A46" s="57"/>
      <c r="B46" s="57"/>
      <c r="C46" s="72" t="s">
        <v>83</v>
      </c>
      <c r="D46" s="59">
        <v>-11286977</v>
      </c>
      <c r="E46" s="48"/>
      <c r="F46" s="59">
        <v>-9900041</v>
      </c>
      <c r="G46" s="47"/>
    </row>
    <row r="47" spans="1:8" x14ac:dyDescent="0.25">
      <c r="A47" s="57"/>
      <c r="B47" s="57"/>
      <c r="C47" s="72" t="s">
        <v>129</v>
      </c>
      <c r="D47" s="59">
        <v>-17359</v>
      </c>
      <c r="E47" s="48"/>
      <c r="F47" s="59">
        <v>-7123</v>
      </c>
      <c r="G47" s="47"/>
    </row>
    <row r="48" spans="1:8" ht="15.75" customHeight="1" thickBot="1" x14ac:dyDescent="0.3">
      <c r="A48" s="57"/>
      <c r="B48" s="57"/>
      <c r="C48" s="72" t="s">
        <v>84</v>
      </c>
      <c r="D48" s="59">
        <v>30465621</v>
      </c>
      <c r="E48" s="48"/>
      <c r="F48" s="59">
        <v>23410358</v>
      </c>
      <c r="G48" s="47"/>
    </row>
    <row r="49" spans="1:11" x14ac:dyDescent="0.25">
      <c r="A49" s="57"/>
      <c r="B49" s="57"/>
      <c r="C49" s="72"/>
      <c r="D49" s="184">
        <f>SUM(D43:D48)</f>
        <v>7818905</v>
      </c>
      <c r="E49" s="183"/>
      <c r="F49" s="184">
        <f>SUM(F43:F48)</f>
        <v>-1863343</v>
      </c>
      <c r="G49" s="47"/>
    </row>
    <row r="50" spans="1:11" ht="33.75" customHeight="1" thickBot="1" x14ac:dyDescent="0.3">
      <c r="A50" s="57"/>
      <c r="B50" s="181" t="s">
        <v>97</v>
      </c>
      <c r="C50" s="181"/>
      <c r="D50" s="187"/>
      <c r="E50" s="188"/>
      <c r="F50" s="187"/>
      <c r="G50" s="47"/>
    </row>
    <row r="51" spans="1:11" ht="15.75" thickBot="1" x14ac:dyDescent="0.3">
      <c r="A51" s="57"/>
      <c r="B51" s="57"/>
      <c r="G51" s="47"/>
      <c r="K51" s="69"/>
    </row>
    <row r="52" spans="1:11" ht="15.75" thickBot="1" x14ac:dyDescent="0.3">
      <c r="A52" s="176" t="s">
        <v>86</v>
      </c>
      <c r="B52" s="176"/>
      <c r="C52" s="176"/>
      <c r="D52" s="60">
        <f>D49+D40+D27</f>
        <v>23305896</v>
      </c>
      <c r="E52" s="48"/>
      <c r="F52" s="60">
        <f>F49+F40+F27</f>
        <v>-1172017</v>
      </c>
      <c r="G52" s="42"/>
      <c r="H52" s="42"/>
    </row>
    <row r="53" spans="1:11" ht="15.75" thickBot="1" x14ac:dyDescent="0.3">
      <c r="A53" s="176" t="s">
        <v>87</v>
      </c>
      <c r="B53" s="176"/>
      <c r="C53" s="176"/>
      <c r="D53" s="80">
        <v>5952084</v>
      </c>
      <c r="E53" s="48"/>
      <c r="F53" s="60">
        <v>7137503</v>
      </c>
      <c r="G53" s="42"/>
      <c r="H53" s="42"/>
    </row>
    <row r="54" spans="1:11" ht="15.75" customHeight="1" thickBot="1" x14ac:dyDescent="0.3">
      <c r="A54" s="51"/>
      <c r="B54" s="51"/>
      <c r="C54" s="78" t="s">
        <v>85</v>
      </c>
      <c r="D54" s="80">
        <v>-121317</v>
      </c>
      <c r="E54" s="48"/>
      <c r="F54" s="80">
        <v>-13402</v>
      </c>
      <c r="G54" s="42"/>
      <c r="H54" s="42"/>
    </row>
    <row r="55" spans="1:11" ht="15.75" thickBot="1" x14ac:dyDescent="0.3">
      <c r="A55" s="176" t="s">
        <v>101</v>
      </c>
      <c r="B55" s="176"/>
      <c r="C55" s="176"/>
      <c r="D55" s="61">
        <f>D53+D52+D54</f>
        <v>29136663</v>
      </c>
      <c r="E55" s="48"/>
      <c r="F55" s="61">
        <f>F53+F52+F54</f>
        <v>5952084</v>
      </c>
      <c r="G55" s="42"/>
      <c r="H55" s="42"/>
    </row>
    <row r="56" spans="1:11" ht="15.75" thickTop="1" x14ac:dyDescent="0.25">
      <c r="A56" s="51"/>
      <c r="B56" s="51"/>
      <c r="C56" s="51"/>
      <c r="D56" s="59"/>
      <c r="E56" s="48"/>
      <c r="F56" s="59"/>
      <c r="G56" s="42"/>
      <c r="H56" s="42"/>
    </row>
    <row r="57" spans="1:11" x14ac:dyDescent="0.25">
      <c r="A57" s="51"/>
      <c r="B57" s="175"/>
      <c r="C57" s="175"/>
      <c r="D57" s="175"/>
      <c r="E57" s="46"/>
      <c r="F57" s="62"/>
      <c r="G57" s="54"/>
      <c r="H57" s="54"/>
    </row>
    <row r="58" spans="1:11" x14ac:dyDescent="0.25">
      <c r="A58" s="50"/>
      <c r="B58" s="43"/>
      <c r="C58" s="43"/>
      <c r="D58" s="96">
        <f>D55-Баланс!F21</f>
        <v>0</v>
      </c>
      <c r="E58" s="46"/>
      <c r="F58" s="96"/>
      <c r="G58" s="54"/>
      <c r="H58" s="54"/>
    </row>
    <row r="59" spans="1:11" ht="15.75" x14ac:dyDescent="0.25">
      <c r="B59" s="37"/>
      <c r="C59" s="15"/>
      <c r="D59" s="38"/>
      <c r="E59" s="15"/>
      <c r="G59" s="16"/>
      <c r="H59" s="16"/>
      <c r="I59" s="26"/>
    </row>
    <row r="60" spans="1:11" ht="15" customHeight="1" x14ac:dyDescent="0.25">
      <c r="B60" s="153" t="s">
        <v>108</v>
      </c>
      <c r="C60" s="153"/>
      <c r="D60" s="113" t="s">
        <v>110</v>
      </c>
      <c r="E60" s="138"/>
      <c r="G60" s="97"/>
      <c r="H60" s="97"/>
      <c r="I60" s="16"/>
    </row>
    <row r="61" spans="1:11" ht="15.75" customHeight="1" x14ac:dyDescent="0.25">
      <c r="B61" s="154" t="s">
        <v>109</v>
      </c>
      <c r="C61" s="154"/>
      <c r="D61" s="115" t="s">
        <v>96</v>
      </c>
      <c r="E61" s="15"/>
      <c r="G61" s="3"/>
      <c r="H61" s="3"/>
      <c r="I61" s="26"/>
    </row>
    <row r="62" spans="1:11" x14ac:dyDescent="0.25">
      <c r="B62" s="39"/>
      <c r="C62" s="14"/>
      <c r="D62" s="16"/>
      <c r="E62" s="14"/>
      <c r="F62" s="18"/>
      <c r="G62" s="14"/>
      <c r="H62" s="14"/>
      <c r="I62" s="14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</row>
    <row r="64" spans="1:11" x14ac:dyDescent="0.25">
      <c r="A64" s="42"/>
      <c r="B64" s="42"/>
      <c r="C64" s="42"/>
      <c r="D64" s="42"/>
      <c r="E64" s="42"/>
      <c r="F64" s="42"/>
      <c r="G64" s="42"/>
      <c r="H64" s="42"/>
    </row>
    <row r="65" spans="1:8" x14ac:dyDescent="0.25">
      <c r="A65" s="42"/>
      <c r="B65" s="42"/>
      <c r="C65" s="42"/>
      <c r="D65" s="42"/>
      <c r="E65" s="42"/>
      <c r="F65" s="42"/>
      <c r="G65" s="42"/>
      <c r="H65" s="42"/>
    </row>
    <row r="66" spans="1:8" x14ac:dyDescent="0.25">
      <c r="A66" s="42"/>
      <c r="B66" s="42"/>
      <c r="C66" s="42"/>
      <c r="D66" s="42"/>
      <c r="E66" s="42"/>
      <c r="F66" s="42"/>
      <c r="G66" s="42"/>
      <c r="H66" s="42"/>
    </row>
  </sheetData>
  <mergeCells count="26">
    <mergeCell ref="B24:C24"/>
    <mergeCell ref="B27:C27"/>
    <mergeCell ref="A1:C1"/>
    <mergeCell ref="A52:C52"/>
    <mergeCell ref="A53:C53"/>
    <mergeCell ref="B15:C15"/>
    <mergeCell ref="B41:C41"/>
    <mergeCell ref="B50:C50"/>
    <mergeCell ref="E40:E41"/>
    <mergeCell ref="F40:F41"/>
    <mergeCell ref="A42:C42"/>
    <mergeCell ref="D40:D41"/>
    <mergeCell ref="D49:D50"/>
    <mergeCell ref="E49:E50"/>
    <mergeCell ref="F49:F50"/>
    <mergeCell ref="D2:F2"/>
    <mergeCell ref="A2:C2"/>
    <mergeCell ref="A4:C4"/>
    <mergeCell ref="B5:C5"/>
    <mergeCell ref="A6:C6"/>
    <mergeCell ref="D3:F3"/>
    <mergeCell ref="B61:C61"/>
    <mergeCell ref="B57:D57"/>
    <mergeCell ref="B60:C60"/>
    <mergeCell ref="A55:C55"/>
    <mergeCell ref="A28:C2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zoomScaleNormal="100" workbookViewId="0">
      <selection activeCell="G19" sqref="G19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91" t="str">
        <f>ОДДС!A1</f>
        <v xml:space="preserve">TOO "RG BRANDS KAZAKHSTAN" </v>
      </c>
      <c r="B1" s="191"/>
      <c r="C1" s="191"/>
      <c r="D1" s="191"/>
      <c r="E1" s="191"/>
      <c r="F1" s="191"/>
      <c r="G1" s="191"/>
      <c r="H1" s="191"/>
      <c r="I1" s="65"/>
      <c r="J1" s="64"/>
      <c r="K1" s="65"/>
      <c r="L1" s="65"/>
      <c r="M1" s="64"/>
    </row>
    <row r="2" spans="1:13" ht="28.5" customHeight="1" x14ac:dyDescent="0.25">
      <c r="A2" s="192" t="s">
        <v>124</v>
      </c>
      <c r="B2" s="192"/>
      <c r="C2" s="192"/>
      <c r="D2" s="192"/>
      <c r="E2" s="192"/>
      <c r="F2" s="192"/>
      <c r="G2" s="192"/>
      <c r="H2" s="67"/>
      <c r="I2" s="67"/>
      <c r="J2" s="67"/>
      <c r="K2" s="67"/>
      <c r="M2" s="64"/>
    </row>
    <row r="3" spans="1:13" ht="28.5" customHeight="1" x14ac:dyDescent="0.25">
      <c r="A3" s="147"/>
      <c r="B3" s="147"/>
      <c r="C3" s="147"/>
      <c r="D3" s="147"/>
      <c r="E3" s="147"/>
      <c r="F3" s="147"/>
      <c r="G3" s="66" t="s">
        <v>0</v>
      </c>
      <c r="H3" s="67"/>
      <c r="I3" s="67"/>
      <c r="J3" s="67"/>
      <c r="K3" s="67"/>
      <c r="L3" s="148"/>
      <c r="M3" s="64"/>
    </row>
    <row r="4" spans="1:13" ht="48.75" customHeight="1" thickBot="1" x14ac:dyDescent="0.3">
      <c r="A4" s="73"/>
      <c r="B4" s="98" t="s">
        <v>111</v>
      </c>
      <c r="C4" s="98"/>
      <c r="D4" s="98" t="s">
        <v>92</v>
      </c>
      <c r="E4" s="98"/>
      <c r="F4" s="98" t="s">
        <v>112</v>
      </c>
      <c r="G4" s="98" t="s">
        <v>93</v>
      </c>
    </row>
    <row r="5" spans="1:13" ht="16.5" thickTop="1" thickBot="1" x14ac:dyDescent="0.3">
      <c r="A5" s="72" t="s">
        <v>117</v>
      </c>
      <c r="B5" s="61">
        <v>1132130</v>
      </c>
      <c r="C5" s="61"/>
      <c r="D5" s="61">
        <v>4804450</v>
      </c>
      <c r="E5" s="61"/>
      <c r="F5" s="61">
        <v>16039669</v>
      </c>
      <c r="G5" s="61">
        <f t="shared" ref="G5:G16" si="0">SUM(B5:F5)</f>
        <v>21976249</v>
      </c>
      <c r="H5" s="69"/>
    </row>
    <row r="6" spans="1:13" ht="15.75" thickTop="1" x14ac:dyDescent="0.25">
      <c r="A6" s="72" t="s">
        <v>88</v>
      </c>
      <c r="B6" s="59"/>
      <c r="C6" s="59"/>
      <c r="D6" s="59"/>
      <c r="E6" s="59"/>
      <c r="F6" s="59">
        <v>6539074</v>
      </c>
      <c r="G6" s="59">
        <f t="shared" si="0"/>
        <v>6539074</v>
      </c>
      <c r="H6" s="69"/>
    </row>
    <row r="7" spans="1:13" x14ac:dyDescent="0.25">
      <c r="A7" s="72" t="s">
        <v>99</v>
      </c>
      <c r="B7" s="59"/>
      <c r="C7" s="59"/>
      <c r="D7" s="59"/>
      <c r="E7" s="59"/>
      <c r="F7" s="59">
        <v>-9900041</v>
      </c>
      <c r="G7" s="59">
        <f t="shared" si="0"/>
        <v>-9900041</v>
      </c>
      <c r="H7" s="69"/>
    </row>
    <row r="8" spans="1:13" ht="45" x14ac:dyDescent="0.25">
      <c r="A8" s="72" t="s">
        <v>126</v>
      </c>
      <c r="B8" s="59"/>
      <c r="C8" s="59"/>
      <c r="D8" s="59"/>
      <c r="E8" s="59"/>
      <c r="F8" s="59">
        <v>-754083</v>
      </c>
      <c r="G8" s="59">
        <f t="shared" si="0"/>
        <v>-754083</v>
      </c>
      <c r="H8" s="69"/>
    </row>
    <row r="9" spans="1:13" ht="30" x14ac:dyDescent="0.25">
      <c r="A9" s="72" t="s">
        <v>89</v>
      </c>
      <c r="B9" s="59"/>
      <c r="C9" s="59"/>
      <c r="D9" s="59">
        <v>-653457</v>
      </c>
      <c r="E9" s="59"/>
      <c r="F9" s="59">
        <f>-D9</f>
        <v>653457</v>
      </c>
      <c r="G9" s="59">
        <f t="shared" si="0"/>
        <v>0</v>
      </c>
      <c r="H9" s="69"/>
    </row>
    <row r="10" spans="1:13" ht="15.75" thickBot="1" x14ac:dyDescent="0.3">
      <c r="A10" s="72" t="s">
        <v>116</v>
      </c>
      <c r="B10" s="61">
        <f>SUM(B5:B9)</f>
        <v>1132130</v>
      </c>
      <c r="C10" s="59"/>
      <c r="D10" s="61">
        <f>SUM(D5:D9)</f>
        <v>4150993</v>
      </c>
      <c r="E10" s="59"/>
      <c r="F10" s="61">
        <f>SUM(F5:F9)</f>
        <v>12578076</v>
      </c>
      <c r="G10" s="61">
        <f>SUM(G5:G9)</f>
        <v>17861199</v>
      </c>
      <c r="H10" s="69"/>
    </row>
    <row r="11" spans="1:13" ht="15.75" thickTop="1" x14ac:dyDescent="0.25">
      <c r="A11" s="72"/>
      <c r="B11" s="59"/>
      <c r="C11" s="59"/>
      <c r="D11" s="59"/>
      <c r="E11" s="59"/>
      <c r="F11" s="59"/>
      <c r="G11" s="59"/>
      <c r="H11" s="69"/>
    </row>
    <row r="12" spans="1:13" x14ac:dyDescent="0.25">
      <c r="A12" s="72"/>
      <c r="B12" s="59"/>
      <c r="C12" s="59"/>
      <c r="D12" s="59"/>
      <c r="E12" s="59"/>
      <c r="F12" s="59"/>
      <c r="G12" s="59"/>
      <c r="H12" s="69"/>
    </row>
    <row r="13" spans="1:13" ht="15.75" thickBot="1" x14ac:dyDescent="0.3">
      <c r="A13" s="72" t="s">
        <v>116</v>
      </c>
      <c r="B13" s="61">
        <v>1132130</v>
      </c>
      <c r="C13" s="61"/>
      <c r="D13" s="61">
        <v>4150993</v>
      </c>
      <c r="E13" s="61"/>
      <c r="F13" s="61">
        <v>12578076</v>
      </c>
      <c r="G13" s="61">
        <f t="shared" ref="G13" si="1">SUM(B13:F13)</f>
        <v>17861199</v>
      </c>
      <c r="H13" s="69"/>
    </row>
    <row r="14" spans="1:13" ht="15.75" thickTop="1" x14ac:dyDescent="0.25">
      <c r="A14" s="72" t="s">
        <v>88</v>
      </c>
      <c r="B14" s="74"/>
      <c r="C14" s="74"/>
      <c r="D14" s="142"/>
      <c r="E14" s="142"/>
      <c r="F14" s="136">
        <f>ОПУ!F22</f>
        <v>9723681</v>
      </c>
      <c r="G14" s="59">
        <f t="shared" si="0"/>
        <v>9723681</v>
      </c>
      <c r="H14" s="69"/>
    </row>
    <row r="15" spans="1:13" x14ac:dyDescent="0.25">
      <c r="A15" s="72" t="s">
        <v>99</v>
      </c>
      <c r="B15" s="75" t="s">
        <v>94</v>
      </c>
      <c r="C15" s="74"/>
      <c r="D15" s="143" t="s">
        <v>94</v>
      </c>
      <c r="E15" s="142"/>
      <c r="F15" s="136">
        <v>-11286977</v>
      </c>
      <c r="G15" s="59">
        <f t="shared" si="0"/>
        <v>-11286977</v>
      </c>
      <c r="H15" s="69"/>
    </row>
    <row r="16" spans="1:13" ht="45" x14ac:dyDescent="0.25">
      <c r="A16" s="72" t="s">
        <v>126</v>
      </c>
      <c r="B16" s="75" t="s">
        <v>94</v>
      </c>
      <c r="C16" s="74"/>
      <c r="D16" s="143"/>
      <c r="E16" s="142"/>
      <c r="F16" s="143">
        <v>-911519</v>
      </c>
      <c r="G16" s="75">
        <f t="shared" si="0"/>
        <v>-911519</v>
      </c>
      <c r="H16" s="69"/>
    </row>
    <row r="17" spans="1:9" ht="30.75" thickBot="1" x14ac:dyDescent="0.3">
      <c r="A17" s="72" t="s">
        <v>89</v>
      </c>
      <c r="B17" s="76" t="s">
        <v>94</v>
      </c>
      <c r="C17" s="77"/>
      <c r="D17" s="144">
        <v>-638297</v>
      </c>
      <c r="E17" s="144"/>
      <c r="F17" s="144">
        <f>-D17</f>
        <v>638297</v>
      </c>
      <c r="G17" s="61"/>
      <c r="H17" s="69"/>
    </row>
    <row r="18" spans="1:9" ht="16.5" thickTop="1" thickBot="1" x14ac:dyDescent="0.3">
      <c r="A18" s="72" t="s">
        <v>125</v>
      </c>
      <c r="B18" s="61">
        <f>SUM(B13:B17)</f>
        <v>1132130</v>
      </c>
      <c r="C18" s="61"/>
      <c r="D18" s="61">
        <f>SUM(D13:D17)</f>
        <v>3512696</v>
      </c>
      <c r="E18" s="61"/>
      <c r="F18" s="61">
        <f>SUM(F13:F17)</f>
        <v>10741558</v>
      </c>
      <c r="G18" s="61">
        <f>SUM(G13:G17)</f>
        <v>15386384</v>
      </c>
      <c r="H18" s="69"/>
    </row>
    <row r="19" spans="1:9" ht="15.75" thickTop="1" x14ac:dyDescent="0.25">
      <c r="G19" s="69">
        <f>G18-Баланс!F33</f>
        <v>0</v>
      </c>
    </row>
    <row r="20" spans="1:9" x14ac:dyDescent="0.25">
      <c r="A20" s="51"/>
      <c r="B20" s="175"/>
      <c r="C20" s="175"/>
      <c r="D20" s="175"/>
      <c r="E20" s="175"/>
      <c r="F20" s="175"/>
      <c r="G20" s="175"/>
      <c r="H20" s="46"/>
      <c r="I20" s="54"/>
    </row>
    <row r="21" spans="1:9" x14ac:dyDescent="0.25">
      <c r="A21" s="50"/>
      <c r="B21" s="43"/>
      <c r="C21" s="43"/>
      <c r="D21" s="43"/>
      <c r="E21" s="44"/>
      <c r="F21" s="44"/>
      <c r="G21" s="62"/>
      <c r="H21" s="46"/>
      <c r="I21" s="54"/>
    </row>
    <row r="22" spans="1:9" x14ac:dyDescent="0.25">
      <c r="A22" s="42"/>
      <c r="B22" s="52"/>
      <c r="C22" s="52"/>
      <c r="D22" s="52"/>
      <c r="E22" s="43"/>
      <c r="F22" s="56"/>
      <c r="G22" s="63"/>
      <c r="H22" s="43"/>
      <c r="I22" s="53"/>
    </row>
    <row r="23" spans="1:9" ht="15" customHeight="1" x14ac:dyDescent="0.25">
      <c r="A23" s="42"/>
      <c r="B23" s="153" t="s">
        <v>108</v>
      </c>
      <c r="C23" s="153"/>
      <c r="E23" s="55"/>
      <c r="F23" s="113" t="s">
        <v>110</v>
      </c>
      <c r="G23" s="97"/>
    </row>
    <row r="24" spans="1:9" x14ac:dyDescent="0.25">
      <c r="A24" s="42"/>
      <c r="B24" s="154" t="s">
        <v>109</v>
      </c>
      <c r="C24" s="154"/>
      <c r="E24" s="54"/>
      <c r="F24" s="115" t="s">
        <v>96</v>
      </c>
      <c r="G24" s="3"/>
    </row>
    <row r="25" spans="1:9" x14ac:dyDescent="0.25">
      <c r="A25" s="42"/>
      <c r="B25" s="45"/>
      <c r="C25" s="45"/>
      <c r="D25" s="54"/>
      <c r="E25" s="54"/>
      <c r="F25" s="53"/>
      <c r="G25" s="53"/>
      <c r="H25" s="44"/>
      <c r="I25" s="46"/>
    </row>
  </sheetData>
  <mergeCells count="5">
    <mergeCell ref="B24:C24"/>
    <mergeCell ref="A1:H1"/>
    <mergeCell ref="B20:G20"/>
    <mergeCell ref="B23:C23"/>
    <mergeCell ref="A2:G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2023-05-30T09:58:08Z</dcterms:modified>
</cp:coreProperties>
</file>