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1" sheetId="1" r:id="rId1"/>
    <sheet name="2" sheetId="2" r:id="rId2"/>
    <sheet name="3" sheetId="3" r:id="rId3"/>
    <sheet name="4" sheetId="4" r:id="rId4"/>
  </sheets>
  <calcPr calcId="145621"/>
</workbook>
</file>

<file path=xl/calcChain.xml><?xml version="1.0" encoding="utf-8"?>
<calcChain xmlns="http://schemas.openxmlformats.org/spreadsheetml/2006/main">
  <c r="D49" i="4" l="1"/>
  <c r="E55" i="4" l="1"/>
  <c r="D42" i="4" l="1"/>
  <c r="D34" i="4"/>
  <c r="E37" i="2"/>
  <c r="E31" i="2"/>
  <c r="I18" i="3"/>
  <c r="H21" i="3"/>
  <c r="G18" i="3"/>
  <c r="F17" i="3"/>
  <c r="G17" i="3" s="1"/>
  <c r="G19" i="3" s="1"/>
  <c r="G20" i="3" s="1"/>
  <c r="G21" i="3" s="1"/>
  <c r="H20" i="3"/>
  <c r="F19" i="3"/>
  <c r="F20" i="3" s="1"/>
  <c r="F21" i="3" s="1"/>
  <c r="E21" i="3"/>
  <c r="E19" i="3"/>
  <c r="E20" i="3"/>
  <c r="I17" i="3" l="1"/>
  <c r="I19" i="3" s="1"/>
  <c r="I20" i="3" s="1"/>
  <c r="I21" i="3" s="1"/>
  <c r="D50" i="4"/>
  <c r="D54" i="4" s="1"/>
  <c r="D55" i="4" s="1"/>
  <c r="E50" i="1"/>
  <c r="D50" i="1"/>
</calcChain>
</file>

<file path=xl/sharedStrings.xml><?xml version="1.0" encoding="utf-8"?>
<sst xmlns="http://schemas.openxmlformats.org/spreadsheetml/2006/main" count="171" uniqueCount="125">
  <si>
    <t>АО «Рахат»</t>
  </si>
  <si>
    <t>Неаудированная консолидированная финансовая отчётность</t>
  </si>
  <si>
    <t>КОНСОЛИДИРОВАННЫЙ ОТЧЁТ О ФИНАНСОВОМ ПОЛОЖЕНИИ</t>
  </si>
  <si>
    <t>В тысячах тенге</t>
  </si>
  <si>
    <t>Прим.</t>
  </si>
  <si>
    <t xml:space="preserve"> </t>
  </si>
  <si>
    <t>Активы</t>
  </si>
  <si>
    <t>Внеоборотные активы</t>
  </si>
  <si>
    <t>Основные средства</t>
  </si>
  <si>
    <t>Нематериальные активы</t>
  </si>
  <si>
    <t>Авансы, выданные за долгосрочные активы</t>
  </si>
  <si>
    <t>Беспроцентные займы сотрудникам</t>
  </si>
  <si>
    <t>Оборотные активы</t>
  </si>
  <si>
    <t>Товарно-материальные запасы</t>
  </si>
  <si>
    <t>Торговая дебиторская задолженность</t>
  </si>
  <si>
    <t>Авансы выданные</t>
  </si>
  <si>
    <t>Предоплата по корпоративному подоходному налогу</t>
  </si>
  <si>
    <t>Прочие оборотные активы</t>
  </si>
  <si>
    <t>Денежные средства и их эквиваленты</t>
  </si>
  <si>
    <t>Итого активы</t>
  </si>
  <si>
    <t xml:space="preserve">Капитал и обязательства </t>
  </si>
  <si>
    <t>Акционерный капитал</t>
  </si>
  <si>
    <t>Резервный капитал</t>
  </si>
  <si>
    <t>Резерв по пересчёту иностранной валюты</t>
  </si>
  <si>
    <t>Нераспределённая прибыль</t>
  </si>
  <si>
    <t>Капитал, приходящийся на акционеров материнской компании</t>
  </si>
  <si>
    <t>Неконтролирующая доля участия</t>
  </si>
  <si>
    <t>Итого капитал</t>
  </si>
  <si>
    <t>Долгосрочные обязательства</t>
  </si>
  <si>
    <t>Долгосрочные займы</t>
  </si>
  <si>
    <t>Обязательства по отсроченному налогу</t>
  </si>
  <si>
    <t>Обязательства по вознаграждениям сотрудникам</t>
  </si>
  <si>
    <t>Краткосрочные обязательства</t>
  </si>
  <si>
    <t>Займы – текущая часть</t>
  </si>
  <si>
    <t>Торговая кредиторская задолженность</t>
  </si>
  <si>
    <t>Авансы полученные</t>
  </si>
  <si>
    <t xml:space="preserve">Прочие краткосрочные обязательства </t>
  </si>
  <si>
    <t>Итого обязательства</t>
  </si>
  <si>
    <t>Итого капитал и обязательства</t>
  </si>
  <si>
    <t xml:space="preserve">Выручка </t>
  </si>
  <si>
    <t>Себестоимость реализованных товаров</t>
  </si>
  <si>
    <t>Валовая прибыль</t>
  </si>
  <si>
    <t>Общие и административные расходы</t>
  </si>
  <si>
    <t>Расходы по реализации</t>
  </si>
  <si>
    <t>Прочие операционные доходы</t>
  </si>
  <si>
    <t>Операционная прибыль</t>
  </si>
  <si>
    <t>Затраты по финансированию</t>
  </si>
  <si>
    <t>Финансовые доходы</t>
  </si>
  <si>
    <t>Положительная / (отрицательная) курсовая разница, нетто</t>
  </si>
  <si>
    <t xml:space="preserve">Прибыль до налогообложения </t>
  </si>
  <si>
    <t>Расход по корпоративному подоходному налогу</t>
  </si>
  <si>
    <t xml:space="preserve">Прибыль за период </t>
  </si>
  <si>
    <t>Прибыль, приходящаяся на:</t>
  </si>
  <si>
    <t>Акционеров материнской компании</t>
  </si>
  <si>
    <t>Неконтролирующую долю участия</t>
  </si>
  <si>
    <t>Прочий совокупный доход/(убыток), подлежащий переклассификации в состав прибыли или убытка в последующих периодах</t>
  </si>
  <si>
    <t>Курсовые разницы при пересчёте отчётности иностранных подразделений, за вычетом налогов</t>
  </si>
  <si>
    <t>Прочий совокупный доход/(убыток) за период, за вычетом налогов</t>
  </si>
  <si>
    <t>Итого совокупный доход за период, за вычетом налогов</t>
  </si>
  <si>
    <t xml:space="preserve">Приходящийся на: </t>
  </si>
  <si>
    <t>Прибыль на акцию</t>
  </si>
  <si>
    <t>Базовая и разводнённая, в отношении прибыли за период, приходящейся на держателей простых акций материнской компании, тенге</t>
  </si>
  <si>
    <t>КОНСОЛИДИРОВАННЫЙ ОТЧЁТ О СОВОКУПНОМ ДОХОДЕ</t>
  </si>
  <si>
    <t>КОНСОЛИДИРОВАННЫЙ ОТЧЁТ ОБ ИЗМЕНЕНИЯХ В КАПИТАЛЕ</t>
  </si>
  <si>
    <t>Приходится на акционеров материнской компании</t>
  </si>
  <si>
    <t>Акционер-ный капитал</t>
  </si>
  <si>
    <t>Резерв по пересчёту иностран-</t>
  </si>
  <si>
    <t>ной валюты</t>
  </si>
  <si>
    <t>Нераспре-делённая</t>
  </si>
  <si>
    <t>прибыль</t>
  </si>
  <si>
    <t>Итого</t>
  </si>
  <si>
    <t>Неконтро-лирующая доля участия</t>
  </si>
  <si>
    <t>капитал</t>
  </si>
  <si>
    <t>Прим.13</t>
  </si>
  <si>
    <t>На 1 января 2015года</t>
  </si>
  <si>
    <t>Прибыль за год</t>
  </si>
  <si>
    <t>Прочий совокупный убыток</t>
  </si>
  <si>
    <t>Итого совокупный доход</t>
  </si>
  <si>
    <t>На 31 декабря 2015 года</t>
  </si>
  <si>
    <t>Прочий совокупный доход</t>
  </si>
  <si>
    <t>КОНСОЛИДИРОВАННЫЙ ОТЧЁТ О ДВИЖЕНИИ ДЕНЕЖНЫХ СРЕДСТВ</t>
  </si>
  <si>
    <t>Операционная деятельность</t>
  </si>
  <si>
    <t>Корректировки для сверки прибыли до налогообложения с чистыми денежными потоками</t>
  </si>
  <si>
    <t>Износ и амортизация</t>
  </si>
  <si>
    <t>Обесценение основных средств</t>
  </si>
  <si>
    <t xml:space="preserve">Финансовые доходы </t>
  </si>
  <si>
    <t>Доход от выбытия основных средств</t>
  </si>
  <si>
    <t>Курсовые разницы</t>
  </si>
  <si>
    <t>Начисление резерва по неиспользованным отпускам</t>
  </si>
  <si>
    <t>Резерв на авансы выданные</t>
  </si>
  <si>
    <t>Корректировки оборотного капитала</t>
  </si>
  <si>
    <t>Изменение в товарно-материальных запасах</t>
  </si>
  <si>
    <t>Изменение в торговой дебиторской задолженности</t>
  </si>
  <si>
    <t>Изменение в авансах выданных</t>
  </si>
  <si>
    <t>Изменение в прочих оборотных активах</t>
  </si>
  <si>
    <t>Изменение в торговой кредиторской задолженности</t>
  </si>
  <si>
    <t>Изменение в авансах полученных</t>
  </si>
  <si>
    <t>Изменение в обязательствах по вознаграждениям сотрудникам</t>
  </si>
  <si>
    <t>Изменение в прочих краткосрочных обязательствах</t>
  </si>
  <si>
    <t xml:space="preserve">Уплаченный корпоративный подоходный налог </t>
  </si>
  <si>
    <t xml:space="preserve">Уплаченные проценты </t>
  </si>
  <si>
    <t xml:space="preserve">Полученные проценты </t>
  </si>
  <si>
    <t>Чистые денежные потоки от операционной деятельности</t>
  </si>
  <si>
    <t>Инвестиционная деятельность</t>
  </si>
  <si>
    <t xml:space="preserve">Приобретение основных средств </t>
  </si>
  <si>
    <t>Приобретение нематериальных активов</t>
  </si>
  <si>
    <t>Поступления от продажи основных средств</t>
  </si>
  <si>
    <t>Займы, предоставленные сотрудникам</t>
  </si>
  <si>
    <t>Займы, погашенные сотрудниками</t>
  </si>
  <si>
    <t>Чистые денежные потоки, использованные в инвестиционной деятельности</t>
  </si>
  <si>
    <t>Финансовая деятельность</t>
  </si>
  <si>
    <t>Выплаты займов</t>
  </si>
  <si>
    <t>Прочее</t>
  </si>
  <si>
    <t>Чистые денежные потоки от финансовой деятельности</t>
  </si>
  <si>
    <t>Чистая курсовая разница</t>
  </si>
  <si>
    <r>
      <t xml:space="preserve">Чистое увеличение/(уменьшение) </t>
    </r>
    <r>
      <rPr>
        <b/>
        <sz val="10"/>
        <color rgb="FF000000"/>
        <rFont val="Arial"/>
        <family val="2"/>
        <charset val="204"/>
      </rPr>
      <t>денежных средств и их эквивалентов</t>
    </r>
  </si>
  <si>
    <r>
      <t xml:space="preserve">Денежные средства и их эквиваленты на </t>
    </r>
    <r>
      <rPr>
        <sz val="10"/>
        <color rgb="FF000000"/>
        <rFont val="Arial"/>
        <family val="2"/>
        <charset val="204"/>
      </rPr>
      <t>1 января</t>
    </r>
  </si>
  <si>
    <t>Прочие операционные расходы</t>
  </si>
  <si>
    <t>Справочно: балансовая стоимость простой акции, тенге:</t>
  </si>
  <si>
    <t>По состоянию на 30 июня 2016 года</t>
  </si>
  <si>
    <t>За год, закончившийся 30 июня 2016 года</t>
  </si>
  <si>
    <t>На 30 июня 2016 года</t>
  </si>
  <si>
    <t>Поступление от займов</t>
  </si>
  <si>
    <t>Денежные средства и их эквиваленты на 30 июня</t>
  </si>
  <si>
    <t>Сторнирование резерва на устаревшие запасы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</si>
</sst>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0D0D0D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07">
    <xf numFmtId="0" fontId="0" fillId="0" borderId="0" xfId="0"/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/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right" vertical="center" wrapText="1"/>
    </xf>
    <xf numFmtId="14" fontId="2" fillId="2" borderId="1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164" fontId="7" fillId="2" borderId="0" xfId="1" applyNumberFormat="1" applyFont="1" applyFill="1" applyAlignment="1">
      <alignment horizontal="right" vertical="center" wrapText="1"/>
    </xf>
    <xf numFmtId="164" fontId="2" fillId="2" borderId="0" xfId="1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2" fillId="2" borderId="1" xfId="1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right" vertical="center" wrapText="1"/>
    </xf>
    <xf numFmtId="164" fontId="2" fillId="2" borderId="2" xfId="1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2" fillId="2" borderId="4" xfId="1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9" fillId="2" borderId="0" xfId="1" applyNumberFormat="1" applyFont="1" applyFill="1" applyAlignment="1">
      <alignment horizontal="left" vertical="center" wrapText="1"/>
    </xf>
    <xf numFmtId="164" fontId="8" fillId="2" borderId="0" xfId="1" applyNumberFormat="1" applyFont="1" applyFill="1" applyAlignment="1">
      <alignment horizontal="left" vertical="center" wrapText="1"/>
    </xf>
    <xf numFmtId="164" fontId="9" fillId="2" borderId="1" xfId="1" applyNumberFormat="1" applyFont="1" applyFill="1" applyBorder="1" applyAlignment="1">
      <alignment horizontal="left" vertical="center" wrapText="1"/>
    </xf>
    <xf numFmtId="164" fontId="8" fillId="2" borderId="1" xfId="1" applyNumberFormat="1" applyFont="1" applyFill="1" applyBorder="1" applyAlignment="1">
      <alignment horizontal="left" vertical="center" wrapText="1"/>
    </xf>
    <xf numFmtId="164" fontId="7" fillId="2" borderId="5" xfId="1" applyNumberFormat="1" applyFont="1" applyFill="1" applyBorder="1" applyAlignment="1">
      <alignment horizontal="left" vertical="center" wrapText="1"/>
    </xf>
    <xf numFmtId="164" fontId="2" fillId="2" borderId="5" xfId="1" applyNumberFormat="1" applyFont="1" applyFill="1" applyBorder="1" applyAlignment="1">
      <alignment horizontal="left" vertical="center" wrapText="1"/>
    </xf>
    <xf numFmtId="164" fontId="7" fillId="2" borderId="0" xfId="1" applyNumberFormat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left" vertical="center" wrapText="1"/>
    </xf>
    <xf numFmtId="164" fontId="8" fillId="2" borderId="3" xfId="1" applyNumberFormat="1" applyFont="1" applyFill="1" applyBorder="1" applyAlignment="1">
      <alignment horizontal="left" vertical="center" wrapText="1"/>
    </xf>
    <xf numFmtId="164" fontId="9" fillId="2" borderId="4" xfId="1" applyNumberFormat="1" applyFont="1" applyFill="1" applyBorder="1" applyAlignment="1">
      <alignment horizontal="left" vertical="center" wrapText="1"/>
    </xf>
    <xf numFmtId="164" fontId="8" fillId="2" borderId="4" xfId="1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justify" vertical="center" wrapText="1"/>
    </xf>
    <xf numFmtId="0" fontId="7" fillId="2" borderId="5" xfId="0" applyFont="1" applyFill="1" applyBorder="1" applyAlignment="1">
      <alignment horizontal="right" vertical="center" wrapText="1"/>
    </xf>
    <xf numFmtId="164" fontId="2" fillId="2" borderId="3" xfId="1" applyNumberFormat="1" applyFont="1" applyFill="1" applyBorder="1" applyAlignment="1">
      <alignment horizontal="left" vertical="center" wrapText="1"/>
    </xf>
    <xf numFmtId="164" fontId="7" fillId="2" borderId="4" xfId="1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right" vertical="center"/>
    </xf>
    <xf numFmtId="14" fontId="2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0" fillId="2" borderId="0" xfId="0" applyFont="1" applyFill="1"/>
    <xf numFmtId="0" fontId="7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164" fontId="7" fillId="2" borderId="0" xfId="1" applyNumberFormat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164" fontId="9" fillId="2" borderId="0" xfId="1" applyNumberFormat="1" applyFont="1" applyFill="1" applyAlignment="1">
      <alignment horizontal="left" vertical="center"/>
    </xf>
    <xf numFmtId="164" fontId="8" fillId="2" borderId="0" xfId="1" applyNumberFormat="1" applyFont="1" applyFill="1" applyAlignment="1">
      <alignment horizontal="left" vertical="center"/>
    </xf>
    <xf numFmtId="164" fontId="7" fillId="2" borderId="3" xfId="1" applyNumberFormat="1" applyFont="1" applyFill="1" applyBorder="1" applyAlignment="1">
      <alignment horizontal="left" vertical="center"/>
    </xf>
    <xf numFmtId="164" fontId="2" fillId="2" borderId="3" xfId="1" applyNumberFormat="1" applyFont="1" applyFill="1" applyBorder="1" applyAlignment="1">
      <alignment horizontal="left" vertical="center"/>
    </xf>
    <xf numFmtId="164" fontId="7" fillId="2" borderId="1" xfId="1" applyNumberFormat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164" fontId="10" fillId="2" borderId="0" xfId="1" applyNumberFormat="1" applyFont="1" applyFill="1"/>
    <xf numFmtId="164" fontId="7" fillId="2" borderId="6" xfId="1" applyNumberFormat="1" applyFont="1" applyFill="1" applyBorder="1" applyAlignment="1">
      <alignment horizontal="left" vertical="center" wrapText="1"/>
    </xf>
    <xf numFmtId="164" fontId="2" fillId="2" borderId="0" xfId="1" applyNumberFormat="1" applyFont="1" applyFill="1"/>
    <xf numFmtId="164" fontId="2" fillId="2" borderId="0" xfId="0" applyNumberFormat="1" applyFont="1" applyFill="1"/>
    <xf numFmtId="164" fontId="0" fillId="2" borderId="0" xfId="0" applyNumberFormat="1" applyFill="1"/>
    <xf numFmtId="9" fontId="0" fillId="2" borderId="0" xfId="2" applyFont="1" applyFill="1"/>
    <xf numFmtId="164" fontId="0" fillId="2" borderId="0" xfId="1" applyNumberFormat="1" applyFont="1" applyFill="1"/>
    <xf numFmtId="165" fontId="2" fillId="2" borderId="0" xfId="1" applyNumberFormat="1" applyFont="1" applyFill="1"/>
    <xf numFmtId="0" fontId="7" fillId="2" borderId="0" xfId="0" applyFont="1" applyFill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right" vertical="center" wrapText="1"/>
    </xf>
  </cellXfs>
  <cellStyles count="6">
    <cellStyle name="Обычный" xfId="0" builtinId="0"/>
    <cellStyle name="Обычный 2" xfId="3"/>
    <cellStyle name="Процентный" xfId="2" builtinId="5"/>
    <cellStyle name="Финансовый" xfId="1" builtinId="3"/>
    <cellStyle name="Финансовый 2" xfId="5"/>
    <cellStyle name="Финансов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zoomScaleNormal="100" workbookViewId="0">
      <selection activeCell="G11" sqref="G11"/>
    </sheetView>
  </sheetViews>
  <sheetFormatPr defaultRowHeight="12.75" x14ac:dyDescent="0.2"/>
  <cols>
    <col min="1" max="1" width="13.28515625" style="3" customWidth="1"/>
    <col min="2" max="2" width="63.28515625" style="3" customWidth="1"/>
    <col min="3" max="3" width="9.140625" style="3"/>
    <col min="4" max="4" width="21.5703125" style="3" customWidth="1"/>
    <col min="5" max="5" width="25.5703125" style="3" customWidth="1"/>
    <col min="6" max="16384" width="9.140625" style="3"/>
  </cols>
  <sheetData>
    <row r="1" spans="1:5" x14ac:dyDescent="0.2">
      <c r="A1" s="1" t="s">
        <v>0</v>
      </c>
      <c r="B1" s="2" t="s">
        <v>1</v>
      </c>
    </row>
    <row r="2" spans="1:5" ht="15.75" x14ac:dyDescent="0.25">
      <c r="A2" s="4" t="s">
        <v>2</v>
      </c>
      <c r="B2" s="5"/>
    </row>
    <row r="3" spans="1:5" ht="15" x14ac:dyDescent="0.25">
      <c r="A3" s="1" t="s">
        <v>119</v>
      </c>
      <c r="B3" s="5"/>
    </row>
    <row r="5" spans="1:5" ht="13.5" thickBot="1" x14ac:dyDescent="0.25">
      <c r="B5" s="7" t="s">
        <v>3</v>
      </c>
      <c r="C5" s="8" t="s">
        <v>4</v>
      </c>
      <c r="D5" s="9">
        <v>42551</v>
      </c>
      <c r="E5" s="10">
        <v>42369</v>
      </c>
    </row>
    <row r="6" spans="1:5" x14ac:dyDescent="0.2">
      <c r="B6" s="11" t="s">
        <v>5</v>
      </c>
      <c r="C6" s="12"/>
      <c r="D6" s="11"/>
      <c r="E6" s="13"/>
    </row>
    <row r="7" spans="1:5" x14ac:dyDescent="0.2">
      <c r="B7" s="11" t="s">
        <v>6</v>
      </c>
      <c r="C7" s="12"/>
      <c r="D7" s="11"/>
      <c r="E7" s="13"/>
    </row>
    <row r="8" spans="1:5" x14ac:dyDescent="0.2">
      <c r="B8" s="11" t="s">
        <v>7</v>
      </c>
      <c r="C8" s="12"/>
      <c r="D8" s="11"/>
      <c r="E8" s="13"/>
    </row>
    <row r="9" spans="1:5" x14ac:dyDescent="0.2">
      <c r="B9" s="13" t="s">
        <v>8</v>
      </c>
      <c r="C9" s="14">
        <v>6</v>
      </c>
      <c r="D9" s="15">
        <v>10662514</v>
      </c>
      <c r="E9" s="16">
        <v>10715814</v>
      </c>
    </row>
    <row r="10" spans="1:5" x14ac:dyDescent="0.2">
      <c r="B10" s="13" t="s">
        <v>9</v>
      </c>
      <c r="C10" s="14"/>
      <c r="D10" s="15">
        <v>103848</v>
      </c>
      <c r="E10" s="16">
        <v>81889</v>
      </c>
    </row>
    <row r="11" spans="1:5" x14ac:dyDescent="0.2">
      <c r="B11" s="13" t="s">
        <v>10</v>
      </c>
      <c r="C11" s="14">
        <v>10</v>
      </c>
      <c r="D11" s="15">
        <v>29758</v>
      </c>
      <c r="E11" s="16">
        <v>31886</v>
      </c>
    </row>
    <row r="12" spans="1:5" ht="13.5" thickBot="1" x14ac:dyDescent="0.25">
      <c r="B12" s="17" t="s">
        <v>11</v>
      </c>
      <c r="C12" s="18">
        <v>7</v>
      </c>
      <c r="D12" s="19">
        <v>9052</v>
      </c>
      <c r="E12" s="20">
        <v>7860</v>
      </c>
    </row>
    <row r="13" spans="1:5" ht="13.5" thickBot="1" x14ac:dyDescent="0.25">
      <c r="B13" s="17"/>
      <c r="C13" s="18"/>
      <c r="D13" s="19">
        <v>10805172</v>
      </c>
      <c r="E13" s="20">
        <v>10837449</v>
      </c>
    </row>
    <row r="14" spans="1:5" x14ac:dyDescent="0.2">
      <c r="B14" s="13" t="s">
        <v>5</v>
      </c>
      <c r="C14" s="14"/>
      <c r="D14" s="21"/>
      <c r="E14" s="22"/>
    </row>
    <row r="15" spans="1:5" x14ac:dyDescent="0.2">
      <c r="B15" s="11" t="s">
        <v>12</v>
      </c>
      <c r="C15" s="12"/>
      <c r="D15" s="21"/>
      <c r="E15" s="23"/>
    </row>
    <row r="16" spans="1:5" x14ac:dyDescent="0.2">
      <c r="B16" s="13" t="s">
        <v>13</v>
      </c>
      <c r="C16" s="14">
        <v>8</v>
      </c>
      <c r="D16" s="15">
        <v>11306809</v>
      </c>
      <c r="E16" s="16">
        <v>7836157</v>
      </c>
    </row>
    <row r="17" spans="2:5" x14ac:dyDescent="0.2">
      <c r="B17" s="13" t="s">
        <v>14</v>
      </c>
      <c r="C17" s="14">
        <v>9</v>
      </c>
      <c r="D17" s="15">
        <v>464463</v>
      </c>
      <c r="E17" s="16">
        <v>454738</v>
      </c>
    </row>
    <row r="18" spans="2:5" x14ac:dyDescent="0.2">
      <c r="B18" s="13" t="s">
        <v>15</v>
      </c>
      <c r="C18" s="14">
        <v>10</v>
      </c>
      <c r="D18" s="15">
        <v>1011415</v>
      </c>
      <c r="E18" s="16">
        <v>658493</v>
      </c>
    </row>
    <row r="19" spans="2:5" x14ac:dyDescent="0.2">
      <c r="B19" s="13" t="s">
        <v>16</v>
      </c>
      <c r="C19" s="14"/>
      <c r="D19" s="15">
        <v>50150</v>
      </c>
      <c r="E19" s="16">
        <v>225597</v>
      </c>
    </row>
    <row r="20" spans="2:5" x14ac:dyDescent="0.2">
      <c r="B20" s="13" t="s">
        <v>17</v>
      </c>
      <c r="C20" s="14">
        <v>11</v>
      </c>
      <c r="D20" s="15">
        <v>402145</v>
      </c>
      <c r="E20" s="16">
        <v>447910</v>
      </c>
    </row>
    <row r="21" spans="2:5" ht="13.5" thickBot="1" x14ac:dyDescent="0.25">
      <c r="B21" s="17" t="s">
        <v>18</v>
      </c>
      <c r="C21" s="18">
        <v>12</v>
      </c>
      <c r="D21" s="19">
        <v>5454365</v>
      </c>
      <c r="E21" s="20">
        <v>6702250</v>
      </c>
    </row>
    <row r="22" spans="2:5" ht="13.5" thickBot="1" x14ac:dyDescent="0.25">
      <c r="B22" s="11"/>
      <c r="C22" s="14"/>
      <c r="D22" s="19">
        <v>18689347</v>
      </c>
      <c r="E22" s="16">
        <v>16325145</v>
      </c>
    </row>
    <row r="23" spans="2:5" ht="13.5" thickBot="1" x14ac:dyDescent="0.25">
      <c r="B23" s="24" t="s">
        <v>19</v>
      </c>
      <c r="C23" s="25"/>
      <c r="D23" s="26">
        <v>29494519</v>
      </c>
      <c r="E23" s="27">
        <v>27162594</v>
      </c>
    </row>
    <row r="24" spans="2:5" ht="13.5" thickTop="1" x14ac:dyDescent="0.2">
      <c r="B24" s="11" t="s">
        <v>5</v>
      </c>
      <c r="C24" s="12"/>
      <c r="D24" s="21"/>
      <c r="E24" s="22"/>
    </row>
    <row r="25" spans="2:5" x14ac:dyDescent="0.2">
      <c r="B25" s="11" t="s">
        <v>20</v>
      </c>
      <c r="C25" s="12"/>
      <c r="D25" s="21"/>
      <c r="E25" s="23"/>
    </row>
    <row r="26" spans="2:5" x14ac:dyDescent="0.2">
      <c r="B26" s="13" t="s">
        <v>21</v>
      </c>
      <c r="C26" s="14">
        <v>13</v>
      </c>
      <c r="D26" s="15">
        <v>900000</v>
      </c>
      <c r="E26" s="16">
        <v>900000</v>
      </c>
    </row>
    <row r="27" spans="2:5" x14ac:dyDescent="0.2">
      <c r="B27" s="13" t="s">
        <v>22</v>
      </c>
      <c r="C27" s="14">
        <v>13</v>
      </c>
      <c r="D27" s="15">
        <v>180000</v>
      </c>
      <c r="E27" s="16">
        <v>180000</v>
      </c>
    </row>
    <row r="28" spans="2:5" x14ac:dyDescent="0.2">
      <c r="B28" s="13" t="s">
        <v>23</v>
      </c>
      <c r="C28" s="14">
        <v>13</v>
      </c>
      <c r="D28" s="15">
        <v>269930</v>
      </c>
      <c r="E28" s="16">
        <v>193532</v>
      </c>
    </row>
    <row r="29" spans="2:5" ht="13.5" thickBot="1" x14ac:dyDescent="0.25">
      <c r="B29" s="17" t="s">
        <v>24</v>
      </c>
      <c r="C29" s="18"/>
      <c r="D29" s="19">
        <v>23864067</v>
      </c>
      <c r="E29" s="20">
        <v>21597284</v>
      </c>
    </row>
    <row r="30" spans="2:5" x14ac:dyDescent="0.2">
      <c r="B30" s="11" t="s">
        <v>25</v>
      </c>
      <c r="C30" s="14"/>
      <c r="D30" s="15">
        <v>25213997</v>
      </c>
      <c r="E30" s="16">
        <v>22870816</v>
      </c>
    </row>
    <row r="31" spans="2:5" x14ac:dyDescent="0.2">
      <c r="B31" s="11" t="s">
        <v>5</v>
      </c>
      <c r="C31" s="14"/>
      <c r="D31" s="21"/>
      <c r="E31" s="23"/>
    </row>
    <row r="32" spans="2:5" ht="13.5" thickBot="1" x14ac:dyDescent="0.25">
      <c r="B32" s="17" t="s">
        <v>26</v>
      </c>
      <c r="C32" s="18"/>
      <c r="D32" s="28">
        <v>55</v>
      </c>
      <c r="E32" s="29">
        <v>50</v>
      </c>
    </row>
    <row r="33" spans="2:5" ht="13.5" thickBot="1" x14ac:dyDescent="0.25">
      <c r="B33" s="30" t="s">
        <v>27</v>
      </c>
      <c r="C33" s="18"/>
      <c r="D33" s="19">
        <v>25214052</v>
      </c>
      <c r="E33" s="20">
        <v>22870866</v>
      </c>
    </row>
    <row r="34" spans="2:5" x14ac:dyDescent="0.2">
      <c r="B34" s="11" t="s">
        <v>5</v>
      </c>
      <c r="C34" s="14"/>
      <c r="D34" s="21"/>
      <c r="E34" s="22"/>
    </row>
    <row r="35" spans="2:5" x14ac:dyDescent="0.2">
      <c r="B35" s="11" t="s">
        <v>28</v>
      </c>
      <c r="C35" s="14"/>
      <c r="D35" s="21"/>
      <c r="E35" s="23"/>
    </row>
    <row r="36" spans="2:5" x14ac:dyDescent="0.2">
      <c r="B36" s="31" t="s">
        <v>29</v>
      </c>
      <c r="C36" s="14">
        <v>14</v>
      </c>
      <c r="D36" s="15">
        <v>1142016</v>
      </c>
      <c r="E36" s="16">
        <v>1016789</v>
      </c>
    </row>
    <row r="37" spans="2:5" x14ac:dyDescent="0.2">
      <c r="B37" s="31" t="s">
        <v>30</v>
      </c>
      <c r="C37" s="14"/>
      <c r="D37" s="15">
        <v>680713</v>
      </c>
      <c r="E37" s="16">
        <v>679701</v>
      </c>
    </row>
    <row r="38" spans="2:5" ht="13.5" thickBot="1" x14ac:dyDescent="0.25">
      <c r="B38" s="17" t="s">
        <v>31</v>
      </c>
      <c r="C38" s="18">
        <v>17</v>
      </c>
      <c r="D38" s="19">
        <v>238165</v>
      </c>
      <c r="E38" s="20">
        <v>238051</v>
      </c>
    </row>
    <row r="39" spans="2:5" ht="13.5" thickBot="1" x14ac:dyDescent="0.25">
      <c r="B39" s="17"/>
      <c r="C39" s="18"/>
      <c r="D39" s="19">
        <v>2060894</v>
      </c>
      <c r="E39" s="20">
        <v>1934541</v>
      </c>
    </row>
    <row r="40" spans="2:5" x14ac:dyDescent="0.2">
      <c r="B40" s="13" t="s">
        <v>5</v>
      </c>
      <c r="C40" s="12"/>
      <c r="D40" s="21"/>
      <c r="E40" s="23"/>
    </row>
    <row r="41" spans="2:5" x14ac:dyDescent="0.2">
      <c r="B41" s="11" t="s">
        <v>32</v>
      </c>
      <c r="C41" s="12"/>
      <c r="D41" s="21"/>
      <c r="E41" s="23"/>
    </row>
    <row r="42" spans="2:5" x14ac:dyDescent="0.2">
      <c r="B42" s="31" t="s">
        <v>33</v>
      </c>
      <c r="C42" s="14">
        <v>14</v>
      </c>
      <c r="D42" s="15">
        <v>226850</v>
      </c>
      <c r="E42" s="16">
        <v>340918</v>
      </c>
    </row>
    <row r="43" spans="2:5" x14ac:dyDescent="0.2">
      <c r="B43" s="31" t="s">
        <v>34</v>
      </c>
      <c r="C43" s="14">
        <v>15</v>
      </c>
      <c r="D43" s="15">
        <v>787532</v>
      </c>
      <c r="E43" s="16">
        <v>483103</v>
      </c>
    </row>
    <row r="44" spans="2:5" x14ac:dyDescent="0.2">
      <c r="B44" s="31" t="s">
        <v>35</v>
      </c>
      <c r="C44" s="14"/>
      <c r="D44" s="15">
        <v>289171</v>
      </c>
      <c r="E44" s="16">
        <v>83735</v>
      </c>
    </row>
    <row r="45" spans="2:5" x14ac:dyDescent="0.2">
      <c r="B45" s="13" t="s">
        <v>31</v>
      </c>
      <c r="C45" s="14">
        <v>17</v>
      </c>
      <c r="D45" s="15">
        <v>19349</v>
      </c>
      <c r="E45" s="16">
        <v>29742</v>
      </c>
    </row>
    <row r="46" spans="2:5" ht="13.5" thickBot="1" x14ac:dyDescent="0.25">
      <c r="B46" s="31" t="s">
        <v>36</v>
      </c>
      <c r="C46" s="14">
        <v>16</v>
      </c>
      <c r="D46" s="15">
        <v>896671</v>
      </c>
      <c r="E46" s="16">
        <v>1419689</v>
      </c>
    </row>
    <row r="47" spans="2:5" ht="13.5" thickBot="1" x14ac:dyDescent="0.25">
      <c r="B47" s="32"/>
      <c r="C47" s="33"/>
      <c r="D47" s="34">
        <v>2219573</v>
      </c>
      <c r="E47" s="35">
        <v>2357187</v>
      </c>
    </row>
    <row r="48" spans="2:5" ht="13.5" thickBot="1" x14ac:dyDescent="0.25">
      <c r="B48" s="30" t="s">
        <v>37</v>
      </c>
      <c r="C48" s="18"/>
      <c r="D48" s="19">
        <v>4280467</v>
      </c>
      <c r="E48" s="20">
        <v>4291728</v>
      </c>
    </row>
    <row r="49" spans="2:5" ht="13.5" thickBot="1" x14ac:dyDescent="0.25">
      <c r="B49" s="36" t="s">
        <v>38</v>
      </c>
      <c r="C49" s="37"/>
      <c r="D49" s="38">
        <v>29494519</v>
      </c>
      <c r="E49" s="39">
        <v>27162594</v>
      </c>
    </row>
    <row r="50" spans="2:5" ht="13.5" thickTop="1" x14ac:dyDescent="0.2">
      <c r="D50" s="96">
        <f>D23-D49</f>
        <v>0</v>
      </c>
      <c r="E50" s="96">
        <f>E23-E49</f>
        <v>0</v>
      </c>
    </row>
    <row r="51" spans="2:5" x14ac:dyDescent="0.2">
      <c r="B51" s="3" t="s">
        <v>118</v>
      </c>
      <c r="D51" s="100">
        <v>6.9749999999999996</v>
      </c>
      <c r="E51" s="95">
        <v>6330</v>
      </c>
    </row>
    <row r="54" spans="2:5" x14ac:dyDescent="0.2">
      <c r="D54" s="96"/>
      <c r="E54" s="96"/>
    </row>
    <row r="55" spans="2:5" x14ac:dyDescent="0.2">
      <c r="D55" s="96"/>
      <c r="E55" s="100"/>
    </row>
    <row r="56" spans="2:5" x14ac:dyDescent="0.2">
      <c r="D56" s="100"/>
      <c r="E56" s="10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15" zoomScaleNormal="100" workbookViewId="0">
      <selection activeCell="D38" sqref="D38"/>
    </sheetView>
  </sheetViews>
  <sheetFormatPr defaultRowHeight="15" x14ac:dyDescent="0.25"/>
  <cols>
    <col min="1" max="1" width="10.42578125" style="6" customWidth="1"/>
    <col min="2" max="2" width="65.140625" style="6" customWidth="1"/>
    <col min="3" max="3" width="9.28515625" style="6" customWidth="1"/>
    <col min="4" max="4" width="21.7109375" style="6" customWidth="1"/>
    <col min="5" max="5" width="17" style="6" customWidth="1"/>
    <col min="6" max="6" width="9.140625" style="6"/>
    <col min="7" max="7" width="12" style="6" bestFit="1" customWidth="1"/>
    <col min="8" max="16384" width="9.140625" style="6"/>
  </cols>
  <sheetData>
    <row r="1" spans="1:8" x14ac:dyDescent="0.25">
      <c r="A1" s="1" t="s">
        <v>0</v>
      </c>
      <c r="B1" s="2" t="s">
        <v>1</v>
      </c>
    </row>
    <row r="2" spans="1:8" ht="15.75" x14ac:dyDescent="0.25">
      <c r="A2" s="4" t="s">
        <v>62</v>
      </c>
      <c r="B2" s="5"/>
    </row>
    <row r="3" spans="1:8" x14ac:dyDescent="0.25">
      <c r="A3" s="1" t="s">
        <v>120</v>
      </c>
      <c r="B3" s="5"/>
    </row>
    <row r="5" spans="1:8" ht="15.75" thickBot="1" x14ac:dyDescent="0.3">
      <c r="B5" s="7" t="s">
        <v>3</v>
      </c>
      <c r="C5" s="8" t="s">
        <v>4</v>
      </c>
      <c r="D5" s="9">
        <v>42551</v>
      </c>
      <c r="E5" s="10">
        <v>42185</v>
      </c>
    </row>
    <row r="6" spans="1:8" x14ac:dyDescent="0.25">
      <c r="B6" s="13" t="s">
        <v>5</v>
      </c>
      <c r="C6" s="12"/>
      <c r="D6" s="11"/>
      <c r="E6" s="13"/>
    </row>
    <row r="7" spans="1:8" x14ac:dyDescent="0.25">
      <c r="B7" s="13" t="s">
        <v>39</v>
      </c>
      <c r="C7" s="14">
        <v>18</v>
      </c>
      <c r="D7" s="48">
        <v>21165749</v>
      </c>
      <c r="E7" s="49">
        <v>14744203</v>
      </c>
    </row>
    <row r="8" spans="1:8" ht="15.75" thickBot="1" x14ac:dyDescent="0.3">
      <c r="B8" s="17" t="s">
        <v>40</v>
      </c>
      <c r="C8" s="18">
        <v>19</v>
      </c>
      <c r="D8" s="54">
        <v>-16644135</v>
      </c>
      <c r="E8" s="55">
        <v>-11806812</v>
      </c>
    </row>
    <row r="9" spans="1:8" x14ac:dyDescent="0.25">
      <c r="B9" s="11" t="s">
        <v>41</v>
      </c>
      <c r="C9" s="14"/>
      <c r="D9" s="52">
        <v>4521614</v>
      </c>
      <c r="E9" s="53">
        <v>2937391</v>
      </c>
    </row>
    <row r="10" spans="1:8" x14ac:dyDescent="0.25">
      <c r="B10" s="6" t="s">
        <v>5</v>
      </c>
      <c r="C10" s="12"/>
      <c r="D10" s="48"/>
    </row>
    <row r="11" spans="1:8" x14ac:dyDescent="0.25">
      <c r="B11" s="13" t="s">
        <v>42</v>
      </c>
      <c r="C11" s="14">
        <v>20</v>
      </c>
      <c r="D11" s="54">
        <v>-1137691</v>
      </c>
      <c r="E11" s="55">
        <v>-1120311</v>
      </c>
    </row>
    <row r="12" spans="1:8" x14ac:dyDescent="0.25">
      <c r="B12" s="13" t="s">
        <v>43</v>
      </c>
      <c r="C12" s="14">
        <v>21</v>
      </c>
      <c r="D12" s="54">
        <v>-1174018</v>
      </c>
      <c r="E12" s="55">
        <v>-924989</v>
      </c>
    </row>
    <row r="13" spans="1:8" x14ac:dyDescent="0.25">
      <c r="B13" s="13" t="s">
        <v>44</v>
      </c>
      <c r="C13" s="14">
        <v>23</v>
      </c>
      <c r="D13" s="54">
        <v>132184</v>
      </c>
      <c r="E13" s="55">
        <v>486212</v>
      </c>
    </row>
    <row r="14" spans="1:8" ht="15.75" thickBot="1" x14ac:dyDescent="0.3">
      <c r="B14" s="6" t="s">
        <v>117</v>
      </c>
      <c r="D14" s="54">
        <v>-95408</v>
      </c>
      <c r="E14" s="55">
        <v>-81760</v>
      </c>
      <c r="G14" s="97"/>
      <c r="H14" s="98"/>
    </row>
    <row r="15" spans="1:8" x14ac:dyDescent="0.25">
      <c r="B15" s="41" t="s">
        <v>45</v>
      </c>
      <c r="C15" s="42"/>
      <c r="D15" s="52">
        <v>2246681</v>
      </c>
      <c r="E15" s="53">
        <v>1296543</v>
      </c>
    </row>
    <row r="16" spans="1:8" x14ac:dyDescent="0.25">
      <c r="B16" s="13" t="s">
        <v>5</v>
      </c>
      <c r="C16" s="12"/>
      <c r="D16" s="54"/>
      <c r="E16" s="54"/>
    </row>
    <row r="17" spans="2:7" x14ac:dyDescent="0.25">
      <c r="B17" s="13" t="s">
        <v>46</v>
      </c>
      <c r="C17" s="14">
        <v>22</v>
      </c>
      <c r="D17" s="54">
        <v>-86794</v>
      </c>
      <c r="E17" s="55">
        <v>-1094</v>
      </c>
    </row>
    <row r="18" spans="2:7" x14ac:dyDescent="0.25">
      <c r="B18" s="13" t="s">
        <v>47</v>
      </c>
      <c r="C18" s="14">
        <v>22</v>
      </c>
      <c r="D18" s="54">
        <v>455956</v>
      </c>
      <c r="E18" s="55">
        <v>111507</v>
      </c>
    </row>
    <row r="19" spans="2:7" ht="15.75" thickBot="1" x14ac:dyDescent="0.3">
      <c r="B19" s="13" t="s">
        <v>48</v>
      </c>
      <c r="C19" s="14"/>
      <c r="D19" s="54">
        <v>188279</v>
      </c>
      <c r="E19" s="55">
        <v>-39212</v>
      </c>
    </row>
    <row r="20" spans="2:7" x14ac:dyDescent="0.25">
      <c r="B20" s="41" t="s">
        <v>49</v>
      </c>
      <c r="C20" s="42"/>
      <c r="D20" s="52">
        <v>2804122</v>
      </c>
      <c r="E20" s="53">
        <v>1367744</v>
      </c>
    </row>
    <row r="21" spans="2:7" x14ac:dyDescent="0.25">
      <c r="B21" s="13" t="s">
        <v>5</v>
      </c>
      <c r="C21" s="12"/>
      <c r="D21" s="54"/>
      <c r="E21" s="54"/>
    </row>
    <row r="22" spans="2:7" ht="15.75" thickBot="1" x14ac:dyDescent="0.3">
      <c r="B22" s="17" t="s">
        <v>50</v>
      </c>
      <c r="C22" s="18">
        <v>24</v>
      </c>
      <c r="D22" s="50">
        <v>-537334</v>
      </c>
      <c r="E22" s="51">
        <v>-314382</v>
      </c>
    </row>
    <row r="23" spans="2:7" ht="15.75" thickBot="1" x14ac:dyDescent="0.3">
      <c r="B23" s="30" t="s">
        <v>51</v>
      </c>
      <c r="C23" s="18"/>
      <c r="D23" s="56">
        <v>2266788</v>
      </c>
      <c r="E23" s="57">
        <v>1053362</v>
      </c>
    </row>
    <row r="24" spans="2:7" x14ac:dyDescent="0.25">
      <c r="B24" s="13" t="s">
        <v>5</v>
      </c>
      <c r="C24" s="12"/>
      <c r="D24" s="54"/>
      <c r="E24" s="54"/>
    </row>
    <row r="25" spans="2:7" x14ac:dyDescent="0.25">
      <c r="B25" s="11" t="s">
        <v>52</v>
      </c>
      <c r="C25" s="12"/>
      <c r="D25" s="54"/>
      <c r="E25" s="54"/>
    </row>
    <row r="26" spans="2:7" x14ac:dyDescent="0.25">
      <c r="B26" s="13" t="s">
        <v>53</v>
      </c>
      <c r="C26" s="12"/>
      <c r="D26" s="54">
        <v>2266783</v>
      </c>
      <c r="E26" s="55">
        <v>1053356</v>
      </c>
    </row>
    <row r="27" spans="2:7" ht="15.75" thickBot="1" x14ac:dyDescent="0.3">
      <c r="B27" s="17" t="s">
        <v>54</v>
      </c>
      <c r="C27" s="43"/>
      <c r="D27" s="50">
        <v>5</v>
      </c>
      <c r="E27" s="51">
        <v>6</v>
      </c>
      <c r="G27" s="97"/>
    </row>
    <row r="28" spans="2:7" x14ac:dyDescent="0.25">
      <c r="B28" s="11" t="s">
        <v>5</v>
      </c>
      <c r="C28" s="12"/>
      <c r="D28" s="48"/>
      <c r="E28" s="48"/>
    </row>
    <row r="29" spans="2:7" ht="38.25" x14ac:dyDescent="0.25">
      <c r="B29" s="11" t="s">
        <v>55</v>
      </c>
      <c r="C29" s="12"/>
      <c r="D29" s="48"/>
      <c r="E29" s="48"/>
    </row>
    <row r="30" spans="2:7" ht="26.25" thickBot="1" x14ac:dyDescent="0.3">
      <c r="B30" s="13" t="s">
        <v>56</v>
      </c>
      <c r="C30" s="12">
        <v>13</v>
      </c>
      <c r="D30" s="48">
        <v>76398</v>
      </c>
      <c r="E30" s="49">
        <v>-10046</v>
      </c>
    </row>
    <row r="31" spans="2:7" ht="26.25" thickBot="1" x14ac:dyDescent="0.3">
      <c r="B31" s="44" t="s">
        <v>57</v>
      </c>
      <c r="C31" s="45"/>
      <c r="D31" s="58">
        <v>76398</v>
      </c>
      <c r="E31" s="59">
        <f>SUM(E30)</f>
        <v>-10046</v>
      </c>
    </row>
    <row r="32" spans="2:7" ht="15.75" thickBot="1" x14ac:dyDescent="0.3">
      <c r="B32" s="36" t="s">
        <v>58</v>
      </c>
      <c r="C32" s="46"/>
      <c r="D32" s="60">
        <v>2343186</v>
      </c>
      <c r="E32" s="61">
        <v>1043316</v>
      </c>
    </row>
    <row r="33" spans="2:5" ht="15.75" thickTop="1" x14ac:dyDescent="0.25">
      <c r="B33" s="13" t="s">
        <v>5</v>
      </c>
      <c r="C33" s="12"/>
      <c r="D33" s="48"/>
      <c r="E33" s="48"/>
    </row>
    <row r="34" spans="2:5" x14ac:dyDescent="0.25">
      <c r="B34" s="11" t="s">
        <v>59</v>
      </c>
      <c r="C34" s="12"/>
      <c r="D34" s="48"/>
      <c r="E34" s="48"/>
    </row>
    <row r="35" spans="2:5" x14ac:dyDescent="0.25">
      <c r="B35" s="13" t="s">
        <v>53</v>
      </c>
      <c r="C35" s="12"/>
      <c r="D35" s="48">
        <v>2343181</v>
      </c>
      <c r="E35" s="49">
        <v>1043310</v>
      </c>
    </row>
    <row r="36" spans="2:5" ht="15.75" thickBot="1" x14ac:dyDescent="0.3">
      <c r="B36" s="17" t="s">
        <v>54</v>
      </c>
      <c r="C36" s="43"/>
      <c r="D36" s="50">
        <v>5</v>
      </c>
      <c r="E36" s="51">
        <v>6</v>
      </c>
    </row>
    <row r="37" spans="2:5" ht="15.75" thickBot="1" x14ac:dyDescent="0.3">
      <c r="B37" s="47"/>
      <c r="C37" s="46"/>
      <c r="D37" s="60">
        <v>2343186</v>
      </c>
      <c r="E37" s="61">
        <f>SUM(E35:E36)</f>
        <v>1043316</v>
      </c>
    </row>
    <row r="38" spans="2:5" ht="15.75" thickTop="1" x14ac:dyDescent="0.25">
      <c r="B38" s="13" t="s">
        <v>5</v>
      </c>
      <c r="C38" s="12"/>
      <c r="D38" s="40"/>
      <c r="E38" s="40"/>
    </row>
    <row r="39" spans="2:5" x14ac:dyDescent="0.25">
      <c r="B39" s="11" t="s">
        <v>60</v>
      </c>
      <c r="C39" s="12"/>
      <c r="D39" s="11"/>
      <c r="E39" s="11"/>
    </row>
    <row r="40" spans="2:5" ht="39" thickBot="1" x14ac:dyDescent="0.3">
      <c r="B40" s="47" t="s">
        <v>61</v>
      </c>
      <c r="C40" s="37">
        <v>13</v>
      </c>
      <c r="D40" s="62">
        <v>630</v>
      </c>
      <c r="E40" s="63">
        <v>293</v>
      </c>
    </row>
    <row r="41" spans="2:5" ht="15.75" thickTop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B1" zoomScaleNormal="100" workbookViewId="0">
      <selection activeCell="H20" sqref="H20"/>
    </sheetView>
  </sheetViews>
  <sheetFormatPr defaultRowHeight="15" x14ac:dyDescent="0.25"/>
  <cols>
    <col min="1" max="1" width="13" style="6" customWidth="1"/>
    <col min="2" max="2" width="29.7109375" style="6" customWidth="1"/>
    <col min="3" max="3" width="13.42578125" style="6" customWidth="1"/>
    <col min="4" max="4" width="12.28515625" style="6" customWidth="1"/>
    <col min="5" max="5" width="14.5703125" style="6" customWidth="1"/>
    <col min="6" max="6" width="14.7109375" style="6" customWidth="1"/>
    <col min="7" max="7" width="15.140625" style="6" bestFit="1" customWidth="1"/>
    <col min="8" max="8" width="14.5703125" style="6" customWidth="1"/>
    <col min="9" max="9" width="15.140625" style="6" bestFit="1" customWidth="1"/>
    <col min="10" max="16384" width="9.140625" style="6"/>
  </cols>
  <sheetData>
    <row r="1" spans="1:9" x14ac:dyDescent="0.25">
      <c r="A1" s="1" t="s">
        <v>0</v>
      </c>
      <c r="B1" s="2" t="s">
        <v>1</v>
      </c>
    </row>
    <row r="2" spans="1:9" ht="15.75" x14ac:dyDescent="0.25">
      <c r="A2" s="4" t="s">
        <v>63</v>
      </c>
      <c r="B2" s="5"/>
    </row>
    <row r="3" spans="1:9" x14ac:dyDescent="0.25">
      <c r="A3" s="1" t="s">
        <v>120</v>
      </c>
      <c r="B3" s="5"/>
    </row>
    <row r="5" spans="1:9" ht="15.75" thickBot="1" x14ac:dyDescent="0.3">
      <c r="B5" s="64"/>
      <c r="C5" s="103" t="s">
        <v>64</v>
      </c>
      <c r="D5" s="103"/>
      <c r="E5" s="103"/>
      <c r="F5" s="103"/>
      <c r="G5" s="103"/>
      <c r="H5" s="65"/>
      <c r="I5" s="65"/>
    </row>
    <row r="6" spans="1:9" ht="38.25" x14ac:dyDescent="0.25">
      <c r="B6" s="104" t="s">
        <v>3</v>
      </c>
      <c r="C6" s="106" t="s">
        <v>65</v>
      </c>
      <c r="D6" s="106" t="s">
        <v>22</v>
      </c>
      <c r="E6" s="66" t="s">
        <v>66</v>
      </c>
      <c r="F6" s="66" t="s">
        <v>68</v>
      </c>
      <c r="G6" s="106" t="s">
        <v>70</v>
      </c>
      <c r="H6" s="101" t="s">
        <v>71</v>
      </c>
      <c r="I6" s="21" t="s">
        <v>70</v>
      </c>
    </row>
    <row r="7" spans="1:9" ht="15.75" thickBot="1" x14ac:dyDescent="0.3">
      <c r="B7" s="105"/>
      <c r="C7" s="102"/>
      <c r="D7" s="102"/>
      <c r="E7" s="28" t="s">
        <v>67</v>
      </c>
      <c r="F7" s="28" t="s">
        <v>69</v>
      </c>
      <c r="G7" s="102"/>
      <c r="H7" s="102"/>
      <c r="I7" s="28" t="s">
        <v>72</v>
      </c>
    </row>
    <row r="8" spans="1:9" x14ac:dyDescent="0.25">
      <c r="B8" s="11" t="s">
        <v>5</v>
      </c>
      <c r="C8" s="13"/>
      <c r="D8" s="13"/>
      <c r="E8" s="13"/>
      <c r="F8" s="13"/>
      <c r="G8" s="13"/>
      <c r="H8" s="13"/>
      <c r="I8" s="13"/>
    </row>
    <row r="9" spans="1:9" x14ac:dyDescent="0.25">
      <c r="B9" s="64"/>
      <c r="C9" s="64" t="s">
        <v>73</v>
      </c>
      <c r="D9" s="64" t="s">
        <v>73</v>
      </c>
      <c r="E9" s="64" t="s">
        <v>73</v>
      </c>
      <c r="F9" s="64"/>
      <c r="G9" s="13"/>
      <c r="H9" s="13"/>
      <c r="I9" s="13"/>
    </row>
    <row r="10" spans="1:9" ht="15.75" thickBot="1" x14ac:dyDescent="0.3">
      <c r="B10" s="30" t="s">
        <v>74</v>
      </c>
      <c r="C10" s="57">
        <v>900000</v>
      </c>
      <c r="D10" s="57">
        <v>180000</v>
      </c>
      <c r="E10" s="57">
        <v>-22936</v>
      </c>
      <c r="F10" s="57">
        <v>18229659</v>
      </c>
      <c r="G10" s="57">
        <v>19286723</v>
      </c>
      <c r="H10" s="57">
        <v>44</v>
      </c>
      <c r="I10" s="57">
        <v>19286767</v>
      </c>
    </row>
    <row r="11" spans="1:9" x14ac:dyDescent="0.25">
      <c r="B11" s="13" t="s">
        <v>5</v>
      </c>
      <c r="C11" s="55"/>
      <c r="D11" s="55"/>
      <c r="E11" s="55"/>
      <c r="F11" s="55"/>
      <c r="G11" s="55"/>
      <c r="H11" s="55"/>
      <c r="I11" s="55"/>
    </row>
    <row r="12" spans="1:9" x14ac:dyDescent="0.25">
      <c r="B12" s="13" t="s">
        <v>75</v>
      </c>
      <c r="C12" s="49">
        <v>0</v>
      </c>
      <c r="D12" s="49">
        <v>0</v>
      </c>
      <c r="E12" s="49">
        <v>0</v>
      </c>
      <c r="F12" s="49">
        <v>3367625</v>
      </c>
      <c r="G12" s="49">
        <v>3367625</v>
      </c>
      <c r="H12" s="49">
        <v>6</v>
      </c>
      <c r="I12" s="49">
        <v>3367631</v>
      </c>
    </row>
    <row r="13" spans="1:9" ht="15.75" thickBot="1" x14ac:dyDescent="0.3">
      <c r="B13" s="17" t="s">
        <v>76</v>
      </c>
      <c r="C13" s="51">
        <v>0</v>
      </c>
      <c r="D13" s="51">
        <v>0</v>
      </c>
      <c r="E13" s="51">
        <v>216468</v>
      </c>
      <c r="F13" s="51">
        <v>0</v>
      </c>
      <c r="G13" s="51">
        <v>216468</v>
      </c>
      <c r="H13" s="51">
        <v>0</v>
      </c>
      <c r="I13" s="51">
        <v>216468</v>
      </c>
    </row>
    <row r="14" spans="1:9" ht="15.75" thickBot="1" x14ac:dyDescent="0.3">
      <c r="B14" s="11" t="s">
        <v>77</v>
      </c>
      <c r="C14" s="49">
        <v>0</v>
      </c>
      <c r="D14" s="49">
        <v>0</v>
      </c>
      <c r="E14" s="49">
        <v>216468</v>
      </c>
      <c r="F14" s="49">
        <v>3367625</v>
      </c>
      <c r="G14" s="49">
        <v>3584093</v>
      </c>
      <c r="H14" s="49">
        <v>6</v>
      </c>
      <c r="I14" s="49">
        <v>3584099</v>
      </c>
    </row>
    <row r="15" spans="1:9" ht="15.75" thickBot="1" x14ac:dyDescent="0.3">
      <c r="B15" s="44" t="s">
        <v>78</v>
      </c>
      <c r="C15" s="67">
        <v>900000</v>
      </c>
      <c r="D15" s="67">
        <v>180000</v>
      </c>
      <c r="E15" s="67">
        <v>193532</v>
      </c>
      <c r="F15" s="67">
        <v>21597284</v>
      </c>
      <c r="G15" s="67">
        <v>22870816</v>
      </c>
      <c r="H15" s="67">
        <v>50</v>
      </c>
      <c r="I15" s="67">
        <v>22870866</v>
      </c>
    </row>
    <row r="16" spans="1:9" x14ac:dyDescent="0.25">
      <c r="B16" s="11" t="s">
        <v>5</v>
      </c>
      <c r="C16" s="55"/>
      <c r="D16" s="55"/>
      <c r="E16" s="55"/>
      <c r="F16" s="55"/>
      <c r="G16" s="55"/>
      <c r="H16" s="55"/>
      <c r="I16" s="55"/>
    </row>
    <row r="17" spans="2:9" x14ac:dyDescent="0.25">
      <c r="B17" s="13" t="s">
        <v>75</v>
      </c>
      <c r="C17" s="48">
        <v>0</v>
      </c>
      <c r="D17" s="48">
        <v>0</v>
      </c>
      <c r="E17" s="48">
        <v>0</v>
      </c>
      <c r="F17" s="48">
        <f>'2'!D26</f>
        <v>2266783</v>
      </c>
      <c r="G17" s="48">
        <f>SUM(C17:F17)</f>
        <v>2266783</v>
      </c>
      <c r="H17" s="48">
        <v>5</v>
      </c>
      <c r="I17" s="54">
        <f>SUM(G17:H17)</f>
        <v>2266788</v>
      </c>
    </row>
    <row r="18" spans="2:9" ht="15.75" thickBot="1" x14ac:dyDescent="0.3">
      <c r="B18" s="17" t="s">
        <v>79</v>
      </c>
      <c r="C18" s="50">
        <v>0</v>
      </c>
      <c r="D18" s="50">
        <v>0</v>
      </c>
      <c r="E18" s="50">
        <v>76398</v>
      </c>
      <c r="F18" s="50">
        <v>0</v>
      </c>
      <c r="G18" s="50">
        <f>SUM(C18:F18)</f>
        <v>76398</v>
      </c>
      <c r="H18" s="50">
        <v>0</v>
      </c>
      <c r="I18" s="50">
        <f>SUM(G18:H18)</f>
        <v>76398</v>
      </c>
    </row>
    <row r="19" spans="2:9" ht="15.75" thickBot="1" x14ac:dyDescent="0.3">
      <c r="B19" s="30" t="s">
        <v>77</v>
      </c>
      <c r="C19" s="50">
        <v>0</v>
      </c>
      <c r="D19" s="50">
        <v>0</v>
      </c>
      <c r="E19" s="50">
        <f>SUM(E17:E18)</f>
        <v>76398</v>
      </c>
      <c r="F19" s="50">
        <f>SUM(F17:F18)</f>
        <v>2266783</v>
      </c>
      <c r="G19" s="50">
        <f>SUM(G17:G18)</f>
        <v>2343181</v>
      </c>
      <c r="H19" s="50">
        <v>5</v>
      </c>
      <c r="I19" s="50">
        <f>SUM(I17:I18)</f>
        <v>2343186</v>
      </c>
    </row>
    <row r="20" spans="2:9" ht="15.75" thickBot="1" x14ac:dyDescent="0.3">
      <c r="B20" s="36" t="s">
        <v>121</v>
      </c>
      <c r="C20" s="68">
        <v>900000</v>
      </c>
      <c r="D20" s="68">
        <v>180000</v>
      </c>
      <c r="E20" s="68">
        <f>E15+E19</f>
        <v>269930</v>
      </c>
      <c r="F20" s="68">
        <f>F15+F19</f>
        <v>23864067</v>
      </c>
      <c r="G20" s="68">
        <f>G15+G19</f>
        <v>25213997</v>
      </c>
      <c r="H20" s="68">
        <f>H15+H19</f>
        <v>55</v>
      </c>
      <c r="I20" s="68">
        <f>I15+I19</f>
        <v>25214052</v>
      </c>
    </row>
    <row r="21" spans="2:9" ht="15.75" thickTop="1" x14ac:dyDescent="0.25">
      <c r="E21" s="99">
        <f>'1'!D28-E20</f>
        <v>0</v>
      </c>
      <c r="F21" s="99">
        <f>'1'!D29-F20</f>
        <v>0</v>
      </c>
      <c r="G21" s="97">
        <f>'1'!D30-G20</f>
        <v>0</v>
      </c>
      <c r="H21" s="97">
        <f>'1'!D32-H20</f>
        <v>0</v>
      </c>
      <c r="I21" s="97">
        <f>'1'!D33-I20</f>
        <v>0</v>
      </c>
    </row>
  </sheetData>
  <mergeCells count="6">
    <mergeCell ref="H6:H7"/>
    <mergeCell ref="C5:G5"/>
    <mergeCell ref="B6:B7"/>
    <mergeCell ref="C6:C7"/>
    <mergeCell ref="D6:D7"/>
    <mergeCell ref="G6: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1" zoomScaleNormal="100" workbookViewId="0">
      <selection activeCell="B17" sqref="B17"/>
    </sheetView>
  </sheetViews>
  <sheetFormatPr defaultRowHeight="15" x14ac:dyDescent="0.25"/>
  <cols>
    <col min="1" max="1" width="15.7109375" style="6" customWidth="1"/>
    <col min="2" max="2" width="54" style="6" customWidth="1"/>
    <col min="3" max="3" width="9.28515625" style="6" bestFit="1" customWidth="1"/>
    <col min="4" max="4" width="17.28515625" style="6" customWidth="1"/>
    <col min="5" max="5" width="19.140625" style="6" customWidth="1"/>
    <col min="6" max="6" width="9.140625" style="6"/>
    <col min="7" max="7" width="15.42578125" style="6" bestFit="1" customWidth="1"/>
    <col min="8" max="8" width="11.140625" style="6" bestFit="1" customWidth="1"/>
    <col min="9" max="16384" width="9.140625" style="6"/>
  </cols>
  <sheetData>
    <row r="1" spans="1:8" x14ac:dyDescent="0.25">
      <c r="A1" s="1" t="s">
        <v>0</v>
      </c>
      <c r="B1" s="2" t="s">
        <v>1</v>
      </c>
    </row>
    <row r="2" spans="1:8" ht="15.75" x14ac:dyDescent="0.25">
      <c r="A2" s="4" t="s">
        <v>80</v>
      </c>
      <c r="B2" s="5"/>
    </row>
    <row r="3" spans="1:8" x14ac:dyDescent="0.25">
      <c r="A3" s="1" t="s">
        <v>120</v>
      </c>
      <c r="B3" s="5"/>
    </row>
    <row r="5" spans="1:8" ht="15.75" thickBot="1" x14ac:dyDescent="0.3">
      <c r="B5" s="69" t="s">
        <v>3</v>
      </c>
      <c r="C5" s="70" t="s">
        <v>4</v>
      </c>
      <c r="D5" s="71">
        <v>42551</v>
      </c>
      <c r="E5" s="72">
        <v>42185</v>
      </c>
    </row>
    <row r="6" spans="1:8" x14ac:dyDescent="0.25">
      <c r="B6" s="73" t="s">
        <v>5</v>
      </c>
      <c r="C6" s="74"/>
      <c r="D6" s="75"/>
      <c r="E6" s="73"/>
    </row>
    <row r="7" spans="1:8" x14ac:dyDescent="0.25">
      <c r="B7" s="75" t="s">
        <v>81</v>
      </c>
      <c r="C7" s="74"/>
      <c r="D7" s="75"/>
      <c r="E7" s="73"/>
    </row>
    <row r="8" spans="1:8" x14ac:dyDescent="0.25">
      <c r="B8" s="73" t="s">
        <v>49</v>
      </c>
      <c r="C8" s="74"/>
      <c r="D8" s="85">
        <v>2804122</v>
      </c>
      <c r="E8" s="86">
        <v>1367744</v>
      </c>
      <c r="G8" s="99"/>
      <c r="H8" s="97"/>
    </row>
    <row r="9" spans="1:8" x14ac:dyDescent="0.25">
      <c r="B9" s="73" t="s">
        <v>5</v>
      </c>
      <c r="C9" s="74"/>
      <c r="D9" s="85"/>
      <c r="E9" s="85"/>
    </row>
    <row r="10" spans="1:8" x14ac:dyDescent="0.25">
      <c r="B10" s="75" t="s">
        <v>82</v>
      </c>
      <c r="C10" s="74"/>
      <c r="D10" s="85"/>
      <c r="E10" s="85"/>
    </row>
    <row r="11" spans="1:8" x14ac:dyDescent="0.25">
      <c r="B11" s="73" t="s">
        <v>83</v>
      </c>
      <c r="C11" s="74"/>
      <c r="D11" s="85">
        <v>440076</v>
      </c>
      <c r="E11" s="86">
        <v>345890</v>
      </c>
    </row>
    <row r="12" spans="1:8" x14ac:dyDescent="0.25">
      <c r="B12" s="73" t="s">
        <v>84</v>
      </c>
      <c r="C12" s="74">
        <v>6</v>
      </c>
      <c r="D12" s="85">
        <v>2066</v>
      </c>
      <c r="E12" s="86">
        <v>0</v>
      </c>
    </row>
    <row r="13" spans="1:8" x14ac:dyDescent="0.25">
      <c r="B13" s="73" t="s">
        <v>124</v>
      </c>
      <c r="C13" s="74">
        <v>8</v>
      </c>
      <c r="D13" s="85">
        <v>-35810</v>
      </c>
      <c r="E13" s="86">
        <v>-390568</v>
      </c>
    </row>
    <row r="14" spans="1:8" x14ac:dyDescent="0.25">
      <c r="B14" s="73" t="s">
        <v>46</v>
      </c>
      <c r="C14" s="74">
        <v>22</v>
      </c>
      <c r="D14" s="85">
        <v>86794</v>
      </c>
      <c r="E14" s="86">
        <v>1094</v>
      </c>
    </row>
    <row r="15" spans="1:8" x14ac:dyDescent="0.25">
      <c r="B15" s="73" t="s">
        <v>85</v>
      </c>
      <c r="C15" s="74">
        <v>22</v>
      </c>
      <c r="D15" s="85">
        <v>-455956</v>
      </c>
      <c r="E15" s="86">
        <v>-111507</v>
      </c>
    </row>
    <row r="16" spans="1:8" x14ac:dyDescent="0.25">
      <c r="B16" s="73" t="s">
        <v>86</v>
      </c>
      <c r="C16" s="74"/>
      <c r="D16" s="85">
        <v>-1142</v>
      </c>
      <c r="E16" s="86">
        <v>0</v>
      </c>
    </row>
    <row r="17" spans="2:5" x14ac:dyDescent="0.25">
      <c r="B17" s="73" t="s">
        <v>84</v>
      </c>
      <c r="C17" s="74"/>
      <c r="D17" s="85">
        <v>0</v>
      </c>
      <c r="E17" s="86">
        <v>1035</v>
      </c>
    </row>
    <row r="18" spans="2:5" x14ac:dyDescent="0.25">
      <c r="B18" s="73" t="s">
        <v>87</v>
      </c>
      <c r="C18" s="74"/>
      <c r="D18" s="85">
        <v>-145393</v>
      </c>
      <c r="E18" s="86">
        <v>22846</v>
      </c>
    </row>
    <row r="19" spans="2:5" x14ac:dyDescent="0.25">
      <c r="B19" s="73" t="s">
        <v>88</v>
      </c>
      <c r="C19" s="74"/>
      <c r="D19" s="85">
        <v>279798</v>
      </c>
      <c r="E19" s="86">
        <v>153401</v>
      </c>
    </row>
    <row r="20" spans="2:5" x14ac:dyDescent="0.25">
      <c r="B20" s="73" t="s">
        <v>89</v>
      </c>
      <c r="C20" s="74">
        <v>10</v>
      </c>
      <c r="D20" s="85">
        <v>14876</v>
      </c>
      <c r="E20" s="86">
        <v>0</v>
      </c>
    </row>
    <row r="21" spans="2:5" x14ac:dyDescent="0.25">
      <c r="B21" s="73"/>
      <c r="C21" s="74"/>
      <c r="D21" s="87"/>
      <c r="E21" s="87"/>
    </row>
    <row r="22" spans="2:5" x14ac:dyDescent="0.25">
      <c r="B22" s="75" t="s">
        <v>90</v>
      </c>
      <c r="C22" s="74"/>
      <c r="D22" s="85"/>
      <c r="E22" s="87"/>
    </row>
    <row r="23" spans="2:5" x14ac:dyDescent="0.25">
      <c r="B23" s="73" t="s">
        <v>91</v>
      </c>
      <c r="C23" s="74"/>
      <c r="D23" s="85">
        <v>-3434841</v>
      </c>
      <c r="E23" s="86">
        <v>468729</v>
      </c>
    </row>
    <row r="24" spans="2:5" x14ac:dyDescent="0.25">
      <c r="B24" s="73" t="s">
        <v>92</v>
      </c>
      <c r="C24" s="74"/>
      <c r="D24" s="85">
        <v>-13554</v>
      </c>
      <c r="E24" s="86">
        <v>-964798</v>
      </c>
    </row>
    <row r="25" spans="2:5" x14ac:dyDescent="0.25">
      <c r="B25" s="73" t="s">
        <v>93</v>
      </c>
      <c r="C25" s="74"/>
      <c r="D25" s="85">
        <v>-363969</v>
      </c>
      <c r="E25" s="86">
        <v>144652</v>
      </c>
    </row>
    <row r="26" spans="2:5" x14ac:dyDescent="0.25">
      <c r="B26" s="73" t="s">
        <v>94</v>
      </c>
      <c r="C26" s="74"/>
      <c r="D26" s="85">
        <v>81702</v>
      </c>
      <c r="E26" s="86">
        <v>-52005</v>
      </c>
    </row>
    <row r="27" spans="2:5" x14ac:dyDescent="0.25">
      <c r="B27" s="73" t="s">
        <v>95</v>
      </c>
      <c r="C27" s="74"/>
      <c r="D27" s="85">
        <v>206663</v>
      </c>
      <c r="E27" s="86">
        <v>-722327</v>
      </c>
    </row>
    <row r="28" spans="2:5" x14ac:dyDescent="0.25">
      <c r="B28" s="73" t="s">
        <v>96</v>
      </c>
      <c r="C28" s="74"/>
      <c r="D28" s="85">
        <v>205436</v>
      </c>
      <c r="E28" s="86">
        <v>-85834</v>
      </c>
    </row>
    <row r="29" spans="2:5" x14ac:dyDescent="0.25">
      <c r="B29" s="73" t="s">
        <v>97</v>
      </c>
      <c r="C29" s="74"/>
      <c r="D29" s="85">
        <v>-10279</v>
      </c>
      <c r="E29" s="86">
        <v>8661</v>
      </c>
    </row>
    <row r="30" spans="2:5" x14ac:dyDescent="0.25">
      <c r="B30" s="73" t="s">
        <v>98</v>
      </c>
      <c r="C30" s="74"/>
      <c r="D30" s="85">
        <v>-802816</v>
      </c>
      <c r="E30" s="86">
        <v>-431851</v>
      </c>
    </row>
    <row r="31" spans="2:5" x14ac:dyDescent="0.25">
      <c r="B31" s="73" t="s">
        <v>99</v>
      </c>
      <c r="C31" s="74"/>
      <c r="D31" s="85">
        <v>-360875</v>
      </c>
      <c r="E31" s="86">
        <v>-424492</v>
      </c>
    </row>
    <row r="32" spans="2:5" x14ac:dyDescent="0.25">
      <c r="B32" s="73" t="s">
        <v>100</v>
      </c>
      <c r="C32" s="74"/>
      <c r="D32" s="85">
        <v>-45082</v>
      </c>
      <c r="E32" s="86">
        <v>-123</v>
      </c>
    </row>
    <row r="33" spans="2:5" ht="15.75" thickBot="1" x14ac:dyDescent="0.3">
      <c r="B33" s="73" t="s">
        <v>101</v>
      </c>
      <c r="C33" s="74"/>
      <c r="D33" s="85">
        <v>392590</v>
      </c>
      <c r="E33" s="86">
        <v>64408</v>
      </c>
    </row>
    <row r="34" spans="2:5" ht="15.75" thickBot="1" x14ac:dyDescent="0.3">
      <c r="B34" s="76" t="s">
        <v>102</v>
      </c>
      <c r="C34" s="77"/>
      <c r="D34" s="89">
        <f>SUM(D8:D33)</f>
        <v>-1155594</v>
      </c>
      <c r="E34" s="90">
        <v>-605045</v>
      </c>
    </row>
    <row r="35" spans="2:5" x14ac:dyDescent="0.25">
      <c r="B35" s="75" t="s">
        <v>5</v>
      </c>
      <c r="C35" s="74"/>
      <c r="D35" s="85"/>
      <c r="E35" s="85"/>
    </row>
    <row r="36" spans="2:5" x14ac:dyDescent="0.25">
      <c r="B36" s="75" t="s">
        <v>103</v>
      </c>
      <c r="C36" s="74"/>
      <c r="D36" s="85"/>
      <c r="E36" s="85"/>
    </row>
    <row r="37" spans="2:5" x14ac:dyDescent="0.25">
      <c r="B37" s="73" t="s">
        <v>104</v>
      </c>
      <c r="C37" s="74"/>
      <c r="D37" s="85">
        <v>-246728</v>
      </c>
      <c r="E37" s="86">
        <v>-808623</v>
      </c>
    </row>
    <row r="38" spans="2:5" x14ac:dyDescent="0.25">
      <c r="B38" s="73" t="s">
        <v>105</v>
      </c>
      <c r="C38" s="74"/>
      <c r="D38" s="85">
        <v>-26842</v>
      </c>
      <c r="E38" s="86">
        <v>-14360</v>
      </c>
    </row>
    <row r="39" spans="2:5" x14ac:dyDescent="0.25">
      <c r="B39" s="73" t="s">
        <v>106</v>
      </c>
      <c r="C39" s="74"/>
      <c r="D39" s="87">
        <v>1743</v>
      </c>
      <c r="E39" s="88">
        <v>95</v>
      </c>
    </row>
    <row r="40" spans="2:5" x14ac:dyDescent="0.25">
      <c r="B40" s="73" t="s">
        <v>107</v>
      </c>
      <c r="C40" s="78"/>
      <c r="D40" s="87">
        <v>-4000</v>
      </c>
      <c r="E40" s="88">
        <v>-200</v>
      </c>
    </row>
    <row r="41" spans="2:5" ht="15.75" thickBot="1" x14ac:dyDescent="0.3">
      <c r="B41" s="79" t="s">
        <v>108</v>
      </c>
      <c r="C41" s="80"/>
      <c r="D41" s="91">
        <v>2256</v>
      </c>
      <c r="E41" s="92">
        <v>3829</v>
      </c>
    </row>
    <row r="42" spans="2:5" ht="15.75" thickBot="1" x14ac:dyDescent="0.3">
      <c r="B42" s="81" t="s">
        <v>109</v>
      </c>
      <c r="C42" s="80"/>
      <c r="D42" s="91">
        <f>SUM(D37:D41)</f>
        <v>-273571</v>
      </c>
      <c r="E42" s="92">
        <v>-819259</v>
      </c>
    </row>
    <row r="43" spans="2:5" x14ac:dyDescent="0.25">
      <c r="B43" s="82"/>
      <c r="C43" s="82"/>
      <c r="D43" s="93"/>
      <c r="E43" s="93"/>
    </row>
    <row r="44" spans="2:5" x14ac:dyDescent="0.25">
      <c r="B44" s="11" t="s">
        <v>5</v>
      </c>
      <c r="C44" s="12"/>
      <c r="D44" s="54"/>
      <c r="E44" s="54"/>
    </row>
    <row r="45" spans="2:5" x14ac:dyDescent="0.25">
      <c r="B45" s="11" t="s">
        <v>110</v>
      </c>
      <c r="C45" s="12"/>
      <c r="D45" s="54"/>
      <c r="E45" s="54"/>
    </row>
    <row r="46" spans="2:5" x14ac:dyDescent="0.25">
      <c r="B46" s="13" t="s">
        <v>122</v>
      </c>
      <c r="C46" s="12"/>
      <c r="D46" s="48">
        <v>0</v>
      </c>
      <c r="E46" s="55">
        <v>323000</v>
      </c>
    </row>
    <row r="47" spans="2:5" x14ac:dyDescent="0.25">
      <c r="B47" s="13" t="s">
        <v>111</v>
      </c>
      <c r="C47" s="12">
        <v>14</v>
      </c>
      <c r="D47" s="48">
        <v>-2571</v>
      </c>
      <c r="E47" s="55">
        <v>0</v>
      </c>
    </row>
    <row r="48" spans="2:5" ht="15.75" thickBot="1" x14ac:dyDescent="0.3">
      <c r="B48" s="13" t="s">
        <v>112</v>
      </c>
      <c r="C48" s="12"/>
      <c r="D48" s="48">
        <v>0</v>
      </c>
      <c r="E48" s="49">
        <v>0</v>
      </c>
    </row>
    <row r="49" spans="2:5" ht="15.75" thickBot="1" x14ac:dyDescent="0.3">
      <c r="B49" s="76" t="s">
        <v>113</v>
      </c>
      <c r="C49" s="45"/>
      <c r="D49" s="58">
        <f>SUM(D46:D48)</f>
        <v>-2571</v>
      </c>
      <c r="E49" s="59">
        <v>323000</v>
      </c>
    </row>
    <row r="50" spans="2:5" x14ac:dyDescent="0.25">
      <c r="B50" s="75" t="s">
        <v>115</v>
      </c>
      <c r="C50" s="12"/>
      <c r="D50" s="54">
        <f>D34+D42+D49</f>
        <v>-1431736</v>
      </c>
      <c r="E50" s="55">
        <v>-1101304</v>
      </c>
    </row>
    <row r="51" spans="2:5" x14ac:dyDescent="0.25">
      <c r="B51" s="73" t="s">
        <v>5</v>
      </c>
      <c r="C51" s="12"/>
      <c r="D51" s="48"/>
      <c r="E51" s="48"/>
    </row>
    <row r="52" spans="2:5" x14ac:dyDescent="0.25">
      <c r="B52" s="73" t="s">
        <v>114</v>
      </c>
      <c r="C52" s="12"/>
      <c r="D52" s="48">
        <v>183851</v>
      </c>
      <c r="E52" s="55">
        <v>-2357</v>
      </c>
    </row>
    <row r="53" spans="2:5" ht="15.75" thickBot="1" x14ac:dyDescent="0.3">
      <c r="B53" s="79" t="s">
        <v>116</v>
      </c>
      <c r="C53" s="43"/>
      <c r="D53" s="56">
        <v>6702250</v>
      </c>
      <c r="E53" s="56">
        <v>3264126</v>
      </c>
    </row>
    <row r="54" spans="2:5" ht="15.75" thickBot="1" x14ac:dyDescent="0.3">
      <c r="B54" s="83" t="s">
        <v>123</v>
      </c>
      <c r="C54" s="84">
        <v>12</v>
      </c>
      <c r="D54" s="94">
        <f>SUM(D50:D53)</f>
        <v>5454365</v>
      </c>
      <c r="E54" s="94">
        <v>2160465</v>
      </c>
    </row>
    <row r="55" spans="2:5" ht="15.75" thickTop="1" x14ac:dyDescent="0.25">
      <c r="D55" s="99">
        <f>'1'!D21-D54</f>
        <v>0</v>
      </c>
      <c r="E55" s="97">
        <f>2160465-E54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2016-08-12T10:43:11Z</dcterms:modified>
</cp:coreProperties>
</file>