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srv526\Orpt-Files\Бух ОРПТ\1ОРПТ\Листинг ОРПТ\ФО для ДФО, Касе и Банков\2022 год\1 квартал\"/>
    </mc:Choice>
  </mc:AlternateContent>
  <bookViews>
    <workbookView xWindow="240" yWindow="120" windowWidth="20115" windowHeight="8250" activeTab="1"/>
  </bookViews>
  <sheets>
    <sheet name="Ф1" sheetId="1" r:id="rId1"/>
    <sheet name="Ф2" sheetId="2" r:id="rId2"/>
    <sheet name="Ф3" sheetId="3" r:id="rId3"/>
    <sheet name="Ф4" sheetId="4" r:id="rId4"/>
  </sheets>
  <calcPr calcId="162913"/>
</workbook>
</file>

<file path=xl/calcChain.xml><?xml version="1.0" encoding="utf-8"?>
<calcChain xmlns="http://schemas.openxmlformats.org/spreadsheetml/2006/main">
  <c r="F14" i="4" l="1"/>
  <c r="D14" i="4"/>
  <c r="C14" i="4"/>
  <c r="B14" i="4"/>
  <c r="F13" i="4"/>
  <c r="F10" i="4"/>
  <c r="F9" i="4"/>
  <c r="F8" i="4"/>
  <c r="C30" i="3"/>
  <c r="C24" i="3"/>
  <c r="B24" i="3"/>
  <c r="C21" i="3"/>
  <c r="C28" i="3" s="1"/>
  <c r="B21" i="3"/>
  <c r="B28" i="3" s="1"/>
  <c r="C11" i="3"/>
  <c r="C8" i="3"/>
  <c r="C19" i="3" s="1"/>
  <c r="B8" i="3"/>
  <c r="B19" i="3" s="1"/>
  <c r="B41" i="3" s="1"/>
  <c r="B44" i="3" s="1"/>
  <c r="D9" i="2"/>
  <c r="D18" i="2" s="1"/>
  <c r="C9" i="2"/>
  <c r="C18" i="2" s="1"/>
  <c r="C19" i="2" s="1"/>
  <c r="D43" i="1"/>
  <c r="C43" i="1"/>
  <c r="D36" i="1"/>
  <c r="C36" i="1"/>
  <c r="D30" i="1"/>
  <c r="C30" i="1"/>
  <c r="D22" i="1"/>
  <c r="C22" i="1"/>
  <c r="D13" i="1"/>
  <c r="D23" i="1" s="1"/>
  <c r="C13" i="1"/>
  <c r="C23" i="1" s="1"/>
  <c r="C44" i="1" l="1"/>
  <c r="C45" i="1" s="1"/>
  <c r="D44" i="1"/>
  <c r="D45" i="1" s="1"/>
  <c r="C41" i="3"/>
  <c r="C44" i="3" s="1"/>
</calcChain>
</file>

<file path=xl/sharedStrings.xml><?xml version="1.0" encoding="utf-8"?>
<sst xmlns="http://schemas.openxmlformats.org/spreadsheetml/2006/main" count="148" uniqueCount="119">
  <si>
    <t>АО "Оптово-розничное предприятие торговли"</t>
  </si>
  <si>
    <t>ОТЧЕТ О ФИНАНСОВОМ ПОЛОЖЕНИИ</t>
  </si>
  <si>
    <t>За период, закончившийся 31.03.2022 г.</t>
  </si>
  <si>
    <t>тыс. тенге</t>
  </si>
  <si>
    <t>В тыс. тенге</t>
  </si>
  <si>
    <t>На 31.03.2022 г.</t>
  </si>
  <si>
    <t>На 31.12.2021г.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</si>
  <si>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</si>
  <si>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</si>
  <si>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</si>
  <si>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</si>
  <si>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</si>
  <si>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</si>
  <si>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</si>
  <si>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</si>
  <si>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</si>
  <si>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</si>
  <si>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</si>
  <si>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</si>
  <si>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</si>
  <si>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Авансы выданные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</si>
  <si>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</si>
  <si>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</si>
  <si>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</si>
  <si>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</si>
  <si>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</si>
  <si>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</si>
  <si>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</si>
  <si>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</si>
  <si>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</si>
  <si>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</si>
  <si>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</si>
  <si>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</si>
  <si>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Обязательство по отложенному налогу</t>
  </si>
  <si>
    <t>Займы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</si>
  <si>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</si>
  <si>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</si>
  <si>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</si>
  <si>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</si>
  <si>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</si>
  <si>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</si>
  <si>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</si>
  <si>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</si>
  <si>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Ким С.К.____________________________</t>
    </r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</si>
  <si>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</si>
  <si>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Токтамысова Т.М.___________________________</t>
    </r>
  </si>
  <si>
    <t xml:space="preserve">           (фамилия, имя, отчество)                                         (подпись)</t>
  </si>
  <si>
    <t>Место печати</t>
  </si>
  <si>
    <t>ПРОМЕЖУТОЧНЫЙ ОТЧЕТ О СОВОКУПНОМ ДОХОДЕ</t>
  </si>
  <si>
    <t>За период с 01.01.2022 по 31.03.2022</t>
  </si>
  <si>
    <t>За период с 01.01.2021 по 31.03.2021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</si>
  <si>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</si>
  <si>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</si>
  <si>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</si>
  <si>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</si>
  <si>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 xml:space="preserve">   Доходы от изменения справедливой стоимости инвестиционной недвижимости</t>
  </si>
  <si>
    <t>Прочие  доходы</t>
  </si>
  <si>
    <t>Прочие расходы</t>
  </si>
  <si>
    <t>Доходы от субсидий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</si>
  <si>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</si>
  <si>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</si>
  <si>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</si>
  <si>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 xml:space="preserve">Прибыль до налогообложения </t>
  </si>
  <si>
    <t>Прибыль на акцию, тенге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</si>
  <si>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Ким С.К.                                 _____________________________</t>
    </r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</si>
  <si>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Токтамысова Т.М.__________________________</t>
    </r>
  </si>
  <si>
    <t>ПРОМЕЖУТОЧНЫЙ ОТЧЕТ О ДВИЖЕНИИ ДЕНЕЖНЫХ СРЕДСТВ (ПРЯМОЙ МЕТОД)</t>
  </si>
  <si>
    <t>За период, закончившийся 31.03.2022г.</t>
  </si>
  <si>
    <t xml:space="preserve">За период с 01.01.2022 по 31.03.2022г. </t>
  </si>
  <si>
    <t xml:space="preserve">За период с 01.01.2021 по 31.03.2021г. 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</si>
  <si>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</si>
  <si>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</si>
  <si>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</si>
  <si>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</si>
  <si>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</si>
  <si>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</si>
  <si>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</si>
  <si>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</si>
  <si>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</si>
  <si>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Выплата вознаграждения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</si>
  <si>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</si>
  <si>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</si>
  <si>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</si>
  <si>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</si>
  <si>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 xml:space="preserve">   Поступления вознаграждения по депозиту</t>
  </si>
  <si>
    <t>Приобретения основных средств</t>
  </si>
  <si>
    <t>Авансы выданные под приобретение долгосрочных активов</t>
  </si>
  <si>
    <t>Прочие выплаты по инвестиционной деятельности</t>
  </si>
  <si>
    <t>Чистый отток денежных средств от инвестиционной деятельности</t>
  </si>
  <si>
    <t>ДЕНЕЖНЫЕ ПОТОКИ ОТ ФИНАНСОВОЙ ДЕЯТЕЛЬНОСТИ:</t>
  </si>
  <si>
    <t xml:space="preserve">   Получение займов</t>
  </si>
  <si>
    <t xml:space="preserve">   Эмиссия финансовых инструментов</t>
  </si>
  <si>
    <t xml:space="preserve">   Прочие поступления от финансовой деятельности</t>
  </si>
  <si>
    <t>Выплата вознаграждения по облигациям</t>
  </si>
  <si>
    <t>Выкуп облигаций</t>
  </si>
  <si>
    <t>Погашение займов</t>
  </si>
  <si>
    <t>Выплата дивидендов</t>
  </si>
  <si>
    <t>Чистое поступление денежных средств от финансовой деятельности</t>
  </si>
  <si>
    <t>Влияние курсовой разницы на денежные средства</t>
  </si>
  <si>
    <t>Чистое увеличение денежных средств</t>
  </si>
  <si>
    <t>Денежные средства на начало года</t>
  </si>
  <si>
    <t>Начисление/восстановление убытка от обесценения денежных средств</t>
  </si>
  <si>
    <t>Денежные средства на конец года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</si>
  <si>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Ким С.К.                     _____________________________</t>
    </r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</si>
  <si>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Токтамысова Т.М. ___________________________</t>
    </r>
  </si>
  <si>
    <t>ПРОМЕЖУТОЧНЫЙ ОТЧЕТ ОБ ИЗМЕНЕНИЯХ В КАПИТАЛЕ</t>
  </si>
  <si>
    <t>За период, закончившийся 31 марта  2022 года</t>
  </si>
  <si>
    <t xml:space="preserve">Уставный капитал </t>
  </si>
  <si>
    <t>Нераспределенная прибыль</t>
  </si>
  <si>
    <t xml:space="preserve">Итого </t>
  </si>
  <si>
    <t>капитал</t>
  </si>
  <si>
    <t>На 31 декабря 2021 года</t>
  </si>
  <si>
    <t>Прибыль за период</t>
  </si>
  <si>
    <t>На 31 марта 2022 года</t>
  </si>
  <si>
    <t>На 31 декабря 2020 года</t>
  </si>
  <si>
    <t>На 31 марта 2021 года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</si>
  <si>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Ким С.К.                                _____________________________</t>
    </r>
  </si>
  <si>
    <r>
      <t>Главный бухгалтер</t>
    </r>
    <r>
      <rPr>
        <sz val="9"/>
        <rFont val="Times New Roman"/>
        <family val="1"/>
        <charset val="204"/>
      </rPr>
      <t xml:space="preserve"> Токтамысова Т.М.___________________________</t>
    </r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</si>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</sst>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164" fontId="2" fillId="0" borderId="0" applyFont="0" applyFill="0" applyBorder="0" applyAlignment="0" applyProtection="0"/>
    <xf numFmtId="0" fontId="13" fillId="0" borderId="0"/>
  </cellStyleXfs>
  <cellXfs count="149">
    <xf numFmtId="0" fontId="0" fillId="0" borderId="0" xfId="0"/>
    <xf numFmtId="0" fontId="3" fillId="0" borderId="0" xfId="0" applyFont="1" applyFill="1" applyAlignment="1">
      <alignment vertical="center"/>
    </xf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right" vertical="center" wrapTex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indent="1"/>
    </xf>
    <xf numFmtId="0" fontId="11" fillId="0" borderId="0" xfId="0" applyFont="1" applyFill="1" applyAlignment="1">
      <alignment horizontal="left"/>
    </xf>
    <xf numFmtId="0" fontId="0" fillId="0" borderId="0" xfId="0" applyFill="1"/>
    <xf numFmtId="3" fontId="0" fillId="2" borderId="0" xfId="0" applyNumberForma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3" fontId="15" fillId="2" borderId="0" xfId="0" applyNumberFormat="1" applyFont="1" applyFill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 indent="1"/>
    </xf>
    <xf numFmtId="165" fontId="7" fillId="2" borderId="4" xfId="3" applyNumberFormat="1" applyFont="1" applyFill="1" applyBorder="1"/>
    <xf numFmtId="0" fontId="14" fillId="0" borderId="0" xfId="0" applyFont="1" applyAlignment="1">
      <alignment horizontal="left" vertical="center" wrapText="1" indent="1"/>
    </xf>
    <xf numFmtId="3" fontId="16" fillId="2" borderId="0" xfId="0" applyNumberFormat="1" applyFont="1" applyFill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65" fontId="7" fillId="2" borderId="0" xfId="3" applyNumberFormat="1" applyFont="1" applyFill="1" applyBorder="1"/>
    <xf numFmtId="165" fontId="7" fillId="2" borderId="0" xfId="3" applyNumberFormat="1" applyFont="1" applyFill="1" applyBorder="1" applyAlignment="1">
      <alignment horizontal="right"/>
    </xf>
    <xf numFmtId="165" fontId="7" fillId="2" borderId="4" xfId="3" applyNumberFormat="1" applyFont="1" applyFill="1" applyBorder="1" applyAlignment="1">
      <alignment horizontal="right"/>
    </xf>
    <xf numFmtId="0" fontId="16" fillId="0" borderId="6" xfId="1" applyFont="1" applyBorder="1" applyAlignment="1">
      <alignment vertical="center"/>
    </xf>
    <xf numFmtId="3" fontId="16" fillId="2" borderId="6" xfId="1" applyNumberFormat="1" applyFont="1" applyFill="1" applyBorder="1" applyAlignment="1">
      <alignment vertical="center"/>
    </xf>
    <xf numFmtId="3" fontId="16" fillId="0" borderId="6" xfId="1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 indent="1"/>
    </xf>
    <xf numFmtId="4" fontId="0" fillId="2" borderId="0" xfId="0" applyNumberFormat="1" applyFill="1"/>
    <xf numFmtId="4" fontId="0" fillId="0" borderId="0" xfId="0" applyNumberFormat="1" applyFill="1"/>
    <xf numFmtId="0" fontId="0" fillId="2" borderId="0" xfId="0" applyFont="1" applyFill="1"/>
    <xf numFmtId="0" fontId="0" fillId="0" borderId="0" xfId="0" applyFont="1" applyFill="1"/>
    <xf numFmtId="165" fontId="0" fillId="0" borderId="0" xfId="0" applyNumberFormat="1" applyFont="1" applyFill="1"/>
    <xf numFmtId="0" fontId="4" fillId="0" borderId="0" xfId="0" applyFont="1" applyAlignment="1">
      <alignment vertical="center"/>
    </xf>
    <xf numFmtId="0" fontId="13" fillId="0" borderId="0" xfId="2"/>
    <xf numFmtId="0" fontId="3" fillId="0" borderId="0" xfId="0" applyFont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165" fontId="6" fillId="0" borderId="4" xfId="3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6" xfId="0" applyFont="1" applyBorder="1" applyAlignment="1">
      <alignment horizontal="left" vertical="center" wrapText="1" indent="1"/>
    </xf>
    <xf numFmtId="165" fontId="6" fillId="0" borderId="4" xfId="3" applyNumberFormat="1" applyFont="1" applyFill="1" applyBorder="1"/>
    <xf numFmtId="0" fontId="10" fillId="0" borderId="1" xfId="0" applyFont="1" applyBorder="1" applyAlignment="1">
      <alignment horizontal="left" vertical="center" wrapText="1" indent="1"/>
    </xf>
    <xf numFmtId="0" fontId="13" fillId="0" borderId="0" xfId="2" applyNumberFormat="1"/>
    <xf numFmtId="4" fontId="0" fillId="0" borderId="0" xfId="0" applyNumberFormat="1"/>
    <xf numFmtId="0" fontId="19" fillId="0" borderId="0" xfId="0" applyFont="1" applyFill="1"/>
    <xf numFmtId="0" fontId="19" fillId="0" borderId="0" xfId="0" applyFont="1"/>
    <xf numFmtId="0" fontId="20" fillId="0" borderId="0" xfId="0" applyFont="1"/>
    <xf numFmtId="0" fontId="8" fillId="0" borderId="0" xfId="0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3" fontId="6" fillId="0" borderId="4" xfId="0" applyNumberFormat="1" applyFont="1" applyBorder="1" applyAlignment="1">
      <alignment horizontal="right" vertical="center"/>
    </xf>
    <xf numFmtId="3" fontId="20" fillId="0" borderId="0" xfId="0" applyNumberFormat="1" applyFont="1"/>
    <xf numFmtId="0" fontId="21" fillId="0" borderId="4" xfId="0" applyFont="1" applyBorder="1" applyAlignment="1">
      <alignment horizontal="left" vertical="center" wrapText="1"/>
    </xf>
    <xf numFmtId="3" fontId="21" fillId="0" borderId="4" xfId="0" applyNumberFormat="1" applyFont="1" applyBorder="1" applyAlignment="1">
      <alignment horizontal="right" vertical="center"/>
    </xf>
    <xf numFmtId="3" fontId="21" fillId="0" borderId="4" xfId="0" applyNumberFormat="1" applyFont="1" applyBorder="1" applyAlignment="1">
      <alignment horizontal="right" vertical="center" wrapText="1"/>
    </xf>
    <xf numFmtId="165" fontId="8" fillId="0" borderId="4" xfId="3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 vertical="center"/>
    </xf>
    <xf numFmtId="165" fontId="6" fillId="2" borderId="4" xfId="3" applyNumberFormat="1" applyFont="1" applyFill="1" applyBorder="1"/>
    <xf numFmtId="3" fontId="20" fillId="2" borderId="0" xfId="0" applyNumberFormat="1" applyFont="1" applyFill="1"/>
    <xf numFmtId="0" fontId="19" fillId="2" borderId="0" xfId="0" applyFont="1" applyFill="1"/>
    <xf numFmtId="0" fontId="21" fillId="2" borderId="6" xfId="0" applyFont="1" applyFill="1" applyBorder="1" applyAlignment="1">
      <alignment horizontal="left" vertical="center" wrapText="1" indent="1"/>
    </xf>
    <xf numFmtId="3" fontId="21" fillId="2" borderId="6" xfId="0" applyNumberFormat="1" applyFont="1" applyFill="1" applyBorder="1" applyAlignment="1">
      <alignment horizontal="right" vertical="center"/>
    </xf>
    <xf numFmtId="3" fontId="22" fillId="2" borderId="6" xfId="0" applyNumberFormat="1" applyFont="1" applyFill="1" applyBorder="1" applyAlignment="1">
      <alignment horizontal="right"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3" fontId="23" fillId="2" borderId="6" xfId="0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3" fontId="19" fillId="2" borderId="0" xfId="0" applyNumberFormat="1" applyFont="1" applyFill="1"/>
    <xf numFmtId="165" fontId="8" fillId="0" borderId="0" xfId="3" applyNumberFormat="1" applyFont="1" applyFill="1" applyBorder="1"/>
    <xf numFmtId="3" fontId="19" fillId="0" borderId="0" xfId="0" applyNumberFormat="1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3" fontId="8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 wrapText="1"/>
    </xf>
    <xf numFmtId="3" fontId="9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3" fontId="6" fillId="4" borderId="3" xfId="0" applyNumberFormat="1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top" wrapText="1"/>
    </xf>
    <xf numFmtId="3" fontId="10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Alignment="1">
      <alignment horizontal="right" vertical="center" wrapText="1"/>
    </xf>
    <xf numFmtId="166" fontId="6" fillId="2" borderId="0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166" fontId="8" fillId="2" borderId="4" xfId="0" applyNumberFormat="1" applyFont="1" applyFill="1" applyBorder="1" applyAlignment="1">
      <alignment horizontal="right" vertical="center" wrapText="1"/>
    </xf>
    <xf numFmtId="165" fontId="6" fillId="2" borderId="4" xfId="3" applyNumberFormat="1" applyFont="1" applyFill="1" applyBorder="1" applyAlignment="1">
      <alignment vertical="center"/>
    </xf>
    <xf numFmtId="3" fontId="17" fillId="2" borderId="0" xfId="0" applyNumberFormat="1" applyFont="1" applyFill="1" applyAlignment="1">
      <alignment horizontal="right" vertical="center" wrapText="1"/>
    </xf>
    <xf numFmtId="164" fontId="10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horizontal="right" vertical="center" wrapText="1"/>
    </xf>
    <xf numFmtId="165" fontId="6" fillId="2" borderId="4" xfId="3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166" fontId="6" fillId="2" borderId="6" xfId="0" applyNumberFormat="1" applyFont="1" applyFill="1" applyBorder="1" applyAlignment="1">
      <alignment horizontal="right" vertical="center" wrapText="1"/>
    </xf>
    <xf numFmtId="165" fontId="6" fillId="2" borderId="6" xfId="3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6" fillId="0" borderId="4" xfId="1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4"/>
    <cellStyle name="Обычный_Ф3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opLeftCell="A14" zoomScaleNormal="100" workbookViewId="0">
      <selection activeCell="B8" sqref="B8"/>
    </sheetView>
  </sheetViews>
  <sheetFormatPr defaultColWidth="9.140625" defaultRowHeight="15" x14ac:dyDescent="0.25"/>
  <cols>
    <col min="1" max="1" width="44.5703125" style="17" customWidth="1"/>
    <col min="2" max="2" width="23.42578125" style="17" customWidth="1"/>
    <col min="3" max="3" width="16.5703125" style="2" customWidth="1"/>
    <col min="4" max="4" width="13.140625" style="2" customWidth="1"/>
    <col min="5" max="5" width="9.140625" style="2"/>
    <col min="6" max="191" width="9.140625" style="17"/>
    <col min="192" max="192" width="44.5703125" style="17" customWidth="1"/>
    <col min="193" max="193" width="21.7109375" style="17" customWidth="1"/>
    <col min="194" max="194" width="18.7109375" style="17" customWidth="1"/>
    <col min="195" max="195" width="11.7109375" style="17" bestFit="1" customWidth="1"/>
    <col min="196" max="447" width="9.140625" style="17"/>
    <col min="448" max="448" width="44.5703125" style="17" customWidth="1"/>
    <col min="449" max="449" width="21.7109375" style="17" customWidth="1"/>
    <col min="450" max="450" width="18.7109375" style="17" customWidth="1"/>
    <col min="451" max="451" width="11.7109375" style="17" bestFit="1" customWidth="1"/>
    <col min="452" max="703" width="9.140625" style="17"/>
    <col min="704" max="704" width="44.5703125" style="17" customWidth="1"/>
    <col min="705" max="705" width="21.7109375" style="17" customWidth="1"/>
    <col min="706" max="706" width="18.7109375" style="17" customWidth="1"/>
    <col min="707" max="707" width="11.7109375" style="17" bestFit="1" customWidth="1"/>
    <col min="708" max="959" width="9.140625" style="17"/>
    <col min="960" max="960" width="44.5703125" style="17" customWidth="1"/>
    <col min="961" max="961" width="21.7109375" style="17" customWidth="1"/>
    <col min="962" max="962" width="18.7109375" style="17" customWidth="1"/>
    <col min="963" max="963" width="11.7109375" style="17" bestFit="1" customWidth="1"/>
    <col min="964" max="1215" width="9.140625" style="17"/>
    <col min="1216" max="1216" width="44.5703125" style="17" customWidth="1"/>
    <col min="1217" max="1217" width="21.7109375" style="17" customWidth="1"/>
    <col min="1218" max="1218" width="18.7109375" style="17" customWidth="1"/>
    <col min="1219" max="1219" width="11.7109375" style="17" bestFit="1" customWidth="1"/>
    <col min="1220" max="1471" width="9.140625" style="17"/>
    <col min="1472" max="1472" width="44.5703125" style="17" customWidth="1"/>
    <col min="1473" max="1473" width="21.7109375" style="17" customWidth="1"/>
    <col min="1474" max="1474" width="18.7109375" style="17" customWidth="1"/>
    <col min="1475" max="1475" width="11.7109375" style="17" bestFit="1" customWidth="1"/>
    <col min="1476" max="1727" width="9.140625" style="17"/>
    <col min="1728" max="1728" width="44.5703125" style="17" customWidth="1"/>
    <col min="1729" max="1729" width="21.7109375" style="17" customWidth="1"/>
    <col min="1730" max="1730" width="18.7109375" style="17" customWidth="1"/>
    <col min="1731" max="1731" width="11.7109375" style="17" bestFit="1" customWidth="1"/>
    <col min="1732" max="1983" width="9.140625" style="17"/>
    <col min="1984" max="1984" width="44.5703125" style="17" customWidth="1"/>
    <col min="1985" max="1985" width="21.7109375" style="17" customWidth="1"/>
    <col min="1986" max="1986" width="18.7109375" style="17" customWidth="1"/>
    <col min="1987" max="1987" width="11.7109375" style="17" bestFit="1" customWidth="1"/>
    <col min="1988" max="2239" width="9.140625" style="17"/>
    <col min="2240" max="2240" width="44.5703125" style="17" customWidth="1"/>
    <col min="2241" max="2241" width="21.7109375" style="17" customWidth="1"/>
    <col min="2242" max="2242" width="18.7109375" style="17" customWidth="1"/>
    <col min="2243" max="2243" width="11.7109375" style="17" bestFit="1" customWidth="1"/>
    <col min="2244" max="2495" width="9.140625" style="17"/>
    <col min="2496" max="2496" width="44.5703125" style="17" customWidth="1"/>
    <col min="2497" max="2497" width="21.7109375" style="17" customWidth="1"/>
    <col min="2498" max="2498" width="18.7109375" style="17" customWidth="1"/>
    <col min="2499" max="2499" width="11.7109375" style="17" bestFit="1" customWidth="1"/>
    <col min="2500" max="2751" width="9.140625" style="17"/>
    <col min="2752" max="2752" width="44.5703125" style="17" customWidth="1"/>
    <col min="2753" max="2753" width="21.7109375" style="17" customWidth="1"/>
    <col min="2754" max="2754" width="18.7109375" style="17" customWidth="1"/>
    <col min="2755" max="2755" width="11.7109375" style="17" bestFit="1" customWidth="1"/>
    <col min="2756" max="3007" width="9.140625" style="17"/>
    <col min="3008" max="3008" width="44.5703125" style="17" customWidth="1"/>
    <col min="3009" max="3009" width="21.7109375" style="17" customWidth="1"/>
    <col min="3010" max="3010" width="18.7109375" style="17" customWidth="1"/>
    <col min="3011" max="3011" width="11.7109375" style="17" bestFit="1" customWidth="1"/>
    <col min="3012" max="3263" width="9.140625" style="17"/>
    <col min="3264" max="3264" width="44.5703125" style="17" customWidth="1"/>
    <col min="3265" max="3265" width="21.7109375" style="17" customWidth="1"/>
    <col min="3266" max="3266" width="18.7109375" style="17" customWidth="1"/>
    <col min="3267" max="3267" width="11.7109375" style="17" bestFit="1" customWidth="1"/>
    <col min="3268" max="3519" width="9.140625" style="17"/>
    <col min="3520" max="3520" width="44.5703125" style="17" customWidth="1"/>
    <col min="3521" max="3521" width="21.7109375" style="17" customWidth="1"/>
    <col min="3522" max="3522" width="18.7109375" style="17" customWidth="1"/>
    <col min="3523" max="3523" width="11.7109375" style="17" bestFit="1" customWidth="1"/>
    <col min="3524" max="3775" width="9.140625" style="17"/>
    <col min="3776" max="3776" width="44.5703125" style="17" customWidth="1"/>
    <col min="3777" max="3777" width="21.7109375" style="17" customWidth="1"/>
    <col min="3778" max="3778" width="18.7109375" style="17" customWidth="1"/>
    <col min="3779" max="3779" width="11.7109375" style="17" bestFit="1" customWidth="1"/>
    <col min="3780" max="4031" width="9.140625" style="17"/>
    <col min="4032" max="4032" width="44.5703125" style="17" customWidth="1"/>
    <col min="4033" max="4033" width="21.7109375" style="17" customWidth="1"/>
    <col min="4034" max="4034" width="18.7109375" style="17" customWidth="1"/>
    <col min="4035" max="4035" width="11.7109375" style="17" bestFit="1" customWidth="1"/>
    <col min="4036" max="4287" width="9.140625" style="17"/>
    <col min="4288" max="4288" width="44.5703125" style="17" customWidth="1"/>
    <col min="4289" max="4289" width="21.7109375" style="17" customWidth="1"/>
    <col min="4290" max="4290" width="18.7109375" style="17" customWidth="1"/>
    <col min="4291" max="4291" width="11.7109375" style="17" bestFit="1" customWidth="1"/>
    <col min="4292" max="4543" width="9.140625" style="17"/>
    <col min="4544" max="4544" width="44.5703125" style="17" customWidth="1"/>
    <col min="4545" max="4545" width="21.7109375" style="17" customWidth="1"/>
    <col min="4546" max="4546" width="18.7109375" style="17" customWidth="1"/>
    <col min="4547" max="4547" width="11.7109375" style="17" bestFit="1" customWidth="1"/>
    <col min="4548" max="4799" width="9.140625" style="17"/>
    <col min="4800" max="4800" width="44.5703125" style="17" customWidth="1"/>
    <col min="4801" max="4801" width="21.7109375" style="17" customWidth="1"/>
    <col min="4802" max="4802" width="18.7109375" style="17" customWidth="1"/>
    <col min="4803" max="4803" width="11.7109375" style="17" bestFit="1" customWidth="1"/>
    <col min="4804" max="5055" width="9.140625" style="17"/>
    <col min="5056" max="5056" width="44.5703125" style="17" customWidth="1"/>
    <col min="5057" max="5057" width="21.7109375" style="17" customWidth="1"/>
    <col min="5058" max="5058" width="18.7109375" style="17" customWidth="1"/>
    <col min="5059" max="5059" width="11.7109375" style="17" bestFit="1" customWidth="1"/>
    <col min="5060" max="5311" width="9.140625" style="17"/>
    <col min="5312" max="5312" width="44.5703125" style="17" customWidth="1"/>
    <col min="5313" max="5313" width="21.7109375" style="17" customWidth="1"/>
    <col min="5314" max="5314" width="18.7109375" style="17" customWidth="1"/>
    <col min="5315" max="5315" width="11.7109375" style="17" bestFit="1" customWidth="1"/>
    <col min="5316" max="5567" width="9.140625" style="17"/>
    <col min="5568" max="5568" width="44.5703125" style="17" customWidth="1"/>
    <col min="5569" max="5569" width="21.7109375" style="17" customWidth="1"/>
    <col min="5570" max="5570" width="18.7109375" style="17" customWidth="1"/>
    <col min="5571" max="5571" width="11.7109375" style="17" bestFit="1" customWidth="1"/>
    <col min="5572" max="5823" width="9.140625" style="17"/>
    <col min="5824" max="5824" width="44.5703125" style="17" customWidth="1"/>
    <col min="5825" max="5825" width="21.7109375" style="17" customWidth="1"/>
    <col min="5826" max="5826" width="18.7109375" style="17" customWidth="1"/>
    <col min="5827" max="5827" width="11.7109375" style="17" bestFit="1" customWidth="1"/>
    <col min="5828" max="6079" width="9.140625" style="17"/>
    <col min="6080" max="6080" width="44.5703125" style="17" customWidth="1"/>
    <col min="6081" max="6081" width="21.7109375" style="17" customWidth="1"/>
    <col min="6082" max="6082" width="18.7109375" style="17" customWidth="1"/>
    <col min="6083" max="6083" width="11.7109375" style="17" bestFit="1" customWidth="1"/>
    <col min="6084" max="6335" width="9.140625" style="17"/>
    <col min="6336" max="6336" width="44.5703125" style="17" customWidth="1"/>
    <col min="6337" max="6337" width="21.7109375" style="17" customWidth="1"/>
    <col min="6338" max="6338" width="18.7109375" style="17" customWidth="1"/>
    <col min="6339" max="6339" width="11.7109375" style="17" bestFit="1" customWidth="1"/>
    <col min="6340" max="6591" width="9.140625" style="17"/>
    <col min="6592" max="6592" width="44.5703125" style="17" customWidth="1"/>
    <col min="6593" max="6593" width="21.7109375" style="17" customWidth="1"/>
    <col min="6594" max="6594" width="18.7109375" style="17" customWidth="1"/>
    <col min="6595" max="6595" width="11.7109375" style="17" bestFit="1" customWidth="1"/>
    <col min="6596" max="6847" width="9.140625" style="17"/>
    <col min="6848" max="6848" width="44.5703125" style="17" customWidth="1"/>
    <col min="6849" max="6849" width="21.7109375" style="17" customWidth="1"/>
    <col min="6850" max="6850" width="18.7109375" style="17" customWidth="1"/>
    <col min="6851" max="6851" width="11.7109375" style="17" bestFit="1" customWidth="1"/>
    <col min="6852" max="7103" width="9.140625" style="17"/>
    <col min="7104" max="7104" width="44.5703125" style="17" customWidth="1"/>
    <col min="7105" max="7105" width="21.7109375" style="17" customWidth="1"/>
    <col min="7106" max="7106" width="18.7109375" style="17" customWidth="1"/>
    <col min="7107" max="7107" width="11.7109375" style="17" bestFit="1" customWidth="1"/>
    <col min="7108" max="7359" width="9.140625" style="17"/>
    <col min="7360" max="7360" width="44.5703125" style="17" customWidth="1"/>
    <col min="7361" max="7361" width="21.7109375" style="17" customWidth="1"/>
    <col min="7362" max="7362" width="18.7109375" style="17" customWidth="1"/>
    <col min="7363" max="7363" width="11.7109375" style="17" bestFit="1" customWidth="1"/>
    <col min="7364" max="7615" width="9.140625" style="17"/>
    <col min="7616" max="7616" width="44.5703125" style="17" customWidth="1"/>
    <col min="7617" max="7617" width="21.7109375" style="17" customWidth="1"/>
    <col min="7618" max="7618" width="18.7109375" style="17" customWidth="1"/>
    <col min="7619" max="7619" width="11.7109375" style="17" bestFit="1" customWidth="1"/>
    <col min="7620" max="7871" width="9.140625" style="17"/>
    <col min="7872" max="7872" width="44.5703125" style="17" customWidth="1"/>
    <col min="7873" max="7873" width="21.7109375" style="17" customWidth="1"/>
    <col min="7874" max="7874" width="18.7109375" style="17" customWidth="1"/>
    <col min="7875" max="7875" width="11.7109375" style="17" bestFit="1" customWidth="1"/>
    <col min="7876" max="8127" width="9.140625" style="17"/>
    <col min="8128" max="8128" width="44.5703125" style="17" customWidth="1"/>
    <col min="8129" max="8129" width="21.7109375" style="17" customWidth="1"/>
    <col min="8130" max="8130" width="18.7109375" style="17" customWidth="1"/>
    <col min="8131" max="8131" width="11.7109375" style="17" bestFit="1" customWidth="1"/>
    <col min="8132" max="8383" width="9.140625" style="17"/>
    <col min="8384" max="8384" width="44.5703125" style="17" customWidth="1"/>
    <col min="8385" max="8385" width="21.7109375" style="17" customWidth="1"/>
    <col min="8386" max="8386" width="18.7109375" style="17" customWidth="1"/>
    <col min="8387" max="8387" width="11.7109375" style="17" bestFit="1" customWidth="1"/>
    <col min="8388" max="8639" width="9.140625" style="17"/>
    <col min="8640" max="8640" width="44.5703125" style="17" customWidth="1"/>
    <col min="8641" max="8641" width="21.7109375" style="17" customWidth="1"/>
    <col min="8642" max="8642" width="18.7109375" style="17" customWidth="1"/>
    <col min="8643" max="8643" width="11.7109375" style="17" bestFit="1" customWidth="1"/>
    <col min="8644" max="8895" width="9.140625" style="17"/>
    <col min="8896" max="8896" width="44.5703125" style="17" customWidth="1"/>
    <col min="8897" max="8897" width="21.7109375" style="17" customWidth="1"/>
    <col min="8898" max="8898" width="18.7109375" style="17" customWidth="1"/>
    <col min="8899" max="8899" width="11.7109375" style="17" bestFit="1" customWidth="1"/>
    <col min="8900" max="9151" width="9.140625" style="17"/>
    <col min="9152" max="9152" width="44.5703125" style="17" customWidth="1"/>
    <col min="9153" max="9153" width="21.7109375" style="17" customWidth="1"/>
    <col min="9154" max="9154" width="18.7109375" style="17" customWidth="1"/>
    <col min="9155" max="9155" width="11.7109375" style="17" bestFit="1" customWidth="1"/>
    <col min="9156" max="9407" width="9.140625" style="17"/>
    <col min="9408" max="9408" width="44.5703125" style="17" customWidth="1"/>
    <col min="9409" max="9409" width="21.7109375" style="17" customWidth="1"/>
    <col min="9410" max="9410" width="18.7109375" style="17" customWidth="1"/>
    <col min="9411" max="9411" width="11.7109375" style="17" bestFit="1" customWidth="1"/>
    <col min="9412" max="9663" width="9.140625" style="17"/>
    <col min="9664" max="9664" width="44.5703125" style="17" customWidth="1"/>
    <col min="9665" max="9665" width="21.7109375" style="17" customWidth="1"/>
    <col min="9666" max="9666" width="18.7109375" style="17" customWidth="1"/>
    <col min="9667" max="9667" width="11.7109375" style="17" bestFit="1" customWidth="1"/>
    <col min="9668" max="9919" width="9.140625" style="17"/>
    <col min="9920" max="9920" width="44.5703125" style="17" customWidth="1"/>
    <col min="9921" max="9921" width="21.7109375" style="17" customWidth="1"/>
    <col min="9922" max="9922" width="18.7109375" style="17" customWidth="1"/>
    <col min="9923" max="9923" width="11.7109375" style="17" bestFit="1" customWidth="1"/>
    <col min="9924" max="10175" width="9.140625" style="17"/>
    <col min="10176" max="10176" width="44.5703125" style="17" customWidth="1"/>
    <col min="10177" max="10177" width="21.7109375" style="17" customWidth="1"/>
    <col min="10178" max="10178" width="18.7109375" style="17" customWidth="1"/>
    <col min="10179" max="10179" width="11.7109375" style="17" bestFit="1" customWidth="1"/>
    <col min="10180" max="10431" width="9.140625" style="17"/>
    <col min="10432" max="10432" width="44.5703125" style="17" customWidth="1"/>
    <col min="10433" max="10433" width="21.7109375" style="17" customWidth="1"/>
    <col min="10434" max="10434" width="18.7109375" style="17" customWidth="1"/>
    <col min="10435" max="10435" width="11.7109375" style="17" bestFit="1" customWidth="1"/>
    <col min="10436" max="10687" width="9.140625" style="17"/>
    <col min="10688" max="10688" width="44.5703125" style="17" customWidth="1"/>
    <col min="10689" max="10689" width="21.7109375" style="17" customWidth="1"/>
    <col min="10690" max="10690" width="18.7109375" style="17" customWidth="1"/>
    <col min="10691" max="10691" width="11.7109375" style="17" bestFit="1" customWidth="1"/>
    <col min="10692" max="10943" width="9.140625" style="17"/>
    <col min="10944" max="10944" width="44.5703125" style="17" customWidth="1"/>
    <col min="10945" max="10945" width="21.7109375" style="17" customWidth="1"/>
    <col min="10946" max="10946" width="18.7109375" style="17" customWidth="1"/>
    <col min="10947" max="10947" width="11.7109375" style="17" bestFit="1" customWidth="1"/>
    <col min="10948" max="11199" width="9.140625" style="17"/>
    <col min="11200" max="11200" width="44.5703125" style="17" customWidth="1"/>
    <col min="11201" max="11201" width="21.7109375" style="17" customWidth="1"/>
    <col min="11202" max="11202" width="18.7109375" style="17" customWidth="1"/>
    <col min="11203" max="11203" width="11.7109375" style="17" bestFit="1" customWidth="1"/>
    <col min="11204" max="11455" width="9.140625" style="17"/>
    <col min="11456" max="11456" width="44.5703125" style="17" customWidth="1"/>
    <col min="11457" max="11457" width="21.7109375" style="17" customWidth="1"/>
    <col min="11458" max="11458" width="18.7109375" style="17" customWidth="1"/>
    <col min="11459" max="11459" width="11.7109375" style="17" bestFit="1" customWidth="1"/>
    <col min="11460" max="11711" width="9.140625" style="17"/>
    <col min="11712" max="11712" width="44.5703125" style="17" customWidth="1"/>
    <col min="11713" max="11713" width="21.7109375" style="17" customWidth="1"/>
    <col min="11714" max="11714" width="18.7109375" style="17" customWidth="1"/>
    <col min="11715" max="11715" width="11.7109375" style="17" bestFit="1" customWidth="1"/>
    <col min="11716" max="11967" width="9.140625" style="17"/>
    <col min="11968" max="11968" width="44.5703125" style="17" customWidth="1"/>
    <col min="11969" max="11969" width="21.7109375" style="17" customWidth="1"/>
    <col min="11970" max="11970" width="18.7109375" style="17" customWidth="1"/>
    <col min="11971" max="11971" width="11.7109375" style="17" bestFit="1" customWidth="1"/>
    <col min="11972" max="12223" width="9.140625" style="17"/>
    <col min="12224" max="12224" width="44.5703125" style="17" customWidth="1"/>
    <col min="12225" max="12225" width="21.7109375" style="17" customWidth="1"/>
    <col min="12226" max="12226" width="18.7109375" style="17" customWidth="1"/>
    <col min="12227" max="12227" width="11.7109375" style="17" bestFit="1" customWidth="1"/>
    <col min="12228" max="12479" width="9.140625" style="17"/>
    <col min="12480" max="12480" width="44.5703125" style="17" customWidth="1"/>
    <col min="12481" max="12481" width="21.7109375" style="17" customWidth="1"/>
    <col min="12482" max="12482" width="18.7109375" style="17" customWidth="1"/>
    <col min="12483" max="12483" width="11.7109375" style="17" bestFit="1" customWidth="1"/>
    <col min="12484" max="12735" width="9.140625" style="17"/>
    <col min="12736" max="12736" width="44.5703125" style="17" customWidth="1"/>
    <col min="12737" max="12737" width="21.7109375" style="17" customWidth="1"/>
    <col min="12738" max="12738" width="18.7109375" style="17" customWidth="1"/>
    <col min="12739" max="12739" width="11.7109375" style="17" bestFit="1" customWidth="1"/>
    <col min="12740" max="12991" width="9.140625" style="17"/>
    <col min="12992" max="12992" width="44.5703125" style="17" customWidth="1"/>
    <col min="12993" max="12993" width="21.7109375" style="17" customWidth="1"/>
    <col min="12994" max="12994" width="18.7109375" style="17" customWidth="1"/>
    <col min="12995" max="12995" width="11.7109375" style="17" bestFit="1" customWidth="1"/>
    <col min="12996" max="13247" width="9.140625" style="17"/>
    <col min="13248" max="13248" width="44.5703125" style="17" customWidth="1"/>
    <col min="13249" max="13249" width="21.7109375" style="17" customWidth="1"/>
    <col min="13250" max="13250" width="18.7109375" style="17" customWidth="1"/>
    <col min="13251" max="13251" width="11.7109375" style="17" bestFit="1" customWidth="1"/>
    <col min="13252" max="13503" width="9.140625" style="17"/>
    <col min="13504" max="13504" width="44.5703125" style="17" customWidth="1"/>
    <col min="13505" max="13505" width="21.7109375" style="17" customWidth="1"/>
    <col min="13506" max="13506" width="18.7109375" style="17" customWidth="1"/>
    <col min="13507" max="13507" width="11.7109375" style="17" bestFit="1" customWidth="1"/>
    <col min="13508" max="13759" width="9.140625" style="17"/>
    <col min="13760" max="13760" width="44.5703125" style="17" customWidth="1"/>
    <col min="13761" max="13761" width="21.7109375" style="17" customWidth="1"/>
    <col min="13762" max="13762" width="18.7109375" style="17" customWidth="1"/>
    <col min="13763" max="13763" width="11.7109375" style="17" bestFit="1" customWidth="1"/>
    <col min="13764" max="14015" width="9.140625" style="17"/>
    <col min="14016" max="14016" width="44.5703125" style="17" customWidth="1"/>
    <col min="14017" max="14017" width="21.7109375" style="17" customWidth="1"/>
    <col min="14018" max="14018" width="18.7109375" style="17" customWidth="1"/>
    <col min="14019" max="14019" width="11.7109375" style="17" bestFit="1" customWidth="1"/>
    <col min="14020" max="14271" width="9.140625" style="17"/>
    <col min="14272" max="14272" width="44.5703125" style="17" customWidth="1"/>
    <col min="14273" max="14273" width="21.7109375" style="17" customWidth="1"/>
    <col min="14274" max="14274" width="18.7109375" style="17" customWidth="1"/>
    <col min="14275" max="14275" width="11.7109375" style="17" bestFit="1" customWidth="1"/>
    <col min="14276" max="14527" width="9.140625" style="17"/>
    <col min="14528" max="14528" width="44.5703125" style="17" customWidth="1"/>
    <col min="14529" max="14529" width="21.7109375" style="17" customWidth="1"/>
    <col min="14530" max="14530" width="18.7109375" style="17" customWidth="1"/>
    <col min="14531" max="14531" width="11.7109375" style="17" bestFit="1" customWidth="1"/>
    <col min="14532" max="14783" width="9.140625" style="17"/>
    <col min="14784" max="14784" width="44.5703125" style="17" customWidth="1"/>
    <col min="14785" max="14785" width="21.7109375" style="17" customWidth="1"/>
    <col min="14786" max="14786" width="18.7109375" style="17" customWidth="1"/>
    <col min="14787" max="14787" width="11.7109375" style="17" bestFit="1" customWidth="1"/>
    <col min="14788" max="15039" width="9.140625" style="17"/>
    <col min="15040" max="15040" width="44.5703125" style="17" customWidth="1"/>
    <col min="15041" max="15041" width="21.7109375" style="17" customWidth="1"/>
    <col min="15042" max="15042" width="18.7109375" style="17" customWidth="1"/>
    <col min="15043" max="15043" width="11.7109375" style="17" bestFit="1" customWidth="1"/>
    <col min="15044" max="15295" width="9.140625" style="17"/>
    <col min="15296" max="15296" width="44.5703125" style="17" customWidth="1"/>
    <col min="15297" max="15297" width="21.7109375" style="17" customWidth="1"/>
    <col min="15298" max="15298" width="18.7109375" style="17" customWidth="1"/>
    <col min="15299" max="15299" width="11.7109375" style="17" bestFit="1" customWidth="1"/>
    <col min="15300" max="15551" width="9.140625" style="17"/>
    <col min="15552" max="15552" width="44.5703125" style="17" customWidth="1"/>
    <col min="15553" max="15553" width="21.7109375" style="17" customWidth="1"/>
    <col min="15554" max="15554" width="18.7109375" style="17" customWidth="1"/>
    <col min="15555" max="15555" width="11.7109375" style="17" bestFit="1" customWidth="1"/>
    <col min="15556" max="15807" width="9.140625" style="17"/>
    <col min="15808" max="15808" width="44.5703125" style="17" customWidth="1"/>
    <col min="15809" max="15809" width="21.7109375" style="17" customWidth="1"/>
    <col min="15810" max="15810" width="18.7109375" style="17" customWidth="1"/>
    <col min="15811" max="15811" width="11.7109375" style="17" bestFit="1" customWidth="1"/>
    <col min="15812" max="16063" width="9.140625" style="17"/>
    <col min="16064" max="16064" width="44.5703125" style="17" customWidth="1"/>
    <col min="16065" max="16065" width="21.7109375" style="17" customWidth="1"/>
    <col min="16066" max="16066" width="18.7109375" style="17" customWidth="1"/>
    <col min="16067" max="16067" width="11.7109375" style="17" bestFit="1" customWidth="1"/>
    <col min="16068" max="16384" width="9.140625" style="17"/>
  </cols>
  <sheetData>
    <row r="1" spans="1:4" ht="14.45" customHeight="1" x14ac:dyDescent="0.25">
      <c r="A1" s="1"/>
      <c r="B1" s="1"/>
    </row>
    <row r="2" spans="1:4" x14ac:dyDescent="0.25">
      <c r="A2" s="124" t="s">
        <v>0</v>
      </c>
      <c r="B2" s="124"/>
      <c r="C2" s="124"/>
      <c r="D2" s="124"/>
    </row>
    <row r="3" spans="1:4" x14ac:dyDescent="0.25">
      <c r="A3" s="125" t="s">
        <v>1</v>
      </c>
      <c r="B3" s="125"/>
      <c r="C3" s="125"/>
      <c r="D3" s="125"/>
    </row>
    <row r="4" spans="1:4" x14ac:dyDescent="0.25">
      <c r="A4" s="124" t="s">
        <v>2</v>
      </c>
      <c r="B4" s="124"/>
      <c r="C4" s="124"/>
      <c r="D4" s="124"/>
    </row>
    <row r="5" spans="1:4" ht="15.75" thickBot="1" x14ac:dyDescent="0.3">
      <c r="A5" s="3"/>
      <c r="B5" s="3"/>
      <c r="C5" s="134" t="s">
        <v>3</v>
      </c>
      <c r="D5" s="134"/>
    </row>
    <row r="6" spans="1:4" ht="33" customHeight="1" thickTop="1" thickBot="1" x14ac:dyDescent="0.3">
      <c r="A6" s="102" t="s">
        <v>4</v>
      </c>
      <c r="B6" s="139" t="s">
        <v>118</v>
      </c>
      <c r="C6" s="102" t="s">
        <v>5</v>
      </c>
      <c r="D6" s="102" t="s">
        <v>6</v>
      </c>
    </row>
    <row r="7" spans="1:4" ht="15.75" thickTop="1" x14ac:dyDescent="0.25">
      <c r="A7" s="4" t="s">
        <v>7</v>
      </c>
      <c r="B7" s="140"/>
      <c r="C7" s="5"/>
      <c r="D7" s="91"/>
    </row>
    <row r="8" spans="1:4" x14ac:dyDescent="0.25">
      <c r="A8" s="6" t="s">
        <v>8</v>
      </c>
      <c r="B8" s="123"/>
      <c r="C8" s="7"/>
      <c r="D8" s="92"/>
    </row>
    <row r="9" spans="1:4" x14ac:dyDescent="0.25">
      <c r="A9" s="8" t="s">
        <v>9</v>
      </c>
      <c r="B9" s="141">
        <v>4</v>
      </c>
      <c r="C9" s="93">
        <v>6331219</v>
      </c>
      <c r="D9" s="94">
        <v>6331219</v>
      </c>
    </row>
    <row r="10" spans="1:4" x14ac:dyDescent="0.25">
      <c r="A10" s="9" t="s">
        <v>10</v>
      </c>
      <c r="B10" s="142">
        <v>5</v>
      </c>
      <c r="C10" s="93">
        <v>2593788</v>
      </c>
      <c r="D10" s="94">
        <v>2278142</v>
      </c>
    </row>
    <row r="11" spans="1:4" x14ac:dyDescent="0.25">
      <c r="A11" s="9" t="s">
        <v>11</v>
      </c>
      <c r="B11" s="142"/>
      <c r="C11" s="93">
        <v>4849962</v>
      </c>
      <c r="D11" s="94">
        <v>5071650</v>
      </c>
    </row>
    <row r="12" spans="1:4" ht="15.75" thickBot="1" x14ac:dyDescent="0.3">
      <c r="A12" s="9" t="s">
        <v>12</v>
      </c>
      <c r="B12" s="142"/>
      <c r="C12" s="95">
        <v>426</v>
      </c>
      <c r="D12" s="94">
        <v>53</v>
      </c>
    </row>
    <row r="13" spans="1:4" ht="16.5" thickTop="1" thickBot="1" x14ac:dyDescent="0.3">
      <c r="A13" s="103" t="s">
        <v>13</v>
      </c>
      <c r="B13" s="143"/>
      <c r="C13" s="104">
        <f>SUM(C9:C12)</f>
        <v>13775395</v>
      </c>
      <c r="D13" s="104">
        <f>SUM(D9:D12)</f>
        <v>13681064</v>
      </c>
    </row>
    <row r="14" spans="1:4" x14ac:dyDescent="0.25">
      <c r="A14" s="6" t="s">
        <v>14</v>
      </c>
      <c r="B14" s="123"/>
      <c r="C14" s="10"/>
      <c r="D14" s="96"/>
    </row>
    <row r="15" spans="1:4" x14ac:dyDescent="0.25">
      <c r="A15" s="8" t="s">
        <v>15</v>
      </c>
      <c r="B15" s="141">
        <v>8</v>
      </c>
      <c r="C15" s="97">
        <v>4360</v>
      </c>
      <c r="D15" s="98">
        <v>3962</v>
      </c>
    </row>
    <row r="16" spans="1:4" x14ac:dyDescent="0.25">
      <c r="A16" s="8" t="s">
        <v>16</v>
      </c>
      <c r="B16" s="141">
        <v>9</v>
      </c>
      <c r="C16" s="97">
        <v>190427</v>
      </c>
      <c r="D16" s="94">
        <v>125432</v>
      </c>
    </row>
    <row r="17" spans="1:4" x14ac:dyDescent="0.25">
      <c r="A17" s="9" t="s">
        <v>17</v>
      </c>
      <c r="B17" s="142">
        <v>10</v>
      </c>
      <c r="C17" s="97">
        <v>46525</v>
      </c>
      <c r="D17" s="98">
        <v>41914</v>
      </c>
    </row>
    <row r="18" spans="1:4" x14ac:dyDescent="0.25">
      <c r="A18" s="9" t="s">
        <v>18</v>
      </c>
      <c r="B18" s="142"/>
      <c r="C18" s="97">
        <v>44769</v>
      </c>
      <c r="D18" s="98">
        <v>35813</v>
      </c>
    </row>
    <row r="19" spans="1:4" x14ac:dyDescent="0.25">
      <c r="A19" s="9" t="s">
        <v>19</v>
      </c>
      <c r="B19" s="142"/>
      <c r="C19" s="97">
        <v>67470</v>
      </c>
      <c r="D19" s="98">
        <v>110496</v>
      </c>
    </row>
    <row r="20" spans="1:4" x14ac:dyDescent="0.25">
      <c r="A20" s="9" t="s">
        <v>20</v>
      </c>
      <c r="B20" s="142">
        <v>7</v>
      </c>
      <c r="C20" s="97">
        <v>40420</v>
      </c>
      <c r="D20" s="94">
        <v>34525</v>
      </c>
    </row>
    <row r="21" spans="1:4" ht="15.75" thickBot="1" x14ac:dyDescent="0.3">
      <c r="A21" s="8" t="s">
        <v>21</v>
      </c>
      <c r="B21" s="141">
        <v>11</v>
      </c>
      <c r="C21" s="98">
        <v>16859</v>
      </c>
      <c r="D21" s="98">
        <v>13829</v>
      </c>
    </row>
    <row r="22" spans="1:4" ht="16.5" thickTop="1" thickBot="1" x14ac:dyDescent="0.3">
      <c r="A22" s="103" t="s">
        <v>22</v>
      </c>
      <c r="B22" s="143"/>
      <c r="C22" s="104">
        <f>SUM(C15:C21)</f>
        <v>410830</v>
      </c>
      <c r="D22" s="104">
        <f>SUM(D15:D21)</f>
        <v>365971</v>
      </c>
    </row>
    <row r="23" spans="1:4" ht="16.5" thickTop="1" thickBot="1" x14ac:dyDescent="0.3">
      <c r="A23" s="103" t="s">
        <v>23</v>
      </c>
      <c r="B23" s="143"/>
      <c r="C23" s="104">
        <f>C13+C22</f>
        <v>14186225</v>
      </c>
      <c r="D23" s="104">
        <f>D13+D22</f>
        <v>14047035</v>
      </c>
    </row>
    <row r="24" spans="1:4" x14ac:dyDescent="0.25">
      <c r="A24" s="6" t="s">
        <v>24</v>
      </c>
      <c r="B24" s="123"/>
      <c r="C24" s="10"/>
      <c r="D24" s="96"/>
    </row>
    <row r="25" spans="1:4" x14ac:dyDescent="0.25">
      <c r="A25" s="11" t="s">
        <v>25</v>
      </c>
      <c r="B25" s="144"/>
      <c r="C25" s="10"/>
      <c r="D25" s="96"/>
    </row>
    <row r="26" spans="1:4" ht="24" customHeight="1" x14ac:dyDescent="0.25">
      <c r="A26" s="9" t="s">
        <v>26</v>
      </c>
      <c r="B26" s="142">
        <v>16</v>
      </c>
      <c r="C26" s="97">
        <v>53801</v>
      </c>
      <c r="D26" s="98">
        <v>53801</v>
      </c>
    </row>
    <row r="27" spans="1:4" ht="24" x14ac:dyDescent="0.25">
      <c r="A27" s="12" t="s">
        <v>27</v>
      </c>
      <c r="B27" s="145"/>
      <c r="C27" s="97">
        <v>-9810</v>
      </c>
      <c r="D27" s="98">
        <v>-9810</v>
      </c>
    </row>
    <row r="28" spans="1:4" x14ac:dyDescent="0.25">
      <c r="A28" s="8" t="s">
        <v>28</v>
      </c>
      <c r="B28" s="141"/>
      <c r="C28" s="97">
        <v>3182</v>
      </c>
      <c r="D28" s="98">
        <v>3182</v>
      </c>
    </row>
    <row r="29" spans="1:4" ht="15.75" thickBot="1" x14ac:dyDescent="0.3">
      <c r="A29" s="13" t="s">
        <v>29</v>
      </c>
      <c r="B29" s="146"/>
      <c r="C29" s="99">
        <v>2973526</v>
      </c>
      <c r="D29" s="100">
        <v>2879141</v>
      </c>
    </row>
    <row r="30" spans="1:4" ht="16.5" thickTop="1" thickBot="1" x14ac:dyDescent="0.3">
      <c r="A30" s="103" t="s">
        <v>30</v>
      </c>
      <c r="B30" s="143"/>
      <c r="C30" s="104">
        <f>SUM(C26:C29)</f>
        <v>3020699</v>
      </c>
      <c r="D30" s="104">
        <f>SUM(D26:D29)</f>
        <v>2926314</v>
      </c>
    </row>
    <row r="31" spans="1:4" x14ac:dyDescent="0.25">
      <c r="A31" s="6" t="s">
        <v>31</v>
      </c>
      <c r="B31" s="123"/>
      <c r="C31" s="7"/>
      <c r="D31" s="96"/>
    </row>
    <row r="32" spans="1:4" x14ac:dyDescent="0.25">
      <c r="A32" s="8" t="s">
        <v>32</v>
      </c>
      <c r="B32" s="141"/>
      <c r="C32" s="97">
        <v>9810</v>
      </c>
      <c r="D32" s="98">
        <v>9810</v>
      </c>
    </row>
    <row r="33" spans="1:5" x14ac:dyDescent="0.25">
      <c r="A33" s="8" t="s">
        <v>33</v>
      </c>
      <c r="B33" s="141"/>
      <c r="C33" s="97">
        <v>315498</v>
      </c>
      <c r="D33" s="98">
        <v>315498</v>
      </c>
    </row>
    <row r="34" spans="1:5" x14ac:dyDescent="0.25">
      <c r="A34" s="8" t="s">
        <v>34</v>
      </c>
      <c r="B34" s="141"/>
      <c r="C34" s="97">
        <v>5112356</v>
      </c>
      <c r="D34" s="98">
        <v>5112356</v>
      </c>
    </row>
    <row r="35" spans="1:5" ht="15.75" thickBot="1" x14ac:dyDescent="0.3">
      <c r="A35" s="8" t="s">
        <v>35</v>
      </c>
      <c r="B35" s="141">
        <v>15</v>
      </c>
      <c r="C35" s="97">
        <v>5342600</v>
      </c>
      <c r="D35" s="98">
        <v>5342600</v>
      </c>
    </row>
    <row r="36" spans="1:5" ht="16.5" thickTop="1" thickBot="1" x14ac:dyDescent="0.3">
      <c r="A36" s="103" t="s">
        <v>36</v>
      </c>
      <c r="B36" s="143"/>
      <c r="C36" s="104">
        <f>SUM(C32:C35)</f>
        <v>10780264</v>
      </c>
      <c r="D36" s="104">
        <f>SUM(D32:D35)</f>
        <v>10780264</v>
      </c>
    </row>
    <row r="37" spans="1:5" x14ac:dyDescent="0.25">
      <c r="A37" s="6" t="s">
        <v>37</v>
      </c>
      <c r="B37" s="123"/>
      <c r="C37" s="10"/>
      <c r="D37" s="96"/>
    </row>
    <row r="38" spans="1:5" x14ac:dyDescent="0.25">
      <c r="A38" s="8" t="s">
        <v>38</v>
      </c>
      <c r="B38" s="141"/>
      <c r="C38" s="97">
        <v>72908</v>
      </c>
      <c r="D38" s="98">
        <v>28502</v>
      </c>
    </row>
    <row r="39" spans="1:5" x14ac:dyDescent="0.25">
      <c r="A39" s="8" t="s">
        <v>32</v>
      </c>
      <c r="B39" s="141"/>
      <c r="C39" s="97">
        <v>1090</v>
      </c>
      <c r="D39" s="98">
        <v>1090</v>
      </c>
    </row>
    <row r="40" spans="1:5" x14ac:dyDescent="0.25">
      <c r="A40" s="14" t="s">
        <v>34</v>
      </c>
      <c r="B40" s="147"/>
      <c r="C40" s="97">
        <v>0</v>
      </c>
      <c r="D40" s="98">
        <v>0</v>
      </c>
    </row>
    <row r="41" spans="1:5" x14ac:dyDescent="0.25">
      <c r="A41" s="8" t="s">
        <v>35</v>
      </c>
      <c r="B41" s="141">
        <v>15</v>
      </c>
      <c r="C41" s="93">
        <v>156747</v>
      </c>
      <c r="D41" s="98">
        <v>200254</v>
      </c>
    </row>
    <row r="42" spans="1:5" ht="15.75" customHeight="1" thickBot="1" x14ac:dyDescent="0.3">
      <c r="A42" s="15" t="s">
        <v>39</v>
      </c>
      <c r="B42" s="148"/>
      <c r="C42" s="99">
        <v>154517</v>
      </c>
      <c r="D42" s="101">
        <v>110611</v>
      </c>
    </row>
    <row r="43" spans="1:5" ht="22.5" customHeight="1" thickTop="1" thickBot="1" x14ac:dyDescent="0.3">
      <c r="A43" s="103" t="s">
        <v>40</v>
      </c>
      <c r="B43" s="143"/>
      <c r="C43" s="104">
        <f>SUM(C38:C42)</f>
        <v>385262</v>
      </c>
      <c r="D43" s="104">
        <f>SUM(D38:D42)</f>
        <v>340457</v>
      </c>
    </row>
    <row r="44" spans="1:5" s="16" customFormat="1" ht="20.25" customHeight="1" thickTop="1" thickBot="1" x14ac:dyDescent="0.3">
      <c r="A44" s="103" t="s">
        <v>41</v>
      </c>
      <c r="B44" s="143"/>
      <c r="C44" s="104">
        <f>C36+C43</f>
        <v>11165526</v>
      </c>
      <c r="D44" s="104">
        <f>D36+D43</f>
        <v>11120721</v>
      </c>
      <c r="E44" s="105"/>
    </row>
    <row r="45" spans="1:5" ht="36" customHeight="1" thickTop="1" thickBot="1" x14ac:dyDescent="0.3">
      <c r="A45" s="103" t="s">
        <v>42</v>
      </c>
      <c r="B45" s="143"/>
      <c r="C45" s="104">
        <f>C44+C30</f>
        <v>14186225</v>
      </c>
      <c r="D45" s="104">
        <f>D44+D30</f>
        <v>14047035</v>
      </c>
    </row>
    <row r="46" spans="1:5" x14ac:dyDescent="0.25">
      <c r="C46" s="18"/>
      <c r="D46" s="18"/>
    </row>
    <row r="47" spans="1:5" x14ac:dyDescent="0.25">
      <c r="C47" s="18"/>
      <c r="D47" s="18"/>
    </row>
    <row r="48" spans="1:5" x14ac:dyDescent="0.25">
      <c r="C48" s="18"/>
      <c r="D48" s="18"/>
    </row>
    <row r="49" spans="1:2" x14ac:dyDescent="0.25">
      <c r="A49" s="19" t="s">
        <v>43</v>
      </c>
      <c r="B49" s="19"/>
    </row>
    <row r="50" spans="1:2" x14ac:dyDescent="0.25">
      <c r="A50" s="1" t="s">
        <v>44</v>
      </c>
      <c r="B50" s="1"/>
    </row>
    <row r="52" spans="1:2" x14ac:dyDescent="0.25">
      <c r="A52" s="1"/>
      <c r="B52" s="1"/>
    </row>
    <row r="53" spans="1:2" x14ac:dyDescent="0.25">
      <c r="A53" s="19" t="s">
        <v>45</v>
      </c>
      <c r="B53" s="19"/>
    </row>
    <row r="54" spans="1:2" x14ac:dyDescent="0.25">
      <c r="A54" s="1" t="s">
        <v>46</v>
      </c>
      <c r="B54" s="1"/>
    </row>
    <row r="55" spans="1:2" ht="15" customHeight="1" x14ac:dyDescent="0.25"/>
    <row r="56" spans="1:2" x14ac:dyDescent="0.25">
      <c r="A56" s="1" t="s">
        <v>47</v>
      </c>
      <c r="B56" s="1"/>
    </row>
  </sheetData>
  <mergeCells count="3">
    <mergeCell ref="A2:D2"/>
    <mergeCell ref="A3:D3"/>
    <mergeCell ref="A4:D4"/>
  </mergeCells>
  <pageMargins left="0.7" right="0.7" top="0.75" bottom="0.75" header="0.3" footer="0.3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49.28515625" style="17" customWidth="1"/>
    <col min="2" max="2" width="20.85546875" style="17" customWidth="1"/>
    <col min="3" max="3" width="20.85546875" style="2" customWidth="1"/>
    <col min="4" max="4" width="18.28515625" style="17" customWidth="1"/>
    <col min="6" max="172" width="9.140625" style="17"/>
    <col min="173" max="173" width="49.28515625" style="17" customWidth="1"/>
    <col min="174" max="174" width="19.42578125" style="17" customWidth="1"/>
    <col min="175" max="428" width="9.140625" style="17"/>
    <col min="429" max="429" width="49.28515625" style="17" customWidth="1"/>
    <col min="430" max="430" width="19.42578125" style="17" customWidth="1"/>
    <col min="431" max="684" width="9.140625" style="17"/>
    <col min="685" max="685" width="49.28515625" style="17" customWidth="1"/>
    <col min="686" max="686" width="19.42578125" style="17" customWidth="1"/>
    <col min="687" max="940" width="9.140625" style="17"/>
    <col min="941" max="941" width="49.28515625" style="17" customWidth="1"/>
    <col min="942" max="942" width="19.42578125" style="17" customWidth="1"/>
    <col min="943" max="1196" width="9.140625" style="17"/>
    <col min="1197" max="1197" width="49.28515625" style="17" customWidth="1"/>
    <col min="1198" max="1198" width="19.42578125" style="17" customWidth="1"/>
    <col min="1199" max="1452" width="9.140625" style="17"/>
    <col min="1453" max="1453" width="49.28515625" style="17" customWidth="1"/>
    <col min="1454" max="1454" width="19.42578125" style="17" customWidth="1"/>
    <col min="1455" max="1708" width="9.140625" style="17"/>
    <col min="1709" max="1709" width="49.28515625" style="17" customWidth="1"/>
    <col min="1710" max="1710" width="19.42578125" style="17" customWidth="1"/>
    <col min="1711" max="1964" width="9.140625" style="17"/>
    <col min="1965" max="1965" width="49.28515625" style="17" customWidth="1"/>
    <col min="1966" max="1966" width="19.42578125" style="17" customWidth="1"/>
    <col min="1967" max="2220" width="9.140625" style="17"/>
    <col min="2221" max="2221" width="49.28515625" style="17" customWidth="1"/>
    <col min="2222" max="2222" width="19.42578125" style="17" customWidth="1"/>
    <col min="2223" max="2476" width="9.140625" style="17"/>
    <col min="2477" max="2477" width="49.28515625" style="17" customWidth="1"/>
    <col min="2478" max="2478" width="19.42578125" style="17" customWidth="1"/>
    <col min="2479" max="2732" width="9.140625" style="17"/>
    <col min="2733" max="2733" width="49.28515625" style="17" customWidth="1"/>
    <col min="2734" max="2734" width="19.42578125" style="17" customWidth="1"/>
    <col min="2735" max="2988" width="9.140625" style="17"/>
    <col min="2989" max="2989" width="49.28515625" style="17" customWidth="1"/>
    <col min="2990" max="2990" width="19.42578125" style="17" customWidth="1"/>
    <col min="2991" max="3244" width="9.140625" style="17"/>
    <col min="3245" max="3245" width="49.28515625" style="17" customWidth="1"/>
    <col min="3246" max="3246" width="19.42578125" style="17" customWidth="1"/>
    <col min="3247" max="3500" width="9.140625" style="17"/>
    <col min="3501" max="3501" width="49.28515625" style="17" customWidth="1"/>
    <col min="3502" max="3502" width="19.42578125" style="17" customWidth="1"/>
    <col min="3503" max="3756" width="9.140625" style="17"/>
    <col min="3757" max="3757" width="49.28515625" style="17" customWidth="1"/>
    <col min="3758" max="3758" width="19.42578125" style="17" customWidth="1"/>
    <col min="3759" max="4012" width="9.140625" style="17"/>
    <col min="4013" max="4013" width="49.28515625" style="17" customWidth="1"/>
    <col min="4014" max="4014" width="19.42578125" style="17" customWidth="1"/>
    <col min="4015" max="4268" width="9.140625" style="17"/>
    <col min="4269" max="4269" width="49.28515625" style="17" customWidth="1"/>
    <col min="4270" max="4270" width="19.42578125" style="17" customWidth="1"/>
    <col min="4271" max="4524" width="9.140625" style="17"/>
    <col min="4525" max="4525" width="49.28515625" style="17" customWidth="1"/>
    <col min="4526" max="4526" width="19.42578125" style="17" customWidth="1"/>
    <col min="4527" max="4780" width="9.140625" style="17"/>
    <col min="4781" max="4781" width="49.28515625" style="17" customWidth="1"/>
    <col min="4782" max="4782" width="19.42578125" style="17" customWidth="1"/>
    <col min="4783" max="5036" width="9.140625" style="17"/>
    <col min="5037" max="5037" width="49.28515625" style="17" customWidth="1"/>
    <col min="5038" max="5038" width="19.42578125" style="17" customWidth="1"/>
    <col min="5039" max="5292" width="9.140625" style="17"/>
    <col min="5293" max="5293" width="49.28515625" style="17" customWidth="1"/>
    <col min="5294" max="5294" width="19.42578125" style="17" customWidth="1"/>
    <col min="5295" max="5548" width="9.140625" style="17"/>
    <col min="5549" max="5549" width="49.28515625" style="17" customWidth="1"/>
    <col min="5550" max="5550" width="19.42578125" style="17" customWidth="1"/>
    <col min="5551" max="5804" width="9.140625" style="17"/>
    <col min="5805" max="5805" width="49.28515625" style="17" customWidth="1"/>
    <col min="5806" max="5806" width="19.42578125" style="17" customWidth="1"/>
    <col min="5807" max="6060" width="9.140625" style="17"/>
    <col min="6061" max="6061" width="49.28515625" style="17" customWidth="1"/>
    <col min="6062" max="6062" width="19.42578125" style="17" customWidth="1"/>
    <col min="6063" max="6316" width="9.140625" style="17"/>
    <col min="6317" max="6317" width="49.28515625" style="17" customWidth="1"/>
    <col min="6318" max="6318" width="19.42578125" style="17" customWidth="1"/>
    <col min="6319" max="6572" width="9.140625" style="17"/>
    <col min="6573" max="6573" width="49.28515625" style="17" customWidth="1"/>
    <col min="6574" max="6574" width="19.42578125" style="17" customWidth="1"/>
    <col min="6575" max="6828" width="9.140625" style="17"/>
    <col min="6829" max="6829" width="49.28515625" style="17" customWidth="1"/>
    <col min="6830" max="6830" width="19.42578125" style="17" customWidth="1"/>
    <col min="6831" max="7084" width="9.140625" style="17"/>
    <col min="7085" max="7085" width="49.28515625" style="17" customWidth="1"/>
    <col min="7086" max="7086" width="19.42578125" style="17" customWidth="1"/>
    <col min="7087" max="7340" width="9.140625" style="17"/>
    <col min="7341" max="7341" width="49.28515625" style="17" customWidth="1"/>
    <col min="7342" max="7342" width="19.42578125" style="17" customWidth="1"/>
    <col min="7343" max="7596" width="9.140625" style="17"/>
    <col min="7597" max="7597" width="49.28515625" style="17" customWidth="1"/>
    <col min="7598" max="7598" width="19.42578125" style="17" customWidth="1"/>
    <col min="7599" max="7852" width="9.140625" style="17"/>
    <col min="7853" max="7853" width="49.28515625" style="17" customWidth="1"/>
    <col min="7854" max="7854" width="19.42578125" style="17" customWidth="1"/>
    <col min="7855" max="8108" width="9.140625" style="17"/>
    <col min="8109" max="8109" width="49.28515625" style="17" customWidth="1"/>
    <col min="8110" max="8110" width="19.42578125" style="17" customWidth="1"/>
    <col min="8111" max="8364" width="9.140625" style="17"/>
    <col min="8365" max="8365" width="49.28515625" style="17" customWidth="1"/>
    <col min="8366" max="8366" width="19.42578125" style="17" customWidth="1"/>
    <col min="8367" max="8620" width="9.140625" style="17"/>
    <col min="8621" max="8621" width="49.28515625" style="17" customWidth="1"/>
    <col min="8622" max="8622" width="19.42578125" style="17" customWidth="1"/>
    <col min="8623" max="8876" width="9.140625" style="17"/>
    <col min="8877" max="8877" width="49.28515625" style="17" customWidth="1"/>
    <col min="8878" max="8878" width="19.42578125" style="17" customWidth="1"/>
    <col min="8879" max="9132" width="9.140625" style="17"/>
    <col min="9133" max="9133" width="49.28515625" style="17" customWidth="1"/>
    <col min="9134" max="9134" width="19.42578125" style="17" customWidth="1"/>
    <col min="9135" max="9388" width="9.140625" style="17"/>
    <col min="9389" max="9389" width="49.28515625" style="17" customWidth="1"/>
    <col min="9390" max="9390" width="19.42578125" style="17" customWidth="1"/>
    <col min="9391" max="9644" width="9.140625" style="17"/>
    <col min="9645" max="9645" width="49.28515625" style="17" customWidth="1"/>
    <col min="9646" max="9646" width="19.42578125" style="17" customWidth="1"/>
    <col min="9647" max="9900" width="9.140625" style="17"/>
    <col min="9901" max="9901" width="49.28515625" style="17" customWidth="1"/>
    <col min="9902" max="9902" width="19.42578125" style="17" customWidth="1"/>
    <col min="9903" max="10156" width="9.140625" style="17"/>
    <col min="10157" max="10157" width="49.28515625" style="17" customWidth="1"/>
    <col min="10158" max="10158" width="19.42578125" style="17" customWidth="1"/>
    <col min="10159" max="10412" width="9.140625" style="17"/>
    <col min="10413" max="10413" width="49.28515625" style="17" customWidth="1"/>
    <col min="10414" max="10414" width="19.42578125" style="17" customWidth="1"/>
    <col min="10415" max="10668" width="9.140625" style="17"/>
    <col min="10669" max="10669" width="49.28515625" style="17" customWidth="1"/>
    <col min="10670" max="10670" width="19.42578125" style="17" customWidth="1"/>
    <col min="10671" max="10924" width="9.140625" style="17"/>
    <col min="10925" max="10925" width="49.28515625" style="17" customWidth="1"/>
    <col min="10926" max="10926" width="19.42578125" style="17" customWidth="1"/>
    <col min="10927" max="11180" width="9.140625" style="17"/>
    <col min="11181" max="11181" width="49.28515625" style="17" customWidth="1"/>
    <col min="11182" max="11182" width="19.42578125" style="17" customWidth="1"/>
    <col min="11183" max="11436" width="9.140625" style="17"/>
    <col min="11437" max="11437" width="49.28515625" style="17" customWidth="1"/>
    <col min="11438" max="11438" width="19.42578125" style="17" customWidth="1"/>
    <col min="11439" max="11692" width="9.140625" style="17"/>
    <col min="11693" max="11693" width="49.28515625" style="17" customWidth="1"/>
    <col min="11694" max="11694" width="19.42578125" style="17" customWidth="1"/>
    <col min="11695" max="11948" width="9.140625" style="17"/>
    <col min="11949" max="11949" width="49.28515625" style="17" customWidth="1"/>
    <col min="11950" max="11950" width="19.42578125" style="17" customWidth="1"/>
    <col min="11951" max="12204" width="9.140625" style="17"/>
    <col min="12205" max="12205" width="49.28515625" style="17" customWidth="1"/>
    <col min="12206" max="12206" width="19.42578125" style="17" customWidth="1"/>
    <col min="12207" max="12460" width="9.140625" style="17"/>
    <col min="12461" max="12461" width="49.28515625" style="17" customWidth="1"/>
    <col min="12462" max="12462" width="19.42578125" style="17" customWidth="1"/>
    <col min="12463" max="12716" width="9.140625" style="17"/>
    <col min="12717" max="12717" width="49.28515625" style="17" customWidth="1"/>
    <col min="12718" max="12718" width="19.42578125" style="17" customWidth="1"/>
    <col min="12719" max="12972" width="9.140625" style="17"/>
    <col min="12973" max="12973" width="49.28515625" style="17" customWidth="1"/>
    <col min="12974" max="12974" width="19.42578125" style="17" customWidth="1"/>
    <col min="12975" max="13228" width="9.140625" style="17"/>
    <col min="13229" max="13229" width="49.28515625" style="17" customWidth="1"/>
    <col min="13230" max="13230" width="19.42578125" style="17" customWidth="1"/>
    <col min="13231" max="13484" width="9.140625" style="17"/>
    <col min="13485" max="13485" width="49.28515625" style="17" customWidth="1"/>
    <col min="13486" max="13486" width="19.42578125" style="17" customWidth="1"/>
    <col min="13487" max="13740" width="9.140625" style="17"/>
    <col min="13741" max="13741" width="49.28515625" style="17" customWidth="1"/>
    <col min="13742" max="13742" width="19.42578125" style="17" customWidth="1"/>
    <col min="13743" max="13996" width="9.140625" style="17"/>
    <col min="13997" max="13997" width="49.28515625" style="17" customWidth="1"/>
    <col min="13998" max="13998" width="19.42578125" style="17" customWidth="1"/>
    <col min="13999" max="14252" width="9.140625" style="17"/>
    <col min="14253" max="14253" width="49.28515625" style="17" customWidth="1"/>
    <col min="14254" max="14254" width="19.42578125" style="17" customWidth="1"/>
    <col min="14255" max="14508" width="9.140625" style="17"/>
    <col min="14509" max="14509" width="49.28515625" style="17" customWidth="1"/>
    <col min="14510" max="14510" width="19.42578125" style="17" customWidth="1"/>
    <col min="14511" max="14764" width="9.140625" style="17"/>
    <col min="14765" max="14765" width="49.28515625" style="17" customWidth="1"/>
    <col min="14766" max="14766" width="19.42578125" style="17" customWidth="1"/>
    <col min="14767" max="15020" width="9.140625" style="17"/>
    <col min="15021" max="15021" width="49.28515625" style="17" customWidth="1"/>
    <col min="15022" max="15022" width="19.42578125" style="17" customWidth="1"/>
    <col min="15023" max="15276" width="9.140625" style="17"/>
    <col min="15277" max="15277" width="49.28515625" style="17" customWidth="1"/>
    <col min="15278" max="15278" width="19.42578125" style="17" customWidth="1"/>
    <col min="15279" max="15532" width="9.140625" style="17"/>
    <col min="15533" max="15533" width="49.28515625" style="17" customWidth="1"/>
    <col min="15534" max="15534" width="19.42578125" style="17" customWidth="1"/>
    <col min="15535" max="15788" width="9.140625" style="17"/>
    <col min="15789" max="15789" width="49.28515625" style="17" customWidth="1"/>
    <col min="15790" max="15790" width="19.42578125" style="17" customWidth="1"/>
    <col min="15791" max="16044" width="9.140625" style="17"/>
    <col min="16045" max="16045" width="49.28515625" style="17" customWidth="1"/>
    <col min="16046" max="16046" width="19.42578125" style="17" customWidth="1"/>
    <col min="16047" max="16384" width="9.140625" style="17"/>
  </cols>
  <sheetData>
    <row r="1" spans="1:4" x14ac:dyDescent="0.25">
      <c r="A1" s="19"/>
      <c r="B1" s="19"/>
    </row>
    <row r="2" spans="1:4" x14ac:dyDescent="0.25">
      <c r="A2" s="124" t="s">
        <v>0</v>
      </c>
      <c r="B2" s="124"/>
      <c r="C2" s="124"/>
      <c r="D2" s="124"/>
    </row>
    <row r="3" spans="1:4" x14ac:dyDescent="0.25">
      <c r="A3" s="124" t="s">
        <v>48</v>
      </c>
      <c r="B3" s="124"/>
      <c r="C3" s="124"/>
      <c r="D3" s="124"/>
    </row>
    <row r="4" spans="1:4" x14ac:dyDescent="0.25">
      <c r="A4" s="124" t="s">
        <v>2</v>
      </c>
      <c r="B4" s="124"/>
      <c r="C4" s="124"/>
      <c r="D4" s="124"/>
    </row>
    <row r="5" spans="1:4" ht="15.75" thickBot="1" x14ac:dyDescent="0.3">
      <c r="A5" s="20"/>
      <c r="B5" s="20"/>
      <c r="D5" s="21"/>
    </row>
    <row r="6" spans="1:4" ht="39.75" thickTop="1" thickBot="1" x14ac:dyDescent="0.3">
      <c r="A6" s="22" t="s">
        <v>4</v>
      </c>
      <c r="B6" s="138" t="s">
        <v>118</v>
      </c>
      <c r="C6" s="23" t="s">
        <v>49</v>
      </c>
      <c r="D6" s="24" t="s">
        <v>50</v>
      </c>
    </row>
    <row r="7" spans="1:4" ht="15.75" thickTop="1" x14ac:dyDescent="0.25">
      <c r="A7" s="25" t="s">
        <v>51</v>
      </c>
      <c r="B7" s="136">
        <v>17</v>
      </c>
      <c r="C7" s="26">
        <v>663659</v>
      </c>
      <c r="D7" s="26">
        <v>581107</v>
      </c>
    </row>
    <row r="8" spans="1:4" ht="26.25" thickBot="1" x14ac:dyDescent="0.3">
      <c r="A8" s="27" t="s">
        <v>52</v>
      </c>
      <c r="B8" s="136">
        <v>18</v>
      </c>
      <c r="C8" s="28">
        <v>-358306</v>
      </c>
      <c r="D8" s="28">
        <v>-282873</v>
      </c>
    </row>
    <row r="9" spans="1:4" x14ac:dyDescent="0.25">
      <c r="A9" s="29" t="s">
        <v>53</v>
      </c>
      <c r="B9" s="137"/>
      <c r="C9" s="30">
        <f>C7-358306</f>
        <v>305353</v>
      </c>
      <c r="D9" s="31">
        <f>SUM(D7:D8)</f>
        <v>298234</v>
      </c>
    </row>
    <row r="10" spans="1:4" x14ac:dyDescent="0.25">
      <c r="A10" s="32" t="s">
        <v>54</v>
      </c>
      <c r="B10" s="136">
        <v>19</v>
      </c>
      <c r="C10" s="33">
        <v>-71188</v>
      </c>
      <c r="D10" s="33">
        <v>-82973</v>
      </c>
    </row>
    <row r="11" spans="1:4" ht="25.5" x14ac:dyDescent="0.25">
      <c r="A11" s="32" t="s">
        <v>55</v>
      </c>
      <c r="B11" s="136"/>
      <c r="C11" s="33">
        <v>0</v>
      </c>
      <c r="D11" s="33">
        <v>0</v>
      </c>
    </row>
    <row r="12" spans="1:4" x14ac:dyDescent="0.25">
      <c r="A12" s="25" t="s">
        <v>56</v>
      </c>
      <c r="B12" s="136">
        <v>20</v>
      </c>
      <c r="C12" s="34">
        <v>28375</v>
      </c>
      <c r="D12" s="34">
        <v>31799</v>
      </c>
    </row>
    <row r="13" spans="1:4" x14ac:dyDescent="0.25">
      <c r="A13" s="25" t="s">
        <v>57</v>
      </c>
      <c r="B13" s="136"/>
      <c r="C13" s="34">
        <v>-28183</v>
      </c>
      <c r="D13" s="34">
        <v>-19897</v>
      </c>
    </row>
    <row r="14" spans="1:4" x14ac:dyDescent="0.25">
      <c r="A14" s="25" t="s">
        <v>58</v>
      </c>
      <c r="B14" s="136"/>
      <c r="C14" s="34">
        <v>0</v>
      </c>
      <c r="D14" s="34">
        <v>12428</v>
      </c>
    </row>
    <row r="15" spans="1:4" x14ac:dyDescent="0.25">
      <c r="A15" s="25" t="s">
        <v>59</v>
      </c>
      <c r="B15" s="136"/>
      <c r="C15" s="34">
        <v>-6</v>
      </c>
      <c r="D15" s="33">
        <v>-181</v>
      </c>
    </row>
    <row r="16" spans="1:4" x14ac:dyDescent="0.25">
      <c r="A16" s="25" t="s">
        <v>60</v>
      </c>
      <c r="B16" s="136">
        <v>22</v>
      </c>
      <c r="C16" s="34">
        <v>-140250</v>
      </c>
      <c r="D16" s="34">
        <v>-185797</v>
      </c>
    </row>
    <row r="17" spans="1:4" ht="15.75" thickBot="1" x14ac:dyDescent="0.3">
      <c r="A17" s="27" t="s">
        <v>61</v>
      </c>
      <c r="B17" s="136">
        <v>21</v>
      </c>
      <c r="C17" s="35">
        <v>283</v>
      </c>
      <c r="D17" s="35">
        <v>412</v>
      </c>
    </row>
    <row r="18" spans="1:4" ht="15.75" thickBot="1" x14ac:dyDescent="0.3">
      <c r="A18" s="36" t="s">
        <v>62</v>
      </c>
      <c r="B18" s="135"/>
      <c r="C18" s="37">
        <f>C9+C10+C12+C13+C15+C16+C17</f>
        <v>94384</v>
      </c>
      <c r="D18" s="38">
        <f>D9+D10+D12+D13+D14+D15+D16+D17</f>
        <v>54025</v>
      </c>
    </row>
    <row r="19" spans="1:4" x14ac:dyDescent="0.25">
      <c r="A19" s="39" t="s">
        <v>63</v>
      </c>
      <c r="B19" s="39"/>
      <c r="C19" s="40">
        <f>C18*1000/214506</f>
        <v>440.0063401489935</v>
      </c>
      <c r="D19" s="41">
        <v>309.8</v>
      </c>
    </row>
    <row r="20" spans="1:4" x14ac:dyDescent="0.25">
      <c r="A20" s="19"/>
      <c r="B20" s="19"/>
      <c r="C20" s="42"/>
      <c r="D20" s="43"/>
    </row>
    <row r="21" spans="1:4" x14ac:dyDescent="0.25">
      <c r="A21" s="19"/>
      <c r="B21" s="19"/>
      <c r="C21" s="42"/>
    </row>
    <row r="22" spans="1:4" x14ac:dyDescent="0.25">
      <c r="A22" s="19"/>
      <c r="B22" s="19"/>
      <c r="C22" s="42"/>
      <c r="D22" s="44"/>
    </row>
    <row r="23" spans="1:4" x14ac:dyDescent="0.25">
      <c r="A23" s="19"/>
      <c r="B23" s="19"/>
      <c r="C23" s="42"/>
      <c r="D23" s="43"/>
    </row>
    <row r="24" spans="1:4" x14ac:dyDescent="0.25">
      <c r="A24" s="19"/>
      <c r="B24" s="19"/>
      <c r="C24" s="42"/>
      <c r="D24" s="43"/>
    </row>
    <row r="25" spans="1:4" x14ac:dyDescent="0.25">
      <c r="A25" s="19" t="s">
        <v>64</v>
      </c>
      <c r="B25" s="19"/>
    </row>
    <row r="26" spans="1:4" x14ac:dyDescent="0.25">
      <c r="A26" s="1" t="s">
        <v>44</v>
      </c>
      <c r="B26" s="1"/>
    </row>
    <row r="28" spans="1:4" x14ac:dyDescent="0.25">
      <c r="A28" s="1"/>
      <c r="B28" s="1"/>
    </row>
    <row r="29" spans="1:4" x14ac:dyDescent="0.25">
      <c r="A29" s="19" t="s">
        <v>65</v>
      </c>
      <c r="B29" s="19"/>
    </row>
    <row r="30" spans="1:4" x14ac:dyDescent="0.25">
      <c r="A30" s="1" t="s">
        <v>46</v>
      </c>
      <c r="B30" s="1"/>
    </row>
    <row r="32" spans="1:4" x14ac:dyDescent="0.25">
      <c r="A32" s="1" t="s">
        <v>47</v>
      </c>
      <c r="B32" s="1"/>
    </row>
    <row r="34" spans="1:4" x14ac:dyDescent="0.25">
      <c r="A34" s="43"/>
      <c r="B34" s="43"/>
      <c r="C34" s="42"/>
      <c r="D34" s="43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opLeftCell="A7" workbookViewId="0">
      <selection activeCell="D15" sqref="D15"/>
    </sheetView>
  </sheetViews>
  <sheetFormatPr defaultRowHeight="15" x14ac:dyDescent="0.25"/>
  <cols>
    <col min="1" max="1" width="42.85546875" customWidth="1"/>
    <col min="2" max="2" width="16.5703125" style="2" customWidth="1"/>
    <col min="3" max="3" width="15.28515625" style="2" customWidth="1"/>
    <col min="5" max="6" width="9.140625" customWidth="1"/>
    <col min="7" max="7" width="3" customWidth="1"/>
  </cols>
  <sheetData>
    <row r="1" spans="1:8" x14ac:dyDescent="0.25">
      <c r="A1" s="45"/>
      <c r="C1" s="18"/>
      <c r="G1" s="46"/>
      <c r="H1" s="46"/>
    </row>
    <row r="2" spans="1:8" s="17" customFormat="1" ht="15" customHeight="1" x14ac:dyDescent="0.25">
      <c r="A2" s="124" t="s">
        <v>0</v>
      </c>
      <c r="B2" s="124"/>
      <c r="C2" s="124"/>
      <c r="G2" s="46"/>
      <c r="H2" s="46"/>
    </row>
    <row r="3" spans="1:8" ht="29.45" customHeight="1" x14ac:dyDescent="0.25">
      <c r="A3" s="126" t="s">
        <v>66</v>
      </c>
      <c r="B3" s="126"/>
      <c r="C3" s="126"/>
      <c r="G3" s="46"/>
      <c r="H3" s="46"/>
    </row>
    <row r="4" spans="1:8" x14ac:dyDescent="0.25">
      <c r="A4" s="124" t="s">
        <v>67</v>
      </c>
      <c r="B4" s="124"/>
      <c r="C4" s="124"/>
      <c r="G4" s="46"/>
      <c r="H4" s="46"/>
    </row>
    <row r="5" spans="1:8" ht="15.75" thickBot="1" x14ac:dyDescent="0.3">
      <c r="A5" s="47"/>
      <c r="B5" s="127" t="s">
        <v>3</v>
      </c>
      <c r="C5" s="127"/>
      <c r="G5" s="46"/>
      <c r="H5" s="46"/>
    </row>
    <row r="6" spans="1:8" ht="37.5" thickTop="1" thickBot="1" x14ac:dyDescent="0.3">
      <c r="A6" s="48" t="s">
        <v>4</v>
      </c>
      <c r="B6" s="106" t="s">
        <v>68</v>
      </c>
      <c r="C6" s="106" t="s">
        <v>69</v>
      </c>
      <c r="G6" s="46"/>
      <c r="H6" s="46"/>
    </row>
    <row r="7" spans="1:8" ht="33.6" customHeight="1" thickTop="1" x14ac:dyDescent="0.25">
      <c r="A7" s="49" t="s">
        <v>70</v>
      </c>
      <c r="B7" s="107"/>
      <c r="C7" s="108"/>
      <c r="G7" s="46"/>
      <c r="H7" s="46"/>
    </row>
    <row r="8" spans="1:8" ht="13.9" customHeight="1" x14ac:dyDescent="0.25">
      <c r="A8" s="50" t="s">
        <v>71</v>
      </c>
      <c r="B8" s="109">
        <f>B9+B10</f>
        <v>703521</v>
      </c>
      <c r="C8" s="109">
        <f>C9+C10</f>
        <v>539803</v>
      </c>
      <c r="G8" s="46"/>
      <c r="H8" s="46"/>
    </row>
    <row r="9" spans="1:8" ht="13.9" customHeight="1" x14ac:dyDescent="0.25">
      <c r="A9" s="12" t="s">
        <v>72</v>
      </c>
      <c r="B9" s="98">
        <v>700864</v>
      </c>
      <c r="C9" s="98">
        <v>538991</v>
      </c>
      <c r="G9" s="46"/>
      <c r="H9" s="46"/>
    </row>
    <row r="10" spans="1:8" ht="13.9" customHeight="1" x14ac:dyDescent="0.25">
      <c r="A10" s="12" t="s">
        <v>73</v>
      </c>
      <c r="B10" s="110">
        <v>2657</v>
      </c>
      <c r="C10" s="110">
        <v>812</v>
      </c>
      <c r="G10" s="46"/>
      <c r="H10" s="46"/>
    </row>
    <row r="11" spans="1:8" ht="13.9" customHeight="1" x14ac:dyDescent="0.25">
      <c r="A11" s="50" t="s">
        <v>74</v>
      </c>
      <c r="B11" s="111">
        <v>-650706</v>
      </c>
      <c r="C11" s="111">
        <f>C12+C13+C15+C16+C18</f>
        <v>-458955</v>
      </c>
      <c r="G11" s="46"/>
      <c r="H11" s="46"/>
    </row>
    <row r="12" spans="1:8" ht="13.9" customHeight="1" x14ac:dyDescent="0.25">
      <c r="A12" s="12" t="s">
        <v>75</v>
      </c>
      <c r="B12" s="112">
        <v>-137130</v>
      </c>
      <c r="C12" s="112">
        <v>-100030</v>
      </c>
      <c r="G12" s="46"/>
      <c r="H12" s="46"/>
    </row>
    <row r="13" spans="1:8" ht="13.9" customHeight="1" x14ac:dyDescent="0.25">
      <c r="A13" s="12" t="s">
        <v>76</v>
      </c>
      <c r="B13" s="112">
        <v>-95604</v>
      </c>
      <c r="C13" s="112">
        <v>-80667</v>
      </c>
      <c r="G13" s="46"/>
      <c r="H13" s="46"/>
    </row>
    <row r="14" spans="1:8" x14ac:dyDescent="0.25">
      <c r="A14" s="12" t="s">
        <v>77</v>
      </c>
      <c r="B14" s="112">
        <v>-8953</v>
      </c>
      <c r="C14" s="112">
        <v>0</v>
      </c>
      <c r="G14" s="46"/>
      <c r="H14" s="46"/>
    </row>
    <row r="15" spans="1:8" ht="24" x14ac:dyDescent="0.25">
      <c r="A15" s="12" t="s">
        <v>78</v>
      </c>
      <c r="B15" s="112">
        <v>-69080</v>
      </c>
      <c r="C15" s="112">
        <v>-59587</v>
      </c>
      <c r="G15" s="46"/>
      <c r="H15" s="46"/>
    </row>
    <row r="16" spans="1:8" ht="12.6" customHeight="1" x14ac:dyDescent="0.25">
      <c r="A16" s="12" t="s">
        <v>79</v>
      </c>
      <c r="B16" s="112">
        <v>-155913</v>
      </c>
      <c r="C16" s="112">
        <v>-33924</v>
      </c>
      <c r="G16" s="46"/>
      <c r="H16" s="46"/>
    </row>
    <row r="17" spans="1:8" ht="14.25" customHeight="1" x14ac:dyDescent="0.25">
      <c r="A17" s="12" t="s">
        <v>20</v>
      </c>
      <c r="B17" s="112"/>
      <c r="C17" s="112"/>
      <c r="G17" s="46"/>
      <c r="H17" s="46"/>
    </row>
    <row r="18" spans="1:8" ht="32.450000000000003" customHeight="1" thickBot="1" x14ac:dyDescent="0.3">
      <c r="A18" s="51" t="s">
        <v>80</v>
      </c>
      <c r="B18" s="113">
        <v>-184026</v>
      </c>
      <c r="C18" s="113">
        <v>-184747</v>
      </c>
      <c r="G18" s="46"/>
      <c r="H18" s="46"/>
    </row>
    <row r="19" spans="1:8" ht="27.6" customHeight="1" thickBot="1" x14ac:dyDescent="0.3">
      <c r="A19" s="52" t="s">
        <v>81</v>
      </c>
      <c r="B19" s="114">
        <f>B8+B11</f>
        <v>52815</v>
      </c>
      <c r="C19" s="114">
        <f>C8+C11</f>
        <v>80848</v>
      </c>
      <c r="G19" s="46"/>
      <c r="H19" s="46"/>
    </row>
    <row r="20" spans="1:8" ht="24.75" customHeight="1" x14ac:dyDescent="0.25">
      <c r="A20" s="49" t="s">
        <v>82</v>
      </c>
      <c r="B20" s="115"/>
      <c r="C20" s="115"/>
      <c r="G20" s="46"/>
      <c r="H20" s="46"/>
    </row>
    <row r="21" spans="1:8" ht="18" customHeight="1" x14ac:dyDescent="0.25">
      <c r="A21" s="50" t="s">
        <v>71</v>
      </c>
      <c r="B21" s="116">
        <f>B23</f>
        <v>332</v>
      </c>
      <c r="C21" s="109">
        <f>C22+C23</f>
        <v>14869</v>
      </c>
      <c r="G21" s="46"/>
      <c r="H21" s="46"/>
    </row>
    <row r="22" spans="1:8" ht="15" customHeight="1" x14ac:dyDescent="0.25">
      <c r="A22" s="54" t="s">
        <v>83</v>
      </c>
      <c r="B22" s="117">
        <v>0</v>
      </c>
      <c r="C22" s="115">
        <v>13700</v>
      </c>
      <c r="G22" s="46"/>
      <c r="H22" s="46"/>
    </row>
    <row r="23" spans="1:8" ht="13.9" customHeight="1" x14ac:dyDescent="0.25">
      <c r="A23" s="55" t="s">
        <v>84</v>
      </c>
      <c r="B23" s="117">
        <v>332</v>
      </c>
      <c r="C23" s="115">
        <v>1169</v>
      </c>
      <c r="G23" s="46"/>
      <c r="H23" s="46"/>
    </row>
    <row r="24" spans="1:8" ht="13.9" customHeight="1" x14ac:dyDescent="0.25">
      <c r="A24" s="50" t="s">
        <v>74</v>
      </c>
      <c r="B24" s="111">
        <f>B25+B27</f>
        <v>-52790</v>
      </c>
      <c r="C24" s="111">
        <f>C25+C27</f>
        <v>-96555</v>
      </c>
      <c r="G24" s="46"/>
      <c r="H24" s="46"/>
    </row>
    <row r="25" spans="1:8" ht="13.9" customHeight="1" x14ac:dyDescent="0.25">
      <c r="A25" s="12" t="s">
        <v>85</v>
      </c>
      <c r="B25" s="112">
        <v>-30792</v>
      </c>
      <c r="C25" s="112">
        <v>-88134</v>
      </c>
      <c r="G25" s="46"/>
      <c r="H25" s="46"/>
    </row>
    <row r="26" spans="1:8" ht="27.6" customHeight="1" x14ac:dyDescent="0.25">
      <c r="A26" s="12" t="s">
        <v>86</v>
      </c>
      <c r="B26" s="112">
        <v>0</v>
      </c>
      <c r="C26" s="112"/>
      <c r="G26" s="46"/>
      <c r="H26" s="46"/>
    </row>
    <row r="27" spans="1:8" ht="26.45" customHeight="1" thickBot="1" x14ac:dyDescent="0.3">
      <c r="A27" s="12" t="s">
        <v>87</v>
      </c>
      <c r="B27" s="112">
        <v>-21998</v>
      </c>
      <c r="C27" s="112">
        <v>-8421</v>
      </c>
      <c r="G27" s="46"/>
      <c r="H27" s="46"/>
    </row>
    <row r="28" spans="1:8" ht="27" customHeight="1" thickBot="1" x14ac:dyDescent="0.3">
      <c r="A28" s="56" t="s">
        <v>88</v>
      </c>
      <c r="B28" s="118">
        <f>B21+B24</f>
        <v>-52458</v>
      </c>
      <c r="C28" s="114">
        <f>C21+C24</f>
        <v>-81686</v>
      </c>
      <c r="G28" s="46"/>
      <c r="H28" s="46"/>
    </row>
    <row r="29" spans="1:8" ht="24" customHeight="1" x14ac:dyDescent="0.25">
      <c r="A29" s="49" t="s">
        <v>89</v>
      </c>
      <c r="B29" s="110"/>
      <c r="C29" s="110"/>
      <c r="G29" s="46"/>
      <c r="H29" s="46"/>
    </row>
    <row r="30" spans="1:8" ht="13.9" customHeight="1" x14ac:dyDescent="0.25">
      <c r="A30" s="50" t="s">
        <v>71</v>
      </c>
      <c r="B30" s="111">
        <v>0</v>
      </c>
      <c r="C30" s="111">
        <f>C31</f>
        <v>0</v>
      </c>
      <c r="G30" s="46"/>
      <c r="H30" s="46"/>
    </row>
    <row r="31" spans="1:8" ht="13.9" customHeight="1" x14ac:dyDescent="0.25">
      <c r="A31" s="55" t="s">
        <v>90</v>
      </c>
      <c r="B31" s="111">
        <v>0</v>
      </c>
      <c r="C31" s="111">
        <v>0</v>
      </c>
      <c r="G31" s="46"/>
      <c r="H31" s="46"/>
    </row>
    <row r="32" spans="1:8" ht="15" customHeight="1" x14ac:dyDescent="0.25">
      <c r="A32" s="55" t="s">
        <v>91</v>
      </c>
      <c r="B32" s="111">
        <v>0</v>
      </c>
      <c r="C32" s="115"/>
      <c r="G32" s="46"/>
      <c r="H32" s="46"/>
    </row>
    <row r="33" spans="1:8" ht="15" customHeight="1" x14ac:dyDescent="0.25">
      <c r="A33" s="55" t="s">
        <v>92</v>
      </c>
      <c r="B33" s="111">
        <v>0</v>
      </c>
      <c r="C33" s="115"/>
      <c r="G33" s="46"/>
      <c r="H33" s="46"/>
    </row>
    <row r="34" spans="1:8" ht="15.75" customHeight="1" x14ac:dyDescent="0.25">
      <c r="A34" s="50" t="s">
        <v>74</v>
      </c>
      <c r="B34" s="111">
        <v>0</v>
      </c>
      <c r="C34" s="111">
        <v>0</v>
      </c>
      <c r="G34" s="46"/>
      <c r="H34" s="46"/>
    </row>
    <row r="35" spans="1:8" ht="24.6" customHeight="1" x14ac:dyDescent="0.25">
      <c r="A35" s="54" t="s">
        <v>93</v>
      </c>
      <c r="B35" s="112">
        <v>0</v>
      </c>
      <c r="C35" s="112">
        <v>0</v>
      </c>
      <c r="G35" s="46"/>
      <c r="H35" s="46"/>
    </row>
    <row r="36" spans="1:8" ht="13.9" customHeight="1" x14ac:dyDescent="0.25">
      <c r="A36" s="54" t="s">
        <v>94</v>
      </c>
      <c r="B36" s="112">
        <v>0</v>
      </c>
      <c r="C36" s="112">
        <v>0</v>
      </c>
      <c r="G36" s="46"/>
      <c r="H36" s="46"/>
    </row>
    <row r="37" spans="1:8" ht="12.6" customHeight="1" x14ac:dyDescent="0.25">
      <c r="A37" s="54" t="s">
        <v>95</v>
      </c>
      <c r="B37" s="112">
        <v>0</v>
      </c>
      <c r="C37" s="112">
        <v>0</v>
      </c>
      <c r="G37" s="46"/>
      <c r="H37" s="46"/>
    </row>
    <row r="38" spans="1:8" s="17" customFormat="1" ht="16.149999999999999" customHeight="1" thickBot="1" x14ac:dyDescent="0.3">
      <c r="A38" s="54" t="s">
        <v>96</v>
      </c>
      <c r="B38" s="113">
        <v>0</v>
      </c>
      <c r="C38" s="113">
        <v>0</v>
      </c>
      <c r="G38" s="46"/>
      <c r="H38" s="46"/>
    </row>
    <row r="39" spans="1:8" s="17" customFormat="1" ht="24.6" customHeight="1" thickBot="1" x14ac:dyDescent="0.3">
      <c r="A39" s="56" t="s">
        <v>97</v>
      </c>
      <c r="B39" s="111">
        <v>0</v>
      </c>
      <c r="C39" s="114">
        <v>0</v>
      </c>
      <c r="G39" s="46"/>
      <c r="H39" s="46"/>
    </row>
    <row r="40" spans="1:8" s="17" customFormat="1" ht="18.600000000000001" customHeight="1" thickBot="1" x14ac:dyDescent="0.3">
      <c r="A40" s="51" t="s">
        <v>98</v>
      </c>
      <c r="B40" s="77">
        <v>48</v>
      </c>
      <c r="C40" s="77">
        <v>-2</v>
      </c>
      <c r="G40" s="46"/>
      <c r="H40" s="46"/>
    </row>
    <row r="41" spans="1:8" s="17" customFormat="1" ht="15.75" thickBot="1" x14ac:dyDescent="0.3">
      <c r="A41" s="52" t="s">
        <v>99</v>
      </c>
      <c r="B41" s="77">
        <f>B19+B28</f>
        <v>357</v>
      </c>
      <c r="C41" s="77">
        <f>C19+C28</f>
        <v>-838</v>
      </c>
      <c r="G41" s="46"/>
      <c r="H41" s="46"/>
    </row>
    <row r="42" spans="1:8" s="17" customFormat="1" ht="15.75" thickBot="1" x14ac:dyDescent="0.3">
      <c r="A42" s="52" t="s">
        <v>100</v>
      </c>
      <c r="B42" s="119">
        <v>3962</v>
      </c>
      <c r="C42" s="119">
        <v>65430</v>
      </c>
      <c r="G42" s="46"/>
      <c r="H42" s="46"/>
    </row>
    <row r="43" spans="1:8" s="17" customFormat="1" ht="25.5" customHeight="1" thickBot="1" x14ac:dyDescent="0.3">
      <c r="A43" s="56" t="s">
        <v>101</v>
      </c>
      <c r="B43" s="120">
        <v>-7</v>
      </c>
      <c r="C43" s="121">
        <v>0</v>
      </c>
      <c r="G43" s="46"/>
      <c r="H43" s="46"/>
    </row>
    <row r="44" spans="1:8" s="17" customFormat="1" ht="15.75" thickBot="1" x14ac:dyDescent="0.3">
      <c r="A44" s="58" t="s">
        <v>102</v>
      </c>
      <c r="B44" s="122">
        <f>B40+B41+B42+B43</f>
        <v>4360</v>
      </c>
      <c r="C44" s="122">
        <f>C42+C41+C40+C43</f>
        <v>64590</v>
      </c>
      <c r="G44" s="46"/>
      <c r="H44" s="46"/>
    </row>
    <row r="45" spans="1:8" s="17" customFormat="1" ht="15.75" thickTop="1" x14ac:dyDescent="0.25">
      <c r="A45"/>
      <c r="B45" s="2"/>
      <c r="C45" s="18"/>
      <c r="G45" s="46"/>
      <c r="H45" s="46"/>
    </row>
    <row r="46" spans="1:8" s="17" customFormat="1" ht="15" customHeight="1" x14ac:dyDescent="0.25">
      <c r="A46"/>
      <c r="B46" s="2"/>
      <c r="C46" s="18"/>
      <c r="G46" s="46"/>
      <c r="H46" s="46"/>
    </row>
    <row r="47" spans="1:8" s="17" customFormat="1" x14ac:dyDescent="0.25">
      <c r="A47"/>
      <c r="B47" s="2"/>
      <c r="C47" s="18"/>
      <c r="G47" s="46"/>
      <c r="H47" s="46"/>
    </row>
    <row r="48" spans="1:8" s="17" customFormat="1" x14ac:dyDescent="0.25">
      <c r="A48" s="19" t="s">
        <v>103</v>
      </c>
      <c r="B48" s="2"/>
      <c r="C48" s="2"/>
      <c r="G48" s="59"/>
      <c r="H48"/>
    </row>
    <row r="49" spans="1:8" s="17" customFormat="1" x14ac:dyDescent="0.25">
      <c r="A49" s="1" t="s">
        <v>44</v>
      </c>
      <c r="B49" s="2"/>
      <c r="C49" s="2"/>
      <c r="G49" s="46"/>
      <c r="H49"/>
    </row>
    <row r="50" spans="1:8" s="17" customFormat="1" x14ac:dyDescent="0.25">
      <c r="B50" s="2"/>
      <c r="C50" s="2"/>
      <c r="G50" s="46"/>
      <c r="H50"/>
    </row>
    <row r="51" spans="1:8" s="17" customFormat="1" x14ac:dyDescent="0.25">
      <c r="A51" s="1"/>
      <c r="B51" s="2"/>
      <c r="C51" s="2"/>
      <c r="G51" s="46"/>
      <c r="H51"/>
    </row>
    <row r="52" spans="1:8" s="17" customFormat="1" x14ac:dyDescent="0.25">
      <c r="A52" s="19" t="s">
        <v>104</v>
      </c>
      <c r="B52" s="2"/>
      <c r="C52" s="2"/>
      <c r="G52" s="46"/>
      <c r="H52"/>
    </row>
    <row r="53" spans="1:8" s="17" customFormat="1" x14ac:dyDescent="0.25">
      <c r="A53" s="1" t="s">
        <v>46</v>
      </c>
      <c r="B53" s="2"/>
      <c r="C53" s="2"/>
      <c r="G53" s="46"/>
      <c r="H53"/>
    </row>
    <row r="54" spans="1:8" ht="15" customHeight="1" x14ac:dyDescent="0.25">
      <c r="A54" s="17"/>
      <c r="G54" s="46"/>
    </row>
    <row r="55" spans="1:8" ht="15" customHeight="1" x14ac:dyDescent="0.25">
      <c r="A55" s="1" t="s">
        <v>47</v>
      </c>
      <c r="G55" s="46"/>
    </row>
    <row r="56" spans="1:8" x14ac:dyDescent="0.25">
      <c r="A56" s="17"/>
      <c r="G56" s="46"/>
    </row>
    <row r="57" spans="1:8" x14ac:dyDescent="0.25">
      <c r="B57" s="98"/>
      <c r="G57" s="46"/>
    </row>
    <row r="58" spans="1:8" x14ac:dyDescent="0.25">
      <c r="B58" s="18"/>
      <c r="G58" s="46"/>
    </row>
    <row r="59" spans="1:8" x14ac:dyDescent="0.25">
      <c r="G59" s="46"/>
    </row>
    <row r="60" spans="1:8" ht="15" customHeight="1" x14ac:dyDescent="0.25">
      <c r="G60" s="46"/>
    </row>
    <row r="61" spans="1:8" ht="15" customHeight="1" x14ac:dyDescent="0.25">
      <c r="G61" s="46"/>
    </row>
    <row r="62" spans="1:8" x14ac:dyDescent="0.25">
      <c r="A62" s="60"/>
      <c r="G62" s="46"/>
    </row>
    <row r="63" spans="1:8" x14ac:dyDescent="0.25">
      <c r="G63" s="46"/>
    </row>
    <row r="64" spans="1:8" x14ac:dyDescent="0.25">
      <c r="G64" s="46"/>
    </row>
    <row r="65" spans="7:7" x14ac:dyDescent="0.25">
      <c r="G65" s="46"/>
    </row>
    <row r="66" spans="7:7" x14ac:dyDescent="0.25">
      <c r="G66" s="46"/>
    </row>
    <row r="67" spans="7:7" x14ac:dyDescent="0.25">
      <c r="G67" s="46"/>
    </row>
    <row r="68" spans="7:7" x14ac:dyDescent="0.25">
      <c r="G68" s="46"/>
    </row>
    <row r="69" spans="7:7" x14ac:dyDescent="0.25">
      <c r="G69" s="46"/>
    </row>
    <row r="70" spans="7:7" ht="15" customHeight="1" x14ac:dyDescent="0.25"/>
    <row r="71" spans="7:7" ht="15" customHeight="1" x14ac:dyDescent="0.25"/>
    <row r="72" spans="7:7" ht="15" customHeight="1" x14ac:dyDescent="0.25"/>
    <row r="73" spans="7:7" ht="15" customHeight="1" x14ac:dyDescent="0.25"/>
    <row r="74" spans="7:7" ht="15" customHeight="1" x14ac:dyDescent="0.25"/>
    <row r="75" spans="7:7" ht="15" customHeight="1" x14ac:dyDescent="0.25"/>
    <row r="76" spans="7:7" ht="15" customHeight="1" x14ac:dyDescent="0.25"/>
    <row r="77" spans="7:7" ht="15" customHeight="1" x14ac:dyDescent="0.25"/>
    <row r="78" spans="7:7" ht="15" customHeight="1" x14ac:dyDescent="0.25"/>
    <row r="79" spans="7:7" ht="15" customHeight="1" x14ac:dyDescent="0.25"/>
    <row r="80" spans="7:7" ht="15.75" customHeight="1" x14ac:dyDescent="0.25"/>
  </sheetData>
  <mergeCells count="4">
    <mergeCell ref="A2:C2"/>
    <mergeCell ref="A3:C3"/>
    <mergeCell ref="A4:C4"/>
    <mergeCell ref="B5:C5"/>
  </mergeCells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A3" workbookViewId="0">
      <selection activeCell="F19" sqref="F19"/>
    </sheetView>
  </sheetViews>
  <sheetFormatPr defaultColWidth="8.85546875" defaultRowHeight="15" x14ac:dyDescent="0.25"/>
  <cols>
    <col min="1" max="1" width="36.7109375" style="62" customWidth="1"/>
    <col min="2" max="2" width="10" style="62" bestFit="1" customWidth="1"/>
    <col min="3" max="3" width="13.5703125" style="62" customWidth="1"/>
    <col min="4" max="4" width="11.7109375" style="62" customWidth="1"/>
    <col min="5" max="5" width="12" style="62" customWidth="1"/>
    <col min="6" max="6" width="14" style="62" customWidth="1"/>
    <col min="7" max="7" width="12.140625" style="62" customWidth="1"/>
    <col min="8" max="8" width="15.28515625" style="62" customWidth="1"/>
    <col min="9" max="16384" width="8.85546875" style="62"/>
  </cols>
  <sheetData>
    <row r="1" spans="1:8" s="61" customFormat="1" x14ac:dyDescent="0.25">
      <c r="A1" s="128" t="s">
        <v>0</v>
      </c>
      <c r="B1" s="128"/>
      <c r="C1" s="128"/>
      <c r="D1" s="128"/>
      <c r="E1" s="128"/>
      <c r="F1" s="128"/>
      <c r="G1" s="128"/>
    </row>
    <row r="2" spans="1:8" x14ac:dyDescent="0.25">
      <c r="A2" s="129" t="s">
        <v>105</v>
      </c>
      <c r="B2" s="129"/>
      <c r="C2" s="129"/>
      <c r="D2" s="129"/>
      <c r="E2" s="129"/>
      <c r="F2" s="129"/>
      <c r="G2" s="129"/>
    </row>
    <row r="3" spans="1:8" x14ac:dyDescent="0.25">
      <c r="A3" s="129" t="s">
        <v>106</v>
      </c>
      <c r="B3" s="129"/>
      <c r="C3" s="129"/>
      <c r="D3" s="129"/>
      <c r="E3" s="129"/>
      <c r="F3" s="129"/>
      <c r="G3" s="129"/>
    </row>
    <row r="4" spans="1:8" x14ac:dyDescent="0.25">
      <c r="A4" s="63"/>
      <c r="B4" s="63"/>
      <c r="C4" s="63"/>
      <c r="D4" s="63"/>
      <c r="E4" s="63"/>
      <c r="F4" s="63"/>
      <c r="G4" s="63"/>
    </row>
    <row r="5" spans="1:8" ht="15.75" thickBot="1" x14ac:dyDescent="0.3">
      <c r="A5" s="63"/>
      <c r="B5" s="63"/>
      <c r="C5" s="63"/>
      <c r="D5" s="63"/>
      <c r="E5" s="63"/>
      <c r="F5" s="64" t="s">
        <v>3</v>
      </c>
      <c r="G5" s="64"/>
    </row>
    <row r="6" spans="1:8" ht="15.75" customHeight="1" thickTop="1" x14ac:dyDescent="0.25">
      <c r="A6" s="130" t="s">
        <v>4</v>
      </c>
      <c r="B6" s="132" t="s">
        <v>107</v>
      </c>
      <c r="C6" s="132" t="s">
        <v>27</v>
      </c>
      <c r="D6" s="132" t="s">
        <v>28</v>
      </c>
      <c r="E6" s="132" t="s">
        <v>108</v>
      </c>
      <c r="F6" s="65" t="s">
        <v>109</v>
      </c>
      <c r="G6" s="63"/>
    </row>
    <row r="7" spans="1:8" ht="45.75" customHeight="1" thickBot="1" x14ac:dyDescent="0.3">
      <c r="A7" s="131"/>
      <c r="B7" s="133"/>
      <c r="C7" s="133"/>
      <c r="D7" s="133"/>
      <c r="E7" s="133"/>
      <c r="F7" s="66" t="s">
        <v>110</v>
      </c>
      <c r="G7" s="63"/>
    </row>
    <row r="8" spans="1:8" ht="16.5" thickTop="1" thickBot="1" x14ac:dyDescent="0.3">
      <c r="A8" s="67" t="s">
        <v>111</v>
      </c>
      <c r="B8" s="68">
        <v>53801</v>
      </c>
      <c r="C8" s="57">
        <v>-9810</v>
      </c>
      <c r="D8" s="68">
        <v>3182</v>
      </c>
      <c r="E8" s="68">
        <v>2879141</v>
      </c>
      <c r="F8" s="68">
        <f>SUM(B8:E8)</f>
        <v>2926314</v>
      </c>
      <c r="G8" s="69"/>
    </row>
    <row r="9" spans="1:8" ht="15.75" thickBot="1" x14ac:dyDescent="0.3">
      <c r="A9" s="70" t="s">
        <v>112</v>
      </c>
      <c r="B9" s="71"/>
      <c r="C9" s="72"/>
      <c r="D9" s="72"/>
      <c r="E9" s="73">
        <v>94385</v>
      </c>
      <c r="F9" s="53">
        <f>E9</f>
        <v>94385</v>
      </c>
      <c r="G9" s="63"/>
    </row>
    <row r="10" spans="1:8" ht="15.75" thickBot="1" x14ac:dyDescent="0.3">
      <c r="A10" s="74" t="s">
        <v>113</v>
      </c>
      <c r="B10" s="68">
        <v>53801</v>
      </c>
      <c r="C10" s="57">
        <v>-9810</v>
      </c>
      <c r="D10" s="68">
        <v>3182</v>
      </c>
      <c r="E10" s="68">
        <v>2973526</v>
      </c>
      <c r="F10" s="68">
        <f>SUM(B10:E10)</f>
        <v>3020699</v>
      </c>
      <c r="G10" s="69"/>
    </row>
    <row r="11" spans="1:8" ht="14.25" customHeight="1" thickBot="1" x14ac:dyDescent="0.3">
      <c r="A11" s="70"/>
      <c r="B11" s="71"/>
      <c r="C11" s="72"/>
      <c r="D11" s="72"/>
      <c r="E11" s="73"/>
      <c r="F11" s="53"/>
      <c r="G11" s="63"/>
    </row>
    <row r="12" spans="1:8" s="79" customFormat="1" ht="15.75" thickBot="1" x14ac:dyDescent="0.3">
      <c r="A12" s="75" t="s">
        <v>114</v>
      </c>
      <c r="B12" s="76">
        <v>53801</v>
      </c>
      <c r="C12" s="77">
        <v>-9810</v>
      </c>
      <c r="D12" s="76">
        <v>3182</v>
      </c>
      <c r="E12" s="76">
        <v>2474368.2534500002</v>
      </c>
      <c r="F12" s="76">
        <v>2521541.2534500002</v>
      </c>
      <c r="G12" s="78"/>
    </row>
    <row r="13" spans="1:8" s="79" customFormat="1" ht="15.75" thickBot="1" x14ac:dyDescent="0.3">
      <c r="A13" s="80" t="s">
        <v>112</v>
      </c>
      <c r="B13" s="81"/>
      <c r="C13" s="82"/>
      <c r="D13" s="83"/>
      <c r="E13" s="81">
        <v>54027</v>
      </c>
      <c r="F13" s="84">
        <f>SUM(E13)</f>
        <v>54027</v>
      </c>
      <c r="G13" s="85"/>
    </row>
    <row r="14" spans="1:8" s="79" customFormat="1" ht="15.75" thickBot="1" x14ac:dyDescent="0.3">
      <c r="A14" s="75" t="s">
        <v>115</v>
      </c>
      <c r="B14" s="76">
        <f>SUM(B12:B13)</f>
        <v>53801</v>
      </c>
      <c r="C14" s="77">
        <f>SUM(C12:C13)</f>
        <v>-9810</v>
      </c>
      <c r="D14" s="76">
        <f>SUM(D12:D13)</f>
        <v>3182</v>
      </c>
      <c r="E14" s="76">
        <v>2528395</v>
      </c>
      <c r="F14" s="76">
        <f>SUM(B14:E14)</f>
        <v>2575568</v>
      </c>
      <c r="G14" s="78"/>
      <c r="H14" s="86"/>
    </row>
    <row r="15" spans="1:8" x14ac:dyDescent="0.25">
      <c r="A15" s="63"/>
      <c r="B15" s="63"/>
      <c r="C15" s="87"/>
      <c r="D15" s="63"/>
      <c r="E15" s="63"/>
      <c r="F15" s="63"/>
      <c r="G15" s="63"/>
    </row>
    <row r="16" spans="1:8" x14ac:dyDescent="0.25">
      <c r="A16" s="63"/>
      <c r="B16" s="63"/>
      <c r="C16" s="87"/>
      <c r="D16" s="63"/>
      <c r="E16" s="63"/>
      <c r="F16" s="63"/>
      <c r="G16" s="63"/>
      <c r="H16" s="88"/>
    </row>
    <row r="17" spans="1:7" x14ac:dyDescent="0.25">
      <c r="A17" s="63"/>
      <c r="B17" s="63"/>
      <c r="C17" s="87"/>
      <c r="D17" s="63"/>
      <c r="E17" s="69"/>
      <c r="F17" s="63"/>
      <c r="G17" s="63"/>
    </row>
    <row r="18" spans="1:7" x14ac:dyDescent="0.25">
      <c r="A18" s="63"/>
      <c r="B18" s="63"/>
      <c r="C18" s="87"/>
      <c r="D18" s="63"/>
      <c r="E18" s="63"/>
      <c r="F18" s="63"/>
      <c r="G18" s="63"/>
    </row>
    <row r="19" spans="1:7" x14ac:dyDescent="0.25">
      <c r="A19" s="63"/>
      <c r="B19" s="63"/>
      <c r="C19" s="63"/>
      <c r="D19" s="63"/>
      <c r="E19" s="63"/>
      <c r="F19" s="63"/>
      <c r="G19" s="63"/>
    </row>
    <row r="20" spans="1:7" x14ac:dyDescent="0.25">
      <c r="A20" s="19" t="s">
        <v>116</v>
      </c>
      <c r="B20" s="63"/>
      <c r="C20" s="63"/>
      <c r="D20" s="63"/>
      <c r="E20" s="63"/>
      <c r="F20" s="69"/>
      <c r="G20" s="63"/>
    </row>
    <row r="21" spans="1:7" x14ac:dyDescent="0.25">
      <c r="A21" s="89" t="s">
        <v>44</v>
      </c>
      <c r="B21" s="63"/>
      <c r="C21" s="63"/>
      <c r="D21" s="63"/>
      <c r="E21" s="63"/>
      <c r="F21" s="63"/>
      <c r="G21" s="63"/>
    </row>
    <row r="22" spans="1:7" x14ac:dyDescent="0.25">
      <c r="A22" s="63"/>
      <c r="B22" s="63"/>
      <c r="C22" s="63"/>
      <c r="D22" s="63"/>
      <c r="E22" s="63"/>
      <c r="F22" s="63"/>
      <c r="G22" s="63"/>
    </row>
    <row r="23" spans="1:7" x14ac:dyDescent="0.25">
      <c r="A23" s="90" t="s">
        <v>117</v>
      </c>
      <c r="B23" s="63"/>
      <c r="C23" s="63"/>
      <c r="D23" s="63"/>
      <c r="E23" s="63"/>
      <c r="F23" s="63"/>
      <c r="G23" s="63"/>
    </row>
    <row r="24" spans="1:7" x14ac:dyDescent="0.25">
      <c r="A24" s="89" t="s">
        <v>46</v>
      </c>
      <c r="B24" s="63"/>
      <c r="C24" s="63"/>
      <c r="D24" s="63"/>
      <c r="E24" s="63"/>
      <c r="F24" s="63"/>
      <c r="G24" s="63"/>
    </row>
    <row r="25" spans="1:7" x14ac:dyDescent="0.25">
      <c r="A25" s="63"/>
      <c r="B25" s="63"/>
      <c r="C25" s="63"/>
      <c r="D25" s="63"/>
      <c r="E25" s="63"/>
      <c r="F25" s="63"/>
      <c r="G25" s="63"/>
    </row>
    <row r="26" spans="1:7" x14ac:dyDescent="0.25">
      <c r="A26" s="89"/>
      <c r="B26" s="63"/>
      <c r="C26" s="63"/>
      <c r="D26" s="63"/>
      <c r="E26" s="63"/>
      <c r="F26" s="63"/>
      <c r="G26" s="63"/>
    </row>
  </sheetData>
  <mergeCells count="8">
    <mergeCell ref="A1:G1"/>
    <mergeCell ref="A2:G2"/>
    <mergeCell ref="A3:G3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Токтамысова Токжан</cp:lastModifiedBy>
  <dcterms:created xsi:type="dcterms:W3CDTF">2022-05-13T10:58:00Z</dcterms:created>
  <dcterms:modified xsi:type="dcterms:W3CDTF">2022-05-26T03:39:23Z</dcterms:modified>
</cp:coreProperties>
</file>