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Есентай\1_Фин отч FG\2021\300621\"/>
    </mc:Choice>
  </mc:AlternateContent>
  <xr:revisionPtr revIDLastSave="0" documentId="8_{C48E7B22-A80E-424B-A9E7-CDA6563E08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аланс" sheetId="1" r:id="rId1"/>
    <sheet name="ОПиУ" sheetId="2" r:id="rId2"/>
    <sheet name="Капитал" sheetId="3" r:id="rId3"/>
    <sheet name="ОДДС" sheetId="4" r:id="rId4"/>
  </sheets>
  <definedNames>
    <definedName name="_Hlk316977636" localSheetId="3">ОДДС!$A$8</definedName>
    <definedName name="_Hlk316980784" localSheetId="0">Баланс!#REF!</definedName>
    <definedName name="_Hlk73091446" localSheetId="1">ОПиУ!$D$3</definedName>
    <definedName name="_Hlk73091500" localSheetId="1">ОПиУ!$A$3</definedName>
    <definedName name="equity" localSheetId="3">ОДДС!$A$42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30" i="1"/>
  <c r="D39" i="1"/>
  <c r="D41" i="1" s="1"/>
  <c r="D55" i="4"/>
  <c r="C55" i="4"/>
  <c r="D36" i="4"/>
  <c r="C36" i="4"/>
  <c r="D13" i="4"/>
  <c r="D24" i="4" s="1"/>
  <c r="D26" i="4" s="1"/>
  <c r="D58" i="4" s="1"/>
  <c r="D60" i="4" s="1"/>
  <c r="C13" i="4"/>
  <c r="C24" i="4" s="1"/>
  <c r="C26" i="4" s="1"/>
  <c r="F10" i="3"/>
  <c r="E10" i="3"/>
  <c r="D45" i="2"/>
  <c r="D46" i="2" s="1"/>
  <c r="C45" i="2"/>
  <c r="C46" i="2" s="1"/>
  <c r="D19" i="2"/>
  <c r="D21" i="2" s="1"/>
  <c r="D26" i="2"/>
  <c r="C26" i="2"/>
  <c r="C19" i="2"/>
  <c r="C21" i="2" s="1"/>
  <c r="C39" i="1"/>
  <c r="C41" i="1" s="1"/>
  <c r="C30" i="1"/>
  <c r="C20" i="1"/>
  <c r="C58" i="4" l="1"/>
  <c r="C60" i="4" s="1"/>
  <c r="D42" i="1"/>
  <c r="C42" i="1"/>
</calcChain>
</file>

<file path=xl/sharedStrings.xml><?xml version="1.0" encoding="utf-8"?>
<sst xmlns="http://schemas.openxmlformats.org/spreadsheetml/2006/main" count="212" uniqueCount="147">
  <si>
    <t xml:space="preserve">период, </t>
  </si>
  <si>
    <t>закончив-</t>
  </si>
  <si>
    <t xml:space="preserve">шийся </t>
  </si>
  <si>
    <t xml:space="preserve">30 июня </t>
  </si>
  <si>
    <t>2021 года</t>
  </si>
  <si>
    <t xml:space="preserve">шийся  </t>
  </si>
  <si>
    <t xml:space="preserve">31 декабря </t>
  </si>
  <si>
    <t>2020 года</t>
  </si>
  <si>
    <t>Активы</t>
  </si>
  <si>
    <t>Денежные средства и их эквиваленты</t>
  </si>
  <si>
    <t>Инвестиционные ценные бумаги, оцениваемые  по справедливой стоимости через прочий совокупный доход</t>
  </si>
  <si>
    <t>Авансы выданные</t>
  </si>
  <si>
    <t>Займы клиентам</t>
  </si>
  <si>
    <t>Предоплата за долевые инструменты</t>
  </si>
  <si>
    <t>Основные средства</t>
  </si>
  <si>
    <t>Активы по отложенному подоходному налогу</t>
  </si>
  <si>
    <t>Недвижимость</t>
  </si>
  <si>
    <t>Торговая и прочая дебиторская задолженность</t>
  </si>
  <si>
    <t>Внеоборотные активы для продажи</t>
  </si>
  <si>
    <t>Прочие активы</t>
  </si>
  <si>
    <t>Итого активы</t>
  </si>
  <si>
    <t>Обязательства</t>
  </si>
  <si>
    <t>Займы привлеченные</t>
  </si>
  <si>
    <t>Средства Правительства и Национальных Банков</t>
  </si>
  <si>
    <t>Торговая и прочая кредиторская задолженность</t>
  </si>
  <si>
    <t>Средства клиентов</t>
  </si>
  <si>
    <t>Выпущенные долговые ценные бумаги</t>
  </si>
  <si>
    <t>Резервы</t>
  </si>
  <si>
    <t>Обязательства по отложенному подоходному налогу</t>
  </si>
  <si>
    <t>Прочие обязательства</t>
  </si>
  <si>
    <t>Итого обязательства</t>
  </si>
  <si>
    <t>Капитал</t>
  </si>
  <si>
    <t>Уставный капитал</t>
  </si>
  <si>
    <t>Неоплаченный капитал</t>
  </si>
  <si>
    <t>Резерв переоценки инвестиционных ценных бумаг, учитываемых по справедливой стоимости через прочий совокупный доход</t>
  </si>
  <si>
    <t>Резерв пересчета иностранной валюты</t>
  </si>
  <si>
    <t>Резерв переоценки основных средств</t>
  </si>
  <si>
    <t>Аккумулированный убыток</t>
  </si>
  <si>
    <t>Капитал, приходящийся на:</t>
  </si>
  <si>
    <t>Акционеров Материнской компании</t>
  </si>
  <si>
    <t>Неконтролирующую долю</t>
  </si>
  <si>
    <t>Итого капитал</t>
  </si>
  <si>
    <t>ИТОГО ОБЯЗАТЕЛЬСТВА И КАПИТАЛ</t>
  </si>
  <si>
    <t>Продолжающаяся деятельность</t>
  </si>
  <si>
    <t>Выручка от реализации земельных участков</t>
  </si>
  <si>
    <t>Себестоимость реализованных земельных участков</t>
  </si>
  <si>
    <t>Процентный доход</t>
  </si>
  <si>
    <t>Процентный расход</t>
  </si>
  <si>
    <t>Чистый доход по операциям с иностранной валютой</t>
  </si>
  <si>
    <t>Общие и административные расходы</t>
  </si>
  <si>
    <t>Прочие доходы</t>
  </si>
  <si>
    <t>Прочие расходы</t>
  </si>
  <si>
    <t>Формирование резервов по ожидаемым кредитным убыткам</t>
  </si>
  <si>
    <t>Убыток от выбытия дочерних организаций</t>
  </si>
  <si>
    <t>Прибыль/(убыток) до налогообложения</t>
  </si>
  <si>
    <t>Экономия/(расходы) по корпоративному подоходному налогу</t>
  </si>
  <si>
    <t>Чистая прибыль/(убыток) от продолжающейся деятельности</t>
  </si>
  <si>
    <t>Чистая прибыль/(убыток) за период</t>
  </si>
  <si>
    <t>Относящийся к:</t>
  </si>
  <si>
    <t>- Акционерам Материнской компании</t>
  </si>
  <si>
    <t>- Неконтролирующей доле</t>
  </si>
  <si>
    <t>Чистая/(убыток) прибыль за период</t>
  </si>
  <si>
    <t>период,</t>
  </si>
  <si>
    <t>30 июня</t>
  </si>
  <si>
    <t xml:space="preserve">  2020 года</t>
  </si>
  <si>
    <t>Чистая прибыль/убыток за период</t>
  </si>
  <si>
    <t>Прочий совокупный (убыток)/доход, подлежащий переклассификации в отчет о прибылях и убытках в будущих периодах, за вычетом налога:</t>
  </si>
  <si>
    <t>Доход/(Убыток) от переоценки справедливой стоимости инвестиционных ценных бумаг, оцениваемых по справедливой стоимости через прочий совокупный доход</t>
  </si>
  <si>
    <t>Реклассифицировано в состав прибылей и убытков в результате выбытия инвестиционных ценных бумаг, оцениваемых по справедливой стоимости через прочий совокупный доход</t>
  </si>
  <si>
    <t>Прибыль от переоценки основных средств</t>
  </si>
  <si>
    <t>Прочий совокупный доход, не подлежащий переклассификации в отчет о прибылях и убытках в будущих периодах, за вычетом налога:</t>
  </si>
  <si>
    <t>Курсовые разницы при переводе иностранных операций</t>
  </si>
  <si>
    <t>Прочий совокупный доход/(убыток) за вычетом налога</t>
  </si>
  <si>
    <t>Итого совокупный доход/(убыток)убыток за период</t>
  </si>
  <si>
    <t>Приме-чание</t>
  </si>
  <si>
    <t>Неоплачен-ный капитал</t>
  </si>
  <si>
    <t>Резерв переоценки инвестиционных ценных бумаг, оцениваемых по справедливой стоимости через прочий совокупный доход</t>
  </si>
  <si>
    <t>Аккумули-рованный убыток</t>
  </si>
  <si>
    <t>Итого</t>
  </si>
  <si>
    <t>Неконт-ролирующая доля</t>
  </si>
  <si>
    <t>капитал</t>
  </si>
  <si>
    <t>1 января 2020 года</t>
  </si>
  <si>
    <t>Чистый убыток за период</t>
  </si>
  <si>
    <t>-</t>
  </si>
  <si>
    <t>Прочий совокупный (убыток)/доход за период</t>
  </si>
  <si>
    <t xml:space="preserve">                                      </t>
  </si>
  <si>
    <t>Итого совокупный (убыток)/доход за период</t>
  </si>
  <si>
    <t>Взнос в уставный капитал</t>
  </si>
  <si>
    <t>Доля неконтролирующих акционеров в дочерних компаниях АО «БТА Банк»</t>
  </si>
  <si>
    <t>Результат от приобретения дочерней организации АО «БТА Банк»</t>
  </si>
  <si>
    <t>Выбытие дочерней организации</t>
  </si>
  <si>
    <t>30 июня 2020года</t>
  </si>
  <si>
    <t>Аккумули-рованный прибыль/убыток</t>
  </si>
  <si>
    <t>1 января 2021 года</t>
  </si>
  <si>
    <t>Чистая прибыль за период</t>
  </si>
  <si>
    <t>30 июня 2021 года</t>
  </si>
  <si>
    <t xml:space="preserve">период,    </t>
  </si>
  <si>
    <t>Движение денежных средств от операционной деятельности:</t>
  </si>
  <si>
    <t>Проценты полученные</t>
  </si>
  <si>
    <t>Проценты выплаченные</t>
  </si>
  <si>
    <t>Авансы выплаченые</t>
  </si>
  <si>
    <t>Прочие поступления от операционной деятельности полученные</t>
  </si>
  <si>
    <t>Операционные расходы уплаченные</t>
  </si>
  <si>
    <t>Чистое поступление денежных средств в операционной деятельности до изменений в операционных активах и обязательствах</t>
  </si>
  <si>
    <t>Чистое изменение в операционных активах и обязательствах:</t>
  </si>
  <si>
    <t xml:space="preserve">Предоплата </t>
  </si>
  <si>
    <t>Инвестиционная недвижимость</t>
  </si>
  <si>
    <t>Чистое изменение в средствах в кредитных учреждений</t>
  </si>
  <si>
    <t>Торговая и прочая дебиторской задолженности</t>
  </si>
  <si>
    <t>Прочие обязательствах</t>
  </si>
  <si>
    <t>Чистое использование денежных средств в операционной деятельности до подоходного налога</t>
  </si>
  <si>
    <t>Подоходный налог уплаченный</t>
  </si>
  <si>
    <t>Чистое использование денежных средств в операционной деятельности</t>
  </si>
  <si>
    <t>Движение денежных средств от инвестиционной деятельности:</t>
  </si>
  <si>
    <t>Приобретение инвестиционных ценных бумаг, оцениваемых по справедливой стоимости через прочий совокупный доход</t>
  </si>
  <si>
    <t>Выбытие инвестиционных ценных бумаг, оцениваемых по справедливой стоимости через прочий совокупный доход</t>
  </si>
  <si>
    <t>Приобретение инвестиционных ценных бумаг, оцениваемых по амортизированной стоимости</t>
  </si>
  <si>
    <t>Выбытие инвестиционной недвижимости</t>
  </si>
  <si>
    <t>Приобретение основных средств</t>
  </si>
  <si>
    <t>Поступления от выбытия основных средств</t>
  </si>
  <si>
    <t>Поступления денежных средств от продажи дочерних организаций</t>
  </si>
  <si>
    <t>Дивиденды полученные</t>
  </si>
  <si>
    <t>Чистое поступление денежных средств в инвестиционной деятельности</t>
  </si>
  <si>
    <t>Движение денежных средств от финансовой деятельности:</t>
  </si>
  <si>
    <t>Поступления в уставный капитал</t>
  </si>
  <si>
    <t>Поступления от выпуска долевых ценных бумаг</t>
  </si>
  <si>
    <t>Поступление от выпущенных долговых ценных бумаг</t>
  </si>
  <si>
    <t>Погашение от выпущенных долговых ценных бумаг</t>
  </si>
  <si>
    <t>Привлечение займов</t>
  </si>
  <si>
    <t>Погашение привлеченных займов</t>
  </si>
  <si>
    <t>Прочие поступления</t>
  </si>
  <si>
    <t>Чистое поступление денежных средств от финансовой деятельности</t>
  </si>
  <si>
    <t>Влияние изменения курсов обмена на денежные средства и их эквиваленты</t>
  </si>
  <si>
    <t>Чистое увеличение в денежных средствах и их эквивалентах</t>
  </si>
  <si>
    <t>Денежные средства и их эквиваленты на начало периода</t>
  </si>
  <si>
    <t>Денежные средства и их эквиваленты на конец периода</t>
  </si>
  <si>
    <t xml:space="preserve">
Товарищество с ограниченной ответственностью "Fincraft Group"</t>
  </si>
  <si>
    <t>Консолидированный промежуточный сокращенный отчет о финансовом положении 
 по состоянию на 30 июня 2021 года
(в млн казахстанских тенге)</t>
  </si>
  <si>
    <t>Консолидированный промежуточный сокращенный отчет о прибылях и убытках и прочем совокупном доходе  по состоянию на 30 июня 2021 года
(в млн казахстанских тенге)</t>
  </si>
  <si>
    <t>Консолидированный промежуточный сокращенный отчет об изменениях в капитале
 по состоянию на 30 июня 2021 года
(в млн казахстанских тенге)</t>
  </si>
  <si>
    <t>Консолидированный промежуточный сокращенный отчет о движении денежных средств
 по состоянию на 30 июня 2021 года
(в млн казахстанских тенге)</t>
  </si>
  <si>
    <t xml:space="preserve">Закончившийся </t>
  </si>
  <si>
    <t xml:space="preserve">закончившийся </t>
  </si>
  <si>
    <t xml:space="preserve">закончившийся  </t>
  </si>
  <si>
    <t>Примечания</t>
  </si>
  <si>
    <t>Примечание</t>
  </si>
  <si>
    <t xml:space="preserve"> 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</si>
</sst>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i/>
      <sz val="8"/>
      <name val="Verdana"/>
      <family val="2"/>
      <charset val="204"/>
    </font>
    <font>
      <vertAlign val="superscript"/>
      <sz val="8"/>
      <name val="Verdana"/>
      <family val="2"/>
      <charset val="204"/>
    </font>
    <font>
      <b/>
      <sz val="7.5"/>
      <name val="Verdana"/>
      <family val="2"/>
      <charset val="204"/>
    </font>
    <font>
      <sz val="7.5"/>
      <name val="Verdana"/>
      <family val="2"/>
      <charset val="204"/>
    </font>
    <font>
      <b/>
      <sz val="7.5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1" xfId="0" applyBorder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0" xfId="0" applyAlignment="1">
      <alignment horizontal="right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8" xfId="0" applyBorder="1" applyAlignment="1">
      <alignment wrapText="1"/>
    </xf>
    <xf numFmtId="0" fontId="0" fillId="0" borderId="8" xfId="0" applyBorder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workbookViewId="0">
      <selection activeCell="B28" sqref="B28"/>
    </sheetView>
  </sheetViews>
  <sheetFormatPr defaultRowHeight="15" x14ac:dyDescent="0.25"/>
  <cols>
    <col min="1" max="1" width="35.28515625" customWidth="1"/>
    <col min="2" max="2" width="13.42578125" customWidth="1"/>
    <col min="3" max="3" width="21.28515625" customWidth="1"/>
    <col min="4" max="4" width="24" style="61" customWidth="1"/>
  </cols>
  <sheetData>
    <row r="1" spans="1:4" x14ac:dyDescent="0.25">
      <c r="A1" s="69" t="s">
        <v>136</v>
      </c>
      <c r="B1" s="69"/>
      <c r="C1" s="69"/>
      <c r="D1" s="69"/>
    </row>
    <row r="2" spans="1:4" ht="105" customHeight="1" x14ac:dyDescent="0.25">
      <c r="A2" s="68" t="s">
        <v>137</v>
      </c>
      <c r="B2" s="68"/>
      <c r="C2" s="68"/>
      <c r="D2" s="68"/>
    </row>
    <row r="3" spans="1:4" ht="15" customHeight="1" x14ac:dyDescent="0.25">
      <c r="B3" s="55" t="s">
        <v>144</v>
      </c>
      <c r="C3" s="13" t="s">
        <v>0</v>
      </c>
      <c r="D3" s="13" t="s">
        <v>0</v>
      </c>
    </row>
    <row r="4" spans="1:4" ht="15" customHeight="1" x14ac:dyDescent="0.25">
      <c r="B4" s="55"/>
      <c r="C4" s="13" t="s">
        <v>1</v>
      </c>
      <c r="D4" s="13" t="s">
        <v>1</v>
      </c>
    </row>
    <row r="5" spans="1:4" ht="15" customHeight="1" x14ac:dyDescent="0.25">
      <c r="B5" s="55"/>
      <c r="C5" s="13" t="s">
        <v>2</v>
      </c>
      <c r="D5" s="13" t="s">
        <v>5</v>
      </c>
    </row>
    <row r="6" spans="1:4" ht="15" customHeight="1" x14ac:dyDescent="0.25">
      <c r="B6" s="55"/>
      <c r="C6" s="13" t="s">
        <v>3</v>
      </c>
      <c r="D6" s="13" t="s">
        <v>6</v>
      </c>
    </row>
    <row r="7" spans="1:4" ht="15.75" customHeight="1" thickBot="1" x14ac:dyDescent="0.3">
      <c r="B7" s="12"/>
      <c r="C7" s="14" t="s">
        <v>4</v>
      </c>
      <c r="D7" s="14" t="s">
        <v>7</v>
      </c>
    </row>
    <row r="8" spans="1:4" x14ac:dyDescent="0.25">
      <c r="A8" s="15" t="s">
        <v>8</v>
      </c>
      <c r="B8" s="56"/>
      <c r="C8" s="56"/>
      <c r="D8" s="17"/>
    </row>
    <row r="9" spans="1:4" x14ac:dyDescent="0.25">
      <c r="A9" s="29" t="s">
        <v>9</v>
      </c>
      <c r="B9" s="7">
        <v>6</v>
      </c>
      <c r="C9" s="7">
        <v>13489</v>
      </c>
      <c r="D9" s="16">
        <v>79849</v>
      </c>
    </row>
    <row r="10" spans="1:4" ht="42" x14ac:dyDescent="0.25">
      <c r="A10" s="29" t="s">
        <v>10</v>
      </c>
      <c r="B10" s="7">
        <v>7</v>
      </c>
      <c r="C10" s="7">
        <v>13276</v>
      </c>
      <c r="D10" s="16">
        <v>13175</v>
      </c>
    </row>
    <row r="11" spans="1:4" x14ac:dyDescent="0.25">
      <c r="A11" s="29" t="s">
        <v>11</v>
      </c>
      <c r="B11" s="7"/>
      <c r="C11" s="7">
        <v>24955</v>
      </c>
      <c r="D11" s="16"/>
    </row>
    <row r="12" spans="1:4" x14ac:dyDescent="0.25">
      <c r="A12" s="29" t="s">
        <v>12</v>
      </c>
      <c r="B12" s="7">
        <v>8</v>
      </c>
      <c r="C12" s="7">
        <v>94442</v>
      </c>
      <c r="D12" s="16">
        <v>107854</v>
      </c>
    </row>
    <row r="13" spans="1:4" x14ac:dyDescent="0.25">
      <c r="A13" s="29" t="s">
        <v>13</v>
      </c>
      <c r="B13" s="7">
        <v>9</v>
      </c>
      <c r="C13" s="7">
        <v>74880</v>
      </c>
      <c r="D13" s="16">
        <v>74880</v>
      </c>
    </row>
    <row r="14" spans="1:4" x14ac:dyDescent="0.25">
      <c r="A14" s="29" t="s">
        <v>14</v>
      </c>
      <c r="B14" s="7"/>
      <c r="C14" s="7">
        <v>15647</v>
      </c>
      <c r="D14" s="16">
        <v>18265</v>
      </c>
    </row>
    <row r="15" spans="1:4" ht="21" x14ac:dyDescent="0.25">
      <c r="A15" s="29" t="s">
        <v>15</v>
      </c>
      <c r="B15" s="7"/>
      <c r="C15" s="7">
        <v>71</v>
      </c>
      <c r="D15" s="16">
        <v>71</v>
      </c>
    </row>
    <row r="16" spans="1:4" x14ac:dyDescent="0.25">
      <c r="A16" s="29" t="s">
        <v>16</v>
      </c>
      <c r="B16" s="7">
        <v>10</v>
      </c>
      <c r="C16" s="7">
        <v>193407</v>
      </c>
      <c r="D16" s="16">
        <v>191523</v>
      </c>
    </row>
    <row r="17" spans="1:4" ht="21" x14ac:dyDescent="0.25">
      <c r="A17" s="29" t="s">
        <v>17</v>
      </c>
      <c r="B17" s="7"/>
      <c r="C17" s="7">
        <v>2616</v>
      </c>
      <c r="D17" s="16"/>
    </row>
    <row r="18" spans="1:4" x14ac:dyDescent="0.25">
      <c r="A18" s="29" t="s">
        <v>18</v>
      </c>
      <c r="B18" s="7"/>
      <c r="C18" s="7">
        <v>5206</v>
      </c>
      <c r="D18" s="16">
        <v>3805</v>
      </c>
    </row>
    <row r="19" spans="1:4" ht="15.75" thickBot="1" x14ac:dyDescent="0.3">
      <c r="A19" s="30" t="s">
        <v>19</v>
      </c>
      <c r="B19" s="59"/>
      <c r="C19" s="59">
        <v>24828</v>
      </c>
      <c r="D19" s="18">
        <v>24943</v>
      </c>
    </row>
    <row r="20" spans="1:4" ht="15.75" thickBot="1" x14ac:dyDescent="0.3">
      <c r="A20" s="31" t="s">
        <v>20</v>
      </c>
      <c r="B20" s="62"/>
      <c r="C20" s="58">
        <f>SUM(C9:C19)</f>
        <v>462817</v>
      </c>
      <c r="D20" s="22">
        <f>SUM(D9:D19)</f>
        <v>514365</v>
      </c>
    </row>
    <row r="21" spans="1:4" ht="15.75" thickTop="1" x14ac:dyDescent="0.25">
      <c r="A21" s="27" t="s">
        <v>21</v>
      </c>
      <c r="B21" s="63"/>
      <c r="C21" s="57"/>
      <c r="D21" s="19"/>
    </row>
    <row r="22" spans="1:4" x14ac:dyDescent="0.25">
      <c r="A22" s="29" t="s">
        <v>22</v>
      </c>
      <c r="B22" s="7">
        <v>11</v>
      </c>
      <c r="C22" s="7">
        <v>19844</v>
      </c>
      <c r="D22" s="16">
        <v>22222</v>
      </c>
    </row>
    <row r="23" spans="1:4" ht="21" x14ac:dyDescent="0.25">
      <c r="A23" s="29" t="s">
        <v>23</v>
      </c>
      <c r="B23" s="7"/>
      <c r="C23" s="7"/>
      <c r="D23" s="16"/>
    </row>
    <row r="24" spans="1:4" ht="21" x14ac:dyDescent="0.25">
      <c r="A24" s="29" t="s">
        <v>24</v>
      </c>
      <c r="B24" s="7"/>
      <c r="C24" s="7">
        <v>5278</v>
      </c>
      <c r="D24" s="16">
        <v>1642</v>
      </c>
    </row>
    <row r="25" spans="1:4" x14ac:dyDescent="0.25">
      <c r="A25" s="29" t="s">
        <v>25</v>
      </c>
      <c r="B25" s="7">
        <v>12</v>
      </c>
      <c r="C25" s="7">
        <v>46838</v>
      </c>
      <c r="D25" s="16">
        <v>48743</v>
      </c>
    </row>
    <row r="26" spans="1:4" x14ac:dyDescent="0.25">
      <c r="A26" s="29" t="s">
        <v>26</v>
      </c>
      <c r="B26" s="7">
        <v>13</v>
      </c>
      <c r="C26" s="7">
        <v>19182</v>
      </c>
      <c r="D26" s="16">
        <v>71055</v>
      </c>
    </row>
    <row r="27" spans="1:4" x14ac:dyDescent="0.25">
      <c r="A27" s="29" t="s">
        <v>27</v>
      </c>
      <c r="B27" s="7"/>
      <c r="C27" s="7">
        <v>3732</v>
      </c>
      <c r="D27" s="16">
        <v>3667</v>
      </c>
    </row>
    <row r="28" spans="1:4" ht="21" x14ac:dyDescent="0.25">
      <c r="A28" s="29" t="s">
        <v>28</v>
      </c>
      <c r="B28" s="7"/>
      <c r="C28" s="7">
        <v>71</v>
      </c>
      <c r="D28" s="16">
        <v>71</v>
      </c>
    </row>
    <row r="29" spans="1:4" ht="15.75" thickBot="1" x14ac:dyDescent="0.3">
      <c r="A29" s="30" t="s">
        <v>29</v>
      </c>
      <c r="B29" s="59"/>
      <c r="C29" s="59">
        <v>8261</v>
      </c>
      <c r="D29" s="18">
        <v>9220</v>
      </c>
    </row>
    <row r="30" spans="1:4" ht="15.75" thickBot="1" x14ac:dyDescent="0.3">
      <c r="A30" s="31" t="s">
        <v>30</v>
      </c>
      <c r="B30" s="62"/>
      <c r="C30" s="58">
        <f>SUM(C22:C29)</f>
        <v>103206</v>
      </c>
      <c r="D30" s="22">
        <f>SUM(D22:D29)</f>
        <v>156620</v>
      </c>
    </row>
    <row r="31" spans="1:4" ht="15.75" thickTop="1" x14ac:dyDescent="0.25">
      <c r="A31" s="27" t="s">
        <v>31</v>
      </c>
      <c r="B31" s="63"/>
      <c r="C31" s="57"/>
      <c r="D31" s="19"/>
    </row>
    <row r="32" spans="1:4" x14ac:dyDescent="0.25">
      <c r="A32" s="29" t="s">
        <v>32</v>
      </c>
      <c r="B32" s="7"/>
      <c r="C32" s="7">
        <v>107714</v>
      </c>
      <c r="D32" s="16">
        <v>107714</v>
      </c>
    </row>
    <row r="33" spans="1:4" x14ac:dyDescent="0.25">
      <c r="A33" s="29" t="s">
        <v>33</v>
      </c>
      <c r="B33" s="7"/>
      <c r="C33" s="7">
        <v>-18542</v>
      </c>
      <c r="D33" s="16">
        <v>-18542</v>
      </c>
    </row>
    <row r="34" spans="1:4" ht="42" x14ac:dyDescent="0.25">
      <c r="A34" s="29" t="s">
        <v>34</v>
      </c>
      <c r="B34" s="7"/>
      <c r="C34" s="7">
        <v>2</v>
      </c>
      <c r="D34" s="16">
        <v>-31</v>
      </c>
    </row>
    <row r="35" spans="1:4" x14ac:dyDescent="0.25">
      <c r="A35" s="29" t="s">
        <v>35</v>
      </c>
      <c r="B35" s="7"/>
      <c r="C35" s="7">
        <v>11101</v>
      </c>
      <c r="D35" s="16">
        <v>8896</v>
      </c>
    </row>
    <row r="36" spans="1:4" x14ac:dyDescent="0.25">
      <c r="A36" s="29" t="s">
        <v>36</v>
      </c>
      <c r="B36" s="7"/>
      <c r="C36" s="7">
        <v>91</v>
      </c>
      <c r="D36" s="16">
        <v>71</v>
      </c>
    </row>
    <row r="37" spans="1:4" ht="15.75" thickBot="1" x14ac:dyDescent="0.3">
      <c r="A37" s="30" t="s">
        <v>37</v>
      </c>
      <c r="B37" s="59"/>
      <c r="C37" s="59">
        <v>-2992</v>
      </c>
      <c r="D37" s="18">
        <v>-715</v>
      </c>
    </row>
    <row r="38" spans="1:4" x14ac:dyDescent="0.25">
      <c r="A38" s="28" t="s">
        <v>38</v>
      </c>
      <c r="B38" s="56"/>
      <c r="C38" s="56"/>
      <c r="D38" s="17"/>
    </row>
    <row r="39" spans="1:4" x14ac:dyDescent="0.25">
      <c r="A39" s="29" t="s">
        <v>39</v>
      </c>
      <c r="B39" s="7"/>
      <c r="C39" s="7">
        <f>SUM(C32:C37)</f>
        <v>97374</v>
      </c>
      <c r="D39" s="16">
        <f>SUM(D32:D37)</f>
        <v>97393</v>
      </c>
    </row>
    <row r="40" spans="1:4" ht="15.75" thickBot="1" x14ac:dyDescent="0.3">
      <c r="A40" s="30" t="s">
        <v>40</v>
      </c>
      <c r="B40" s="59"/>
      <c r="C40" s="59">
        <v>262237</v>
      </c>
      <c r="D40" s="18">
        <v>260352</v>
      </c>
    </row>
    <row r="41" spans="1:4" ht="15.75" thickBot="1" x14ac:dyDescent="0.3">
      <c r="A41" s="32" t="s">
        <v>41</v>
      </c>
      <c r="B41" s="65"/>
      <c r="C41" s="60">
        <f>C39+C40</f>
        <v>359611</v>
      </c>
      <c r="D41" s="24">
        <f t="shared" ref="D41" si="0">D39+D40</f>
        <v>357745</v>
      </c>
    </row>
    <row r="42" spans="1:4" ht="15.75" thickBot="1" x14ac:dyDescent="0.3">
      <c r="A42" s="31" t="s">
        <v>42</v>
      </c>
      <c r="B42" s="62"/>
      <c r="C42" s="58">
        <f>C30+C41</f>
        <v>462817</v>
      </c>
      <c r="D42" s="22">
        <f t="shared" ref="D42" si="1">D30+D41</f>
        <v>514365</v>
      </c>
    </row>
    <row r="43" spans="1:4" ht="16.5" thickTop="1" thickBot="1" x14ac:dyDescent="0.3">
      <c r="A43" s="20"/>
      <c r="B43" s="64"/>
      <c r="C43" s="20"/>
      <c r="D43" s="21"/>
    </row>
    <row r="44" spans="1:4" ht="15.75" thickTop="1" x14ac:dyDescent="0.25"/>
  </sheetData>
  <mergeCells count="2">
    <mergeCell ref="A2:D2"/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7B383-9E53-41FB-8472-E1C6C56AC7F5}">
  <dimension ref="A1:D52"/>
  <sheetViews>
    <sheetView workbookViewId="0">
      <selection activeCell="F16" sqref="F16"/>
    </sheetView>
  </sheetViews>
  <sheetFormatPr defaultRowHeight="15" x14ac:dyDescent="0.25"/>
  <cols>
    <col min="1" max="1" width="34" style="35" customWidth="1"/>
    <col min="2" max="2" width="12.5703125" customWidth="1"/>
    <col min="3" max="3" width="17.5703125" customWidth="1"/>
    <col min="4" max="4" width="17.42578125" customWidth="1"/>
  </cols>
  <sheetData>
    <row r="1" spans="1:4" ht="24.75" customHeight="1" x14ac:dyDescent="0.25">
      <c r="A1" s="68" t="s">
        <v>136</v>
      </c>
      <c r="B1" s="68"/>
      <c r="C1" s="68"/>
      <c r="D1" s="68"/>
    </row>
    <row r="2" spans="1:4" ht="57.75" customHeight="1" x14ac:dyDescent="0.25">
      <c r="A2" s="68" t="s">
        <v>138</v>
      </c>
      <c r="B2" s="68"/>
      <c r="C2" s="68"/>
      <c r="D2" s="68"/>
    </row>
    <row r="3" spans="1:4" x14ac:dyDescent="0.25">
      <c r="A3" s="72"/>
      <c r="B3" s="74" t="s">
        <v>144</v>
      </c>
      <c r="C3" s="3" t="s">
        <v>0</v>
      </c>
      <c r="D3" s="3" t="s">
        <v>0</v>
      </c>
    </row>
    <row r="4" spans="1:4" x14ac:dyDescent="0.25">
      <c r="A4" s="72"/>
      <c r="B4" s="74"/>
      <c r="C4" s="3" t="s">
        <v>1</v>
      </c>
      <c r="D4" s="3" t="s">
        <v>1</v>
      </c>
    </row>
    <row r="5" spans="1:4" x14ac:dyDescent="0.25">
      <c r="A5" s="72"/>
      <c r="B5" s="74"/>
      <c r="C5" s="3" t="s">
        <v>2</v>
      </c>
      <c r="D5" s="3" t="s">
        <v>5</v>
      </c>
    </row>
    <row r="6" spans="1:4" x14ac:dyDescent="0.25">
      <c r="A6" s="72"/>
      <c r="B6" s="74"/>
      <c r="C6" s="3" t="s">
        <v>3</v>
      </c>
      <c r="D6" s="3" t="s">
        <v>3</v>
      </c>
    </row>
    <row r="7" spans="1:4" ht="15.75" thickBot="1" x14ac:dyDescent="0.3">
      <c r="A7" s="73"/>
      <c r="B7" s="75"/>
      <c r="C7" s="4" t="s">
        <v>4</v>
      </c>
      <c r="D7" s="4" t="s">
        <v>7</v>
      </c>
    </row>
    <row r="8" spans="1:4" x14ac:dyDescent="0.25">
      <c r="A8" s="33" t="s">
        <v>43</v>
      </c>
      <c r="B8" s="5"/>
      <c r="C8" s="6"/>
      <c r="D8" s="6"/>
    </row>
    <row r="9" spans="1:4" ht="27.75" customHeight="1" x14ac:dyDescent="0.25">
      <c r="A9" s="29" t="s">
        <v>44</v>
      </c>
      <c r="B9" s="7"/>
      <c r="C9" s="6">
        <v>2114</v>
      </c>
      <c r="D9" s="6">
        <v>11092</v>
      </c>
    </row>
    <row r="10" spans="1:4" ht="21" x14ac:dyDescent="0.25">
      <c r="A10" s="29" t="s">
        <v>45</v>
      </c>
      <c r="B10" s="5"/>
      <c r="C10" s="6">
        <v>-3724</v>
      </c>
      <c r="D10" s="6">
        <v>-6547</v>
      </c>
    </row>
    <row r="11" spans="1:4" x14ac:dyDescent="0.25">
      <c r="A11" s="29" t="s">
        <v>46</v>
      </c>
      <c r="B11" s="5">
        <v>16</v>
      </c>
      <c r="C11" s="6">
        <v>7188</v>
      </c>
      <c r="D11" s="6">
        <v>7866</v>
      </c>
    </row>
    <row r="12" spans="1:4" x14ac:dyDescent="0.25">
      <c r="A12" s="29" t="s">
        <v>47</v>
      </c>
      <c r="B12" s="5">
        <v>17</v>
      </c>
      <c r="C12" s="6">
        <v>-2306</v>
      </c>
      <c r="D12" s="6">
        <v>-4286</v>
      </c>
    </row>
    <row r="13" spans="1:4" ht="21" x14ac:dyDescent="0.25">
      <c r="A13" s="29" t="s">
        <v>48</v>
      </c>
      <c r="B13" s="5"/>
      <c r="C13" s="6">
        <v>986</v>
      </c>
      <c r="D13" s="6">
        <v>1649</v>
      </c>
    </row>
    <row r="14" spans="1:4" x14ac:dyDescent="0.25">
      <c r="A14" s="29" t="s">
        <v>49</v>
      </c>
      <c r="B14" s="5">
        <v>18</v>
      </c>
      <c r="C14" s="6">
        <v>-7506</v>
      </c>
      <c r="D14" s="6">
        <v>-9459</v>
      </c>
    </row>
    <row r="15" spans="1:4" x14ac:dyDescent="0.25">
      <c r="A15" s="29" t="s">
        <v>50</v>
      </c>
      <c r="B15" s="5"/>
      <c r="C15" s="6">
        <v>1408</v>
      </c>
      <c r="D15" s="6">
        <v>1690</v>
      </c>
    </row>
    <row r="16" spans="1:4" x14ac:dyDescent="0.25">
      <c r="A16" s="29" t="s">
        <v>51</v>
      </c>
      <c r="B16" s="5"/>
      <c r="C16" s="6">
        <v>-3586</v>
      </c>
      <c r="D16" s="6">
        <v>-18995</v>
      </c>
    </row>
    <row r="17" spans="1:4" ht="21" x14ac:dyDescent="0.25">
      <c r="A17" s="29" t="s">
        <v>52</v>
      </c>
      <c r="B17" s="5"/>
      <c r="C17" s="6">
        <v>-263</v>
      </c>
      <c r="D17" s="6">
        <v>2110</v>
      </c>
    </row>
    <row r="18" spans="1:4" ht="21.75" thickBot="1" x14ac:dyDescent="0.3">
      <c r="A18" s="30" t="s">
        <v>53</v>
      </c>
      <c r="B18" s="8"/>
      <c r="C18" s="9">
        <v>-220</v>
      </c>
      <c r="D18" s="9">
        <v>-179</v>
      </c>
    </row>
    <row r="19" spans="1:4" ht="21" x14ac:dyDescent="0.25">
      <c r="A19" s="33" t="s">
        <v>54</v>
      </c>
      <c r="B19" s="5"/>
      <c r="C19" s="3">
        <f>SUM(C9:C18)</f>
        <v>-5909</v>
      </c>
      <c r="D19" s="3">
        <f t="shared" ref="D19" si="0">SUM(D9:D18)</f>
        <v>-15059</v>
      </c>
    </row>
    <row r="20" spans="1:4" ht="21.75" thickBot="1" x14ac:dyDescent="0.3">
      <c r="A20" s="30" t="s">
        <v>55</v>
      </c>
      <c r="B20" s="8"/>
      <c r="C20" s="9">
        <v>51</v>
      </c>
      <c r="D20" s="9">
        <v>42</v>
      </c>
    </row>
    <row r="21" spans="1:4" ht="21.75" thickBot="1" x14ac:dyDescent="0.3">
      <c r="A21" s="33" t="s">
        <v>56</v>
      </c>
      <c r="B21" s="5"/>
      <c r="C21" s="3">
        <f>C19+C20</f>
        <v>-5858</v>
      </c>
      <c r="D21" s="3">
        <f t="shared" ref="D21" si="1">D19+D20</f>
        <v>-15017</v>
      </c>
    </row>
    <row r="22" spans="1:4" ht="21.75" thickBot="1" x14ac:dyDescent="0.3">
      <c r="A22" s="31" t="s">
        <v>57</v>
      </c>
      <c r="B22" s="23"/>
      <c r="C22" s="22">
        <v>-5858</v>
      </c>
      <c r="D22" s="22">
        <v>-15017</v>
      </c>
    </row>
    <row r="23" spans="1:4" ht="15.75" thickTop="1" x14ac:dyDescent="0.25">
      <c r="A23" s="29" t="s">
        <v>58</v>
      </c>
      <c r="B23" s="5"/>
      <c r="C23" s="6"/>
      <c r="D23" s="6"/>
    </row>
    <row r="24" spans="1:4" x14ac:dyDescent="0.25">
      <c r="A24" s="29" t="s">
        <v>59</v>
      </c>
      <c r="B24" s="5"/>
      <c r="C24" s="6">
        <v>-2277</v>
      </c>
      <c r="D24" s="6">
        <v>-4355</v>
      </c>
    </row>
    <row r="25" spans="1:4" ht="15.75" thickBot="1" x14ac:dyDescent="0.3">
      <c r="A25" s="30" t="s">
        <v>60</v>
      </c>
      <c r="B25" s="8"/>
      <c r="C25" s="9">
        <v>-3581</v>
      </c>
      <c r="D25" s="9">
        <v>-10662</v>
      </c>
    </row>
    <row r="26" spans="1:4" ht="21.75" thickBot="1" x14ac:dyDescent="0.3">
      <c r="A26" s="34" t="s">
        <v>61</v>
      </c>
      <c r="B26" s="10"/>
      <c r="C26" s="11">
        <f>C24+C25</f>
        <v>-5858</v>
      </c>
      <c r="D26" s="11">
        <f t="shared" ref="D26" si="2">D24+D25</f>
        <v>-15017</v>
      </c>
    </row>
    <row r="27" spans="1:4" ht="15.75" thickTop="1" x14ac:dyDescent="0.25"/>
    <row r="31" spans="1:4" x14ac:dyDescent="0.25">
      <c r="A31" s="70"/>
      <c r="B31" s="1"/>
      <c r="C31" s="13" t="s">
        <v>62</v>
      </c>
      <c r="D31" s="13" t="s">
        <v>62</v>
      </c>
    </row>
    <row r="32" spans="1:4" x14ac:dyDescent="0.25">
      <c r="A32" s="70"/>
      <c r="C32" s="13" t="s">
        <v>143</v>
      </c>
      <c r="D32" s="13" t="s">
        <v>143</v>
      </c>
    </row>
    <row r="33" spans="1:4" x14ac:dyDescent="0.25">
      <c r="A33" s="70"/>
      <c r="B33" s="1"/>
      <c r="C33" s="13" t="s">
        <v>63</v>
      </c>
      <c r="D33" s="13" t="s">
        <v>63</v>
      </c>
    </row>
    <row r="34" spans="1:4" ht="15.75" thickBot="1" x14ac:dyDescent="0.3">
      <c r="A34" s="71"/>
      <c r="B34" s="26"/>
      <c r="C34" s="14" t="s">
        <v>146</v>
      </c>
      <c r="D34" s="14" t="s">
        <v>64</v>
      </c>
    </row>
    <row r="35" spans="1:4" x14ac:dyDescent="0.25">
      <c r="A35" s="7"/>
      <c r="B35" s="7"/>
      <c r="C35" s="6"/>
      <c r="D35" s="6"/>
    </row>
    <row r="36" spans="1:4" ht="15.75" thickBot="1" x14ac:dyDescent="0.3">
      <c r="A36" s="12" t="s">
        <v>65</v>
      </c>
      <c r="B36" s="12"/>
      <c r="C36" s="4">
        <v>-5858</v>
      </c>
      <c r="D36" s="4">
        <v>-15017</v>
      </c>
    </row>
    <row r="37" spans="1:4" ht="52.5" x14ac:dyDescent="0.25">
      <c r="A37" s="37" t="s">
        <v>66</v>
      </c>
      <c r="B37" s="37"/>
      <c r="C37" s="6"/>
      <c r="D37" s="6"/>
    </row>
    <row r="38" spans="1:4" ht="63" x14ac:dyDescent="0.25">
      <c r="A38" s="29" t="s">
        <v>67</v>
      </c>
      <c r="B38" s="29"/>
      <c r="C38" s="6">
        <v>114</v>
      </c>
      <c r="D38" s="6">
        <v>-152</v>
      </c>
    </row>
    <row r="39" spans="1:4" ht="63" x14ac:dyDescent="0.25">
      <c r="A39" s="29" t="s">
        <v>68</v>
      </c>
      <c r="B39" s="29"/>
      <c r="C39" s="6">
        <v>69</v>
      </c>
      <c r="D39" s="6"/>
    </row>
    <row r="40" spans="1:4" ht="21.75" thickBot="1" x14ac:dyDescent="0.3">
      <c r="A40" s="29" t="s">
        <v>69</v>
      </c>
      <c r="B40" s="29"/>
      <c r="C40" s="6"/>
      <c r="D40" s="6"/>
    </row>
    <row r="41" spans="1:4" ht="15.75" thickBot="1" x14ac:dyDescent="0.3">
      <c r="A41" s="38"/>
      <c r="B41" s="38"/>
      <c r="C41" s="24"/>
      <c r="D41" s="24"/>
    </row>
    <row r="42" spans="1:4" ht="52.5" x14ac:dyDescent="0.25">
      <c r="A42" s="37" t="s">
        <v>70</v>
      </c>
      <c r="B42" s="37"/>
      <c r="C42" s="6"/>
      <c r="D42" s="6"/>
    </row>
    <row r="43" spans="1:4" ht="21" x14ac:dyDescent="0.25">
      <c r="A43" s="29" t="s">
        <v>71</v>
      </c>
      <c r="B43" s="29"/>
      <c r="C43" s="6">
        <v>7541</v>
      </c>
      <c r="D43" s="6">
        <v>20737</v>
      </c>
    </row>
    <row r="44" spans="1:4" ht="15.75" thickBot="1" x14ac:dyDescent="0.3">
      <c r="A44" s="30"/>
      <c r="B44" s="30"/>
      <c r="C44" s="4"/>
      <c r="D44" s="4"/>
    </row>
    <row r="45" spans="1:4" ht="32.25" thickBot="1" x14ac:dyDescent="0.3">
      <c r="A45" s="39" t="s">
        <v>72</v>
      </c>
      <c r="B45" s="39"/>
      <c r="C45" s="4">
        <f>C38+C39+C43</f>
        <v>7724</v>
      </c>
      <c r="D45" s="4">
        <f t="shared" ref="D45" si="3">D38+D39+D43</f>
        <v>20585</v>
      </c>
    </row>
    <row r="46" spans="1:4" ht="32.25" thickBot="1" x14ac:dyDescent="0.3">
      <c r="A46" s="34" t="s">
        <v>73</v>
      </c>
      <c r="B46" s="34"/>
      <c r="C46" s="11">
        <f>C36+C45</f>
        <v>1866</v>
      </c>
      <c r="D46" s="11">
        <f t="shared" ref="D46" si="4">D36+D45</f>
        <v>5568</v>
      </c>
    </row>
    <row r="47" spans="1:4" ht="15.75" thickTop="1" x14ac:dyDescent="0.25">
      <c r="A47" s="29"/>
      <c r="B47" s="29"/>
      <c r="C47" s="6"/>
      <c r="D47" s="6"/>
    </row>
    <row r="48" spans="1:4" x14ac:dyDescent="0.25">
      <c r="A48" s="29" t="s">
        <v>58</v>
      </c>
      <c r="B48" s="29"/>
      <c r="C48" s="6"/>
      <c r="D48" s="6"/>
    </row>
    <row r="49" spans="1:4" x14ac:dyDescent="0.25">
      <c r="A49" s="29" t="s">
        <v>59</v>
      </c>
      <c r="B49" s="29"/>
      <c r="C49" s="6">
        <v>-17</v>
      </c>
      <c r="D49" s="6">
        <v>-1286</v>
      </c>
    </row>
    <row r="50" spans="1:4" ht="15.75" thickBot="1" x14ac:dyDescent="0.3">
      <c r="A50" s="30" t="s">
        <v>60</v>
      </c>
      <c r="B50" s="30"/>
      <c r="C50" s="9">
        <v>1883</v>
      </c>
      <c r="D50" s="9">
        <v>6854</v>
      </c>
    </row>
    <row r="51" spans="1:4" ht="15.75" thickBot="1" x14ac:dyDescent="0.3">
      <c r="A51" s="36"/>
      <c r="B51" s="36"/>
      <c r="C51" s="11"/>
      <c r="D51" s="11"/>
    </row>
    <row r="52" spans="1:4" ht="15.75" thickTop="1" x14ac:dyDescent="0.25"/>
  </sheetData>
  <mergeCells count="5">
    <mergeCell ref="A31:A34"/>
    <mergeCell ref="A1:D1"/>
    <mergeCell ref="A2:D2"/>
    <mergeCell ref="A3:A7"/>
    <mergeCell ref="B3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DB837-99B8-4553-ABC6-FEFE66E0178F}">
  <dimension ref="A1:K26"/>
  <sheetViews>
    <sheetView workbookViewId="0">
      <selection activeCell="O17" sqref="O17"/>
    </sheetView>
  </sheetViews>
  <sheetFormatPr defaultRowHeight="15" x14ac:dyDescent="0.25"/>
  <cols>
    <col min="1" max="1" width="27.85546875" style="35" customWidth="1"/>
    <col min="5" max="5" width="15.85546875" customWidth="1"/>
  </cols>
  <sheetData>
    <row r="1" spans="1:11" ht="24.75" customHeight="1" x14ac:dyDescent="0.25">
      <c r="A1" s="78" t="s">
        <v>136</v>
      </c>
      <c r="B1" s="78"/>
      <c r="C1" s="78"/>
      <c r="D1" s="78"/>
      <c r="E1" s="78"/>
      <c r="F1" s="78"/>
      <c r="G1" s="78"/>
      <c r="H1" s="78"/>
      <c r="I1" s="78"/>
      <c r="J1" s="78"/>
    </row>
    <row r="2" spans="1:11" ht="33" customHeight="1" x14ac:dyDescent="0.25">
      <c r="A2" s="78" t="s">
        <v>139</v>
      </c>
      <c r="B2" s="78"/>
      <c r="C2" s="78"/>
      <c r="D2" s="78"/>
      <c r="E2" s="78"/>
      <c r="F2" s="78"/>
      <c r="G2" s="78"/>
      <c r="H2" s="78"/>
      <c r="I2" s="78"/>
      <c r="J2" s="78"/>
    </row>
    <row r="3" spans="1:11" x14ac:dyDescent="0.25">
      <c r="A3"/>
    </row>
    <row r="4" spans="1:11" ht="126" customHeight="1" x14ac:dyDescent="0.25">
      <c r="A4" s="81"/>
      <c r="B4" s="83" t="s">
        <v>74</v>
      </c>
      <c r="C4" s="76" t="s">
        <v>32</v>
      </c>
      <c r="D4" s="76" t="s">
        <v>75</v>
      </c>
      <c r="E4" s="76" t="s">
        <v>76</v>
      </c>
      <c r="F4" s="76" t="s">
        <v>35</v>
      </c>
      <c r="G4" s="76" t="s">
        <v>36</v>
      </c>
      <c r="H4" s="76" t="s">
        <v>77</v>
      </c>
      <c r="I4" s="76" t="s">
        <v>78</v>
      </c>
      <c r="J4" s="40"/>
      <c r="K4" s="40" t="s">
        <v>78</v>
      </c>
    </row>
    <row r="5" spans="1:11" ht="30" thickBot="1" x14ac:dyDescent="0.3">
      <c r="A5" s="82"/>
      <c r="B5" s="84"/>
      <c r="C5" s="77"/>
      <c r="D5" s="77"/>
      <c r="E5" s="77"/>
      <c r="F5" s="77"/>
      <c r="G5" s="77"/>
      <c r="H5" s="77"/>
      <c r="I5" s="77"/>
      <c r="J5" s="41" t="s">
        <v>79</v>
      </c>
      <c r="K5" s="41" t="s">
        <v>80</v>
      </c>
    </row>
    <row r="6" spans="1:11" ht="15.75" thickBot="1" x14ac:dyDescent="0.3">
      <c r="A6" s="42" t="s">
        <v>81</v>
      </c>
      <c r="B6" s="43"/>
      <c r="C6" s="41">
        <v>107714</v>
      </c>
      <c r="D6" s="41">
        <v>-3576</v>
      </c>
      <c r="E6" s="41">
        <v>-14</v>
      </c>
      <c r="F6" s="41">
        <v>4992</v>
      </c>
      <c r="G6" s="41">
        <v>38</v>
      </c>
      <c r="H6" s="41">
        <v>-7790</v>
      </c>
      <c r="I6" s="41">
        <v>101364</v>
      </c>
      <c r="J6" s="41">
        <v>249751</v>
      </c>
      <c r="K6" s="41">
        <v>351115</v>
      </c>
    </row>
    <row r="7" spans="1:11" x14ac:dyDescent="0.25">
      <c r="A7" s="85" t="s">
        <v>82</v>
      </c>
      <c r="B7" s="79"/>
      <c r="C7" s="79" t="s">
        <v>83</v>
      </c>
      <c r="D7" s="79" t="s">
        <v>83</v>
      </c>
      <c r="E7" s="79" t="s">
        <v>83</v>
      </c>
      <c r="F7" s="79" t="s">
        <v>83</v>
      </c>
      <c r="G7" s="79" t="s">
        <v>83</v>
      </c>
      <c r="H7" s="79">
        <v>-4355</v>
      </c>
      <c r="I7" s="79">
        <v>-4355</v>
      </c>
      <c r="J7" s="79">
        <v>-10662</v>
      </c>
      <c r="K7" s="79">
        <v>-15017</v>
      </c>
    </row>
    <row r="8" spans="1:11" x14ac:dyDescent="0.25">
      <c r="A8" s="86"/>
      <c r="B8" s="80"/>
      <c r="C8" s="80"/>
      <c r="D8" s="80"/>
      <c r="E8" s="80"/>
      <c r="F8" s="80"/>
      <c r="G8" s="80"/>
      <c r="H8" s="80"/>
      <c r="I8" s="80"/>
      <c r="J8" s="80"/>
      <c r="K8" s="80"/>
    </row>
    <row r="9" spans="1:11" ht="20.25" thickBot="1" x14ac:dyDescent="0.3">
      <c r="A9" s="46" t="s">
        <v>84</v>
      </c>
      <c r="B9" s="43"/>
      <c r="C9" s="43" t="s">
        <v>83</v>
      </c>
      <c r="D9" s="43" t="s">
        <v>83</v>
      </c>
      <c r="E9" s="47">
        <v>-152</v>
      </c>
      <c r="F9" s="43">
        <v>3221</v>
      </c>
      <c r="G9" s="43"/>
      <c r="H9" s="43" t="s">
        <v>85</v>
      </c>
      <c r="I9" s="43">
        <v>3069</v>
      </c>
      <c r="J9" s="43">
        <v>17516</v>
      </c>
      <c r="K9" s="43">
        <v>20585</v>
      </c>
    </row>
    <row r="10" spans="1:11" ht="20.25" thickBot="1" x14ac:dyDescent="0.3">
      <c r="A10" s="42" t="s">
        <v>86</v>
      </c>
      <c r="B10" s="43"/>
      <c r="C10" s="43" t="s">
        <v>83</v>
      </c>
      <c r="D10" s="43"/>
      <c r="E10" s="43">
        <f>E6+E9</f>
        <v>-166</v>
      </c>
      <c r="F10" s="43">
        <f>F6+F9</f>
        <v>8213</v>
      </c>
      <c r="G10" s="43"/>
      <c r="H10" s="43">
        <v>-4355</v>
      </c>
      <c r="I10" s="43">
        <v>-1286</v>
      </c>
      <c r="J10" s="43">
        <v>6854</v>
      </c>
      <c r="K10" s="43">
        <v>5568</v>
      </c>
    </row>
    <row r="11" spans="1:11" x14ac:dyDescent="0.25">
      <c r="A11" s="44" t="s">
        <v>87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29.25" x14ac:dyDescent="0.25">
      <c r="A12" s="44" t="s">
        <v>88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</row>
    <row r="13" spans="1:11" ht="29.25" x14ac:dyDescent="0.25">
      <c r="A13" s="44" t="s">
        <v>89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ht="15.75" thickBot="1" x14ac:dyDescent="0.3">
      <c r="A14" s="44" t="s">
        <v>90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5.75" thickBot="1" x14ac:dyDescent="0.3">
      <c r="A15" s="48" t="s">
        <v>91</v>
      </c>
      <c r="B15" s="49"/>
      <c r="C15" s="50">
        <v>107714</v>
      </c>
      <c r="D15" s="50">
        <v>-3576</v>
      </c>
      <c r="E15" s="50">
        <v>-166</v>
      </c>
      <c r="F15" s="50">
        <v>8213</v>
      </c>
      <c r="G15" s="50">
        <v>38</v>
      </c>
      <c r="H15" s="51">
        <v>-12145</v>
      </c>
      <c r="I15" s="51">
        <v>100078</v>
      </c>
      <c r="J15" s="51">
        <v>256605</v>
      </c>
      <c r="K15" s="51">
        <v>356683</v>
      </c>
    </row>
    <row r="16" spans="1:11" ht="16.5" thickTop="1" thickBot="1" x14ac:dyDescent="0.3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1:11" ht="126" customHeight="1" x14ac:dyDescent="0.25">
      <c r="A17" s="81"/>
      <c r="B17" s="83" t="s">
        <v>74</v>
      </c>
      <c r="C17" s="76" t="s">
        <v>32</v>
      </c>
      <c r="D17" s="76" t="s">
        <v>75</v>
      </c>
      <c r="E17" s="76" t="s">
        <v>76</v>
      </c>
      <c r="F17" s="76" t="s">
        <v>35</v>
      </c>
      <c r="G17" s="76" t="s">
        <v>36</v>
      </c>
      <c r="H17" s="76" t="s">
        <v>92</v>
      </c>
      <c r="I17" s="76" t="s">
        <v>78</v>
      </c>
      <c r="J17" s="40"/>
      <c r="K17" s="40" t="s">
        <v>78</v>
      </c>
    </row>
    <row r="18" spans="1:11" ht="30" thickBot="1" x14ac:dyDescent="0.3">
      <c r="A18" s="82"/>
      <c r="B18" s="84"/>
      <c r="C18" s="77"/>
      <c r="D18" s="77"/>
      <c r="E18" s="77"/>
      <c r="F18" s="77"/>
      <c r="G18" s="77"/>
      <c r="H18" s="77"/>
      <c r="I18" s="77"/>
      <c r="J18" s="41" t="s">
        <v>79</v>
      </c>
      <c r="K18" s="41" t="s">
        <v>80</v>
      </c>
    </row>
    <row r="19" spans="1:11" ht="15.75" thickBot="1" x14ac:dyDescent="0.3">
      <c r="A19" s="42" t="s">
        <v>93</v>
      </c>
      <c r="B19" s="43"/>
      <c r="C19" s="41">
        <v>107714</v>
      </c>
      <c r="D19" s="41">
        <v>-18542</v>
      </c>
      <c r="E19" s="41">
        <v>-31</v>
      </c>
      <c r="F19" s="41">
        <v>8896</v>
      </c>
      <c r="G19" s="41">
        <v>71</v>
      </c>
      <c r="H19" s="41">
        <v>-715</v>
      </c>
      <c r="I19" s="41">
        <v>97393</v>
      </c>
      <c r="J19" s="41">
        <v>260352</v>
      </c>
      <c r="K19" s="41">
        <v>357745</v>
      </c>
    </row>
    <row r="20" spans="1:11" x14ac:dyDescent="0.25">
      <c r="A20" s="44" t="s">
        <v>94</v>
      </c>
      <c r="B20" s="45"/>
      <c r="C20" s="45"/>
      <c r="D20" s="45"/>
      <c r="E20" s="45"/>
      <c r="F20" s="45"/>
      <c r="G20" s="45"/>
      <c r="H20" s="45">
        <v>-2277</v>
      </c>
      <c r="I20" s="45">
        <v>-2277</v>
      </c>
      <c r="J20" s="45">
        <v>-3581</v>
      </c>
      <c r="K20" s="45">
        <v>-5858</v>
      </c>
    </row>
    <row r="21" spans="1:11" ht="20.25" thickBot="1" x14ac:dyDescent="0.3">
      <c r="A21" s="46" t="s">
        <v>84</v>
      </c>
      <c r="B21" s="43"/>
      <c r="C21" s="43"/>
      <c r="D21" s="43"/>
      <c r="E21" s="43">
        <v>33</v>
      </c>
      <c r="F21" s="43">
        <v>2205</v>
      </c>
      <c r="G21" s="43">
        <v>20</v>
      </c>
      <c r="H21" s="43"/>
      <c r="I21" s="43">
        <v>2258</v>
      </c>
      <c r="J21" s="43">
        <v>5466</v>
      </c>
      <c r="K21" s="43">
        <v>7724</v>
      </c>
    </row>
    <row r="22" spans="1:11" ht="20.25" thickBot="1" x14ac:dyDescent="0.3">
      <c r="A22" s="42" t="s">
        <v>86</v>
      </c>
      <c r="B22" s="43"/>
      <c r="C22" s="43"/>
      <c r="D22" s="43"/>
      <c r="E22" s="43">
        <v>33</v>
      </c>
      <c r="F22" s="43">
        <v>2205</v>
      </c>
      <c r="G22" s="43">
        <v>20</v>
      </c>
      <c r="H22" s="43">
        <v>-2277</v>
      </c>
      <c r="I22" s="43">
        <v>-19</v>
      </c>
      <c r="J22" s="43">
        <v>1885</v>
      </c>
      <c r="K22" s="43">
        <v>1866</v>
      </c>
    </row>
    <row r="23" spans="1:11" x14ac:dyDescent="0.25">
      <c r="A23" s="44" t="s">
        <v>87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</row>
    <row r="24" spans="1:11" ht="15.75" thickBot="1" x14ac:dyDescent="0.3">
      <c r="A24" s="44" t="s">
        <v>90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</row>
    <row r="25" spans="1:11" ht="15.75" thickBot="1" x14ac:dyDescent="0.3">
      <c r="A25" s="48" t="s">
        <v>95</v>
      </c>
      <c r="B25" s="49"/>
      <c r="C25" s="50">
        <v>107714</v>
      </c>
      <c r="D25" s="50">
        <v>-18542</v>
      </c>
      <c r="E25" s="50">
        <v>2</v>
      </c>
      <c r="F25" s="50">
        <v>11101</v>
      </c>
      <c r="G25" s="50">
        <v>91</v>
      </c>
      <c r="H25" s="51">
        <v>-2992</v>
      </c>
      <c r="I25" s="51">
        <v>97374</v>
      </c>
      <c r="J25" s="51">
        <v>262237</v>
      </c>
      <c r="K25" s="51">
        <v>359611</v>
      </c>
    </row>
    <row r="26" spans="1:11" ht="15.75" thickTop="1" x14ac:dyDescent="0.25"/>
  </sheetData>
  <mergeCells count="31">
    <mergeCell ref="K7:K8"/>
    <mergeCell ref="A17:A18"/>
    <mergeCell ref="B17:B18"/>
    <mergeCell ref="C17:C18"/>
    <mergeCell ref="D17:D18"/>
    <mergeCell ref="E17:E18"/>
    <mergeCell ref="F17:F18"/>
    <mergeCell ref="A7:A8"/>
    <mergeCell ref="B7:B8"/>
    <mergeCell ref="C7:C8"/>
    <mergeCell ref="D7:D8"/>
    <mergeCell ref="E7:E8"/>
    <mergeCell ref="F7:F8"/>
    <mergeCell ref="G7:G8"/>
    <mergeCell ref="G17:G18"/>
    <mergeCell ref="H17:H18"/>
    <mergeCell ref="I17:I18"/>
    <mergeCell ref="A1:J1"/>
    <mergeCell ref="A2:J2"/>
    <mergeCell ref="H7:H8"/>
    <mergeCell ref="I7:I8"/>
    <mergeCell ref="J7:J8"/>
    <mergeCell ref="G4:G5"/>
    <mergeCell ref="H4:H5"/>
    <mergeCell ref="I4:I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3FD6F-7948-4B1A-A0EC-30AFE29C2E98}">
  <dimension ref="A1:D61"/>
  <sheetViews>
    <sheetView workbookViewId="0">
      <selection activeCell="I45" sqref="I45"/>
    </sheetView>
  </sheetViews>
  <sheetFormatPr defaultRowHeight="15" x14ac:dyDescent="0.25"/>
  <cols>
    <col min="1" max="1" width="46.5703125" style="35" customWidth="1"/>
    <col min="2" max="2" width="15.42578125" customWidth="1"/>
    <col min="3" max="3" width="19.28515625" customWidth="1"/>
    <col min="4" max="4" width="16.28515625" customWidth="1"/>
  </cols>
  <sheetData>
    <row r="1" spans="1:4" ht="15" customHeight="1" x14ac:dyDescent="0.25">
      <c r="A1" s="89" t="s">
        <v>136</v>
      </c>
      <c r="B1" s="89"/>
      <c r="C1" s="89"/>
      <c r="D1" s="89"/>
    </row>
    <row r="2" spans="1:4" ht="48" customHeight="1" x14ac:dyDescent="0.25">
      <c r="A2" s="88" t="s">
        <v>140</v>
      </c>
      <c r="B2" s="88"/>
      <c r="C2" s="88"/>
      <c r="D2" s="88"/>
    </row>
    <row r="3" spans="1:4" x14ac:dyDescent="0.25">
      <c r="A3" s="72"/>
      <c r="B3" s="74" t="s">
        <v>145</v>
      </c>
      <c r="C3" s="3" t="s">
        <v>96</v>
      </c>
      <c r="D3" s="3" t="s">
        <v>96</v>
      </c>
    </row>
    <row r="4" spans="1:4" x14ac:dyDescent="0.25">
      <c r="A4" s="72"/>
      <c r="B4" s="74"/>
      <c r="C4" s="3" t="s">
        <v>141</v>
      </c>
      <c r="D4" s="3" t="s">
        <v>141</v>
      </c>
    </row>
    <row r="5" spans="1:4" x14ac:dyDescent="0.25">
      <c r="A5" s="72"/>
      <c r="B5" s="74"/>
      <c r="C5" s="3" t="s">
        <v>3</v>
      </c>
      <c r="D5" s="3" t="s">
        <v>3</v>
      </c>
    </row>
    <row r="6" spans="1:4" ht="15.75" thickBot="1" x14ac:dyDescent="0.3">
      <c r="A6" s="73"/>
      <c r="B6" s="75"/>
      <c r="C6" s="4" t="s">
        <v>4</v>
      </c>
      <c r="D6" s="14" t="s">
        <v>7</v>
      </c>
    </row>
    <row r="7" spans="1:4" ht="21" x14ac:dyDescent="0.25">
      <c r="A7" s="33" t="s">
        <v>97</v>
      </c>
      <c r="B7" s="5"/>
      <c r="C7" s="6"/>
      <c r="D7" s="6"/>
    </row>
    <row r="8" spans="1:4" x14ac:dyDescent="0.25">
      <c r="A8" s="29" t="s">
        <v>98</v>
      </c>
      <c r="B8" s="5"/>
      <c r="C8" s="6">
        <v>5360</v>
      </c>
      <c r="D8" s="6">
        <v>3990</v>
      </c>
    </row>
    <row r="9" spans="1:4" x14ac:dyDescent="0.25">
      <c r="A9" s="29" t="s">
        <v>99</v>
      </c>
      <c r="B9" s="5"/>
      <c r="C9" s="6">
        <v>-715</v>
      </c>
      <c r="D9" s="6">
        <v>-5087</v>
      </c>
    </row>
    <row r="10" spans="1:4" x14ac:dyDescent="0.25">
      <c r="A10" s="29" t="s">
        <v>100</v>
      </c>
      <c r="B10" s="5"/>
      <c r="C10" s="6">
        <v>-2638</v>
      </c>
      <c r="D10" s="6"/>
    </row>
    <row r="11" spans="1:4" ht="21" x14ac:dyDescent="0.25">
      <c r="A11" s="29" t="s">
        <v>101</v>
      </c>
      <c r="B11" s="5"/>
      <c r="C11" s="6">
        <v>37368</v>
      </c>
      <c r="D11" s="6">
        <v>2344</v>
      </c>
    </row>
    <row r="12" spans="1:4" ht="15.75" thickBot="1" x14ac:dyDescent="0.3">
      <c r="A12" s="30" t="s">
        <v>102</v>
      </c>
      <c r="B12" s="8"/>
      <c r="C12" s="9">
        <v>-6229</v>
      </c>
      <c r="D12" s="9">
        <v>-7167</v>
      </c>
    </row>
    <row r="13" spans="1:4" ht="31.5" x14ac:dyDescent="0.25">
      <c r="A13" s="33" t="s">
        <v>103</v>
      </c>
      <c r="B13" s="5"/>
      <c r="C13" s="3">
        <f>SUM(C8:C12)</f>
        <v>33146</v>
      </c>
      <c r="D13" s="3">
        <f t="shared" ref="D13" si="0">SUM(D8:D12)</f>
        <v>-5920</v>
      </c>
    </row>
    <row r="14" spans="1:4" ht="21" x14ac:dyDescent="0.25">
      <c r="A14" s="33" t="s">
        <v>104</v>
      </c>
      <c r="B14" s="5"/>
      <c r="C14" s="6"/>
      <c r="D14" s="6"/>
    </row>
    <row r="15" spans="1:4" x14ac:dyDescent="0.25">
      <c r="A15" s="29" t="s">
        <v>12</v>
      </c>
      <c r="B15" s="5"/>
      <c r="C15" s="6">
        <v>-5072</v>
      </c>
      <c r="D15" s="6">
        <v>16681</v>
      </c>
    </row>
    <row r="16" spans="1:4" x14ac:dyDescent="0.25">
      <c r="A16" s="29" t="s">
        <v>105</v>
      </c>
      <c r="B16" s="5"/>
      <c r="C16" s="6">
        <v>26393</v>
      </c>
      <c r="D16" s="6">
        <v>1053</v>
      </c>
    </row>
    <row r="17" spans="1:4" x14ac:dyDescent="0.25">
      <c r="A17" s="29" t="s">
        <v>106</v>
      </c>
      <c r="B17" s="5"/>
      <c r="C17" s="6"/>
      <c r="D17" s="6"/>
    </row>
    <row r="18" spans="1:4" ht="21" x14ac:dyDescent="0.25">
      <c r="A18" s="29" t="s">
        <v>107</v>
      </c>
      <c r="B18" s="5"/>
      <c r="C18" s="6"/>
      <c r="D18" s="6">
        <v>3911</v>
      </c>
    </row>
    <row r="19" spans="1:4" x14ac:dyDescent="0.25">
      <c r="A19" s="29" t="s">
        <v>108</v>
      </c>
      <c r="B19" s="5"/>
      <c r="C19" s="6"/>
      <c r="D19" s="6">
        <v>-11826</v>
      </c>
    </row>
    <row r="20" spans="1:4" x14ac:dyDescent="0.25">
      <c r="A20" s="29" t="s">
        <v>19</v>
      </c>
      <c r="B20" s="5"/>
      <c r="C20" s="6">
        <v>-51969</v>
      </c>
      <c r="D20" s="6">
        <v>-31335</v>
      </c>
    </row>
    <row r="21" spans="1:4" x14ac:dyDescent="0.25">
      <c r="A21" s="29" t="s">
        <v>24</v>
      </c>
      <c r="B21" s="5"/>
      <c r="C21" s="6"/>
      <c r="D21" s="6">
        <v>4801</v>
      </c>
    </row>
    <row r="22" spans="1:4" x14ac:dyDescent="0.25">
      <c r="A22" s="29" t="s">
        <v>25</v>
      </c>
      <c r="B22" s="5"/>
      <c r="C22" s="6">
        <v>-2028</v>
      </c>
      <c r="D22" s="6">
        <v>5191</v>
      </c>
    </row>
    <row r="23" spans="1:4" ht="15.75" thickBot="1" x14ac:dyDescent="0.3">
      <c r="A23" s="29" t="s">
        <v>109</v>
      </c>
      <c r="B23" s="5"/>
      <c r="C23" s="6">
        <v>880</v>
      </c>
      <c r="D23" s="6">
        <v>-245</v>
      </c>
    </row>
    <row r="24" spans="1:4" ht="32.25" thickBot="1" x14ac:dyDescent="0.3">
      <c r="A24" s="32" t="s">
        <v>110</v>
      </c>
      <c r="B24" s="25"/>
      <c r="C24" s="24">
        <f>SUM(C13:C23)</f>
        <v>1350</v>
      </c>
      <c r="D24" s="24">
        <f t="shared" ref="D24" si="1">SUM(D13:D23)</f>
        <v>-17689</v>
      </c>
    </row>
    <row r="25" spans="1:4" ht="15.75" thickBot="1" x14ac:dyDescent="0.3">
      <c r="A25" s="30" t="s">
        <v>111</v>
      </c>
      <c r="B25" s="8"/>
      <c r="C25" s="9">
        <v>136</v>
      </c>
      <c r="D25" s="9"/>
    </row>
    <row r="26" spans="1:4" ht="21.75" thickBot="1" x14ac:dyDescent="0.3">
      <c r="A26" s="39" t="s">
        <v>112</v>
      </c>
      <c r="B26" s="8"/>
      <c r="C26" s="4">
        <f>C24+C25</f>
        <v>1486</v>
      </c>
      <c r="D26" s="4">
        <f t="shared" ref="D26" si="2">D24+D25</f>
        <v>-17689</v>
      </c>
    </row>
    <row r="27" spans="1:4" ht="21" x14ac:dyDescent="0.25">
      <c r="A27" s="33" t="s">
        <v>113</v>
      </c>
      <c r="B27" s="5"/>
      <c r="C27" s="6"/>
      <c r="D27" s="6"/>
    </row>
    <row r="28" spans="1:4" ht="31.5" x14ac:dyDescent="0.25">
      <c r="A28" s="29" t="s">
        <v>114</v>
      </c>
      <c r="B28" s="5"/>
      <c r="C28" s="6">
        <v>-6185</v>
      </c>
      <c r="D28" s="6">
        <v>-2523</v>
      </c>
    </row>
    <row r="29" spans="1:4" ht="31.5" x14ac:dyDescent="0.25">
      <c r="A29" s="29" t="s">
        <v>115</v>
      </c>
      <c r="B29" s="5"/>
      <c r="C29" s="6">
        <v>6154</v>
      </c>
      <c r="D29" s="6"/>
    </row>
    <row r="30" spans="1:4" ht="21" x14ac:dyDescent="0.25">
      <c r="A30" s="29" t="s">
        <v>116</v>
      </c>
      <c r="B30" s="5"/>
      <c r="C30" s="6">
        <v>-52</v>
      </c>
      <c r="D30" s="6">
        <v>-241</v>
      </c>
    </row>
    <row r="31" spans="1:4" x14ac:dyDescent="0.25">
      <c r="A31" s="29" t="s">
        <v>117</v>
      </c>
      <c r="B31" s="5"/>
      <c r="C31" s="6">
        <v>1180</v>
      </c>
      <c r="D31" s="6">
        <v>14820</v>
      </c>
    </row>
    <row r="32" spans="1:4" x14ac:dyDescent="0.25">
      <c r="A32" s="29" t="s">
        <v>118</v>
      </c>
      <c r="B32" s="5"/>
      <c r="C32" s="6">
        <v>-22019</v>
      </c>
      <c r="D32" s="6"/>
    </row>
    <row r="33" spans="1:4" x14ac:dyDescent="0.25">
      <c r="A33" s="29" t="s">
        <v>119</v>
      </c>
      <c r="B33" s="5"/>
      <c r="C33" s="6">
        <v>17713</v>
      </c>
      <c r="D33" s="6"/>
    </row>
    <row r="34" spans="1:4" ht="21" x14ac:dyDescent="0.25">
      <c r="A34" s="29" t="s">
        <v>120</v>
      </c>
      <c r="B34" s="5"/>
      <c r="C34" s="6">
        <v>22185</v>
      </c>
      <c r="D34" s="6"/>
    </row>
    <row r="35" spans="1:4" ht="15.75" thickBot="1" x14ac:dyDescent="0.3">
      <c r="A35" s="29" t="s">
        <v>121</v>
      </c>
      <c r="B35" s="5"/>
      <c r="C35" s="6">
        <v>1</v>
      </c>
      <c r="D35" s="6"/>
    </row>
    <row r="36" spans="1:4" ht="21.75" thickBot="1" x14ac:dyDescent="0.3">
      <c r="A36" s="32" t="s">
        <v>122</v>
      </c>
      <c r="B36" s="25"/>
      <c r="C36" s="24">
        <f>SUM(C28:C35)</f>
        <v>18977</v>
      </c>
      <c r="D36" s="24">
        <f t="shared" ref="D36" si="3">SUM(D28:D35)</f>
        <v>12056</v>
      </c>
    </row>
    <row r="41" spans="1:4" ht="15.75" thickBot="1" x14ac:dyDescent="0.3">
      <c r="A41" s="52"/>
      <c r="B41" s="2"/>
      <c r="C41" s="2"/>
      <c r="D41" s="2"/>
    </row>
    <row r="42" spans="1:4" x14ac:dyDescent="0.25">
      <c r="A42" s="87"/>
      <c r="B42" s="74" t="s">
        <v>145</v>
      </c>
      <c r="C42" s="3" t="s">
        <v>62</v>
      </c>
      <c r="D42" s="3" t="s">
        <v>62</v>
      </c>
    </row>
    <row r="43" spans="1:4" x14ac:dyDescent="0.25">
      <c r="A43" s="72"/>
      <c r="B43" s="74"/>
      <c r="C43" s="13" t="s">
        <v>142</v>
      </c>
      <c r="D43" s="3" t="s">
        <v>142</v>
      </c>
    </row>
    <row r="44" spans="1:4" x14ac:dyDescent="0.25">
      <c r="A44" s="72"/>
      <c r="B44" s="74"/>
      <c r="C44" s="3" t="s">
        <v>3</v>
      </c>
      <c r="D44" s="3" t="s">
        <v>3</v>
      </c>
    </row>
    <row r="45" spans="1:4" x14ac:dyDescent="0.25">
      <c r="A45" s="72"/>
      <c r="B45" s="74"/>
      <c r="C45" s="54" t="s">
        <v>4</v>
      </c>
      <c r="D45" s="3" t="s">
        <v>7</v>
      </c>
    </row>
    <row r="46" spans="1:4" ht="15.75" thickBot="1" x14ac:dyDescent="0.3">
      <c r="A46" s="73"/>
      <c r="B46" s="75"/>
      <c r="C46" s="2"/>
      <c r="D46" s="2"/>
    </row>
    <row r="47" spans="1:4" ht="21" x14ac:dyDescent="0.25">
      <c r="A47" s="33" t="s">
        <v>123</v>
      </c>
      <c r="B47" s="5"/>
      <c r="C47" s="6"/>
      <c r="D47" s="6"/>
    </row>
    <row r="48" spans="1:4" x14ac:dyDescent="0.25">
      <c r="A48" s="29" t="s">
        <v>124</v>
      </c>
      <c r="B48" s="5"/>
      <c r="C48" s="6"/>
      <c r="D48" s="6"/>
    </row>
    <row r="49" spans="1:4" x14ac:dyDescent="0.25">
      <c r="A49" s="29" t="s">
        <v>125</v>
      </c>
      <c r="B49" s="5"/>
      <c r="C49" s="6"/>
      <c r="D49" s="6"/>
    </row>
    <row r="50" spans="1:4" ht="21" x14ac:dyDescent="0.25">
      <c r="A50" s="29" t="s">
        <v>126</v>
      </c>
      <c r="B50" s="5"/>
      <c r="C50" s="6">
        <v>11370</v>
      </c>
      <c r="D50" s="6">
        <v>-4490</v>
      </c>
    </row>
    <row r="51" spans="1:4" x14ac:dyDescent="0.25">
      <c r="A51" s="29" t="s">
        <v>127</v>
      </c>
      <c r="B51" s="5"/>
      <c r="C51" s="6">
        <v>-81948</v>
      </c>
      <c r="D51" s="6"/>
    </row>
    <row r="52" spans="1:4" x14ac:dyDescent="0.25">
      <c r="A52" s="29" t="s">
        <v>128</v>
      </c>
      <c r="B52" s="5"/>
      <c r="C52" s="6">
        <v>2118</v>
      </c>
      <c r="D52" s="6"/>
    </row>
    <row r="53" spans="1:4" x14ac:dyDescent="0.25">
      <c r="A53" s="29" t="s">
        <v>129</v>
      </c>
      <c r="B53" s="5"/>
      <c r="C53" s="6">
        <v>-15704</v>
      </c>
      <c r="D53" s="6">
        <v>-509</v>
      </c>
    </row>
    <row r="54" spans="1:4" ht="15.75" thickBot="1" x14ac:dyDescent="0.3">
      <c r="A54" s="29" t="s">
        <v>130</v>
      </c>
      <c r="B54" s="5"/>
      <c r="C54" s="6">
        <v>-2744</v>
      </c>
      <c r="D54" s="6"/>
    </row>
    <row r="55" spans="1:4" ht="21.75" thickBot="1" x14ac:dyDescent="0.3">
      <c r="A55" s="32" t="s">
        <v>131</v>
      </c>
      <c r="B55" s="25"/>
      <c r="C55" s="24">
        <f>SUM(C50:C54)</f>
        <v>-86908</v>
      </c>
      <c r="D55" s="24">
        <f t="shared" ref="D55" si="4">SUM(D50:D54)</f>
        <v>-4999</v>
      </c>
    </row>
    <row r="56" spans="1:4" x14ac:dyDescent="0.25">
      <c r="A56" s="29"/>
      <c r="B56" s="5"/>
      <c r="C56" s="6"/>
      <c r="D56" s="6"/>
    </row>
    <row r="57" spans="1:4" ht="21.75" thickBot="1" x14ac:dyDescent="0.3">
      <c r="A57" s="30" t="s">
        <v>132</v>
      </c>
      <c r="B57" s="8"/>
      <c r="C57" s="9">
        <v>85</v>
      </c>
      <c r="D57" s="9">
        <v>-395</v>
      </c>
    </row>
    <row r="58" spans="1:4" ht="21.75" thickBot="1" x14ac:dyDescent="0.3">
      <c r="A58" s="39" t="s">
        <v>133</v>
      </c>
      <c r="B58" s="8"/>
      <c r="C58" s="4">
        <f>C55+C36+C26+C57</f>
        <v>-66360</v>
      </c>
      <c r="D58" s="4">
        <f t="shared" ref="D58" si="5">D55+D36+D26+D57</f>
        <v>-11027</v>
      </c>
    </row>
    <row r="59" spans="1:4" ht="21.75" thickBot="1" x14ac:dyDescent="0.3">
      <c r="A59" s="30" t="s">
        <v>134</v>
      </c>
      <c r="B59" s="8"/>
      <c r="C59" s="9">
        <v>79849</v>
      </c>
      <c r="D59" s="9">
        <v>21627</v>
      </c>
    </row>
    <row r="60" spans="1:4" ht="21.75" thickBot="1" x14ac:dyDescent="0.3">
      <c r="A60" s="34" t="s">
        <v>135</v>
      </c>
      <c r="B60" s="53"/>
      <c r="C60" s="11">
        <f>C58+C59</f>
        <v>13489</v>
      </c>
      <c r="D60" s="11">
        <f t="shared" ref="D60" si="6">D58+D59</f>
        <v>10600</v>
      </c>
    </row>
    <row r="61" spans="1:4" ht="15.75" thickTop="1" x14ac:dyDescent="0.25"/>
  </sheetData>
  <mergeCells count="6">
    <mergeCell ref="A42:A46"/>
    <mergeCell ref="B42:B46"/>
    <mergeCell ref="A2:D2"/>
    <mergeCell ref="A1:D1"/>
    <mergeCell ref="A3:A6"/>
    <mergeCell ref="B3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Баланс</vt:lpstr>
      <vt:lpstr>ОПиУ</vt:lpstr>
      <vt:lpstr>Капитал</vt:lpstr>
      <vt:lpstr>ОДДС</vt:lpstr>
      <vt:lpstr>ОДДС!_Hlk316977636</vt:lpstr>
      <vt:lpstr>ОПиУ!_Hlk73091446</vt:lpstr>
      <vt:lpstr>ОПиУ!_Hlk73091500</vt:lpstr>
      <vt:lpstr>ОДДС!equity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Kolpachshikov</dc:creator>
  <cp:lastModifiedBy>Meruyert Sadenova</cp:lastModifiedBy>
  <dcterms:created xsi:type="dcterms:W3CDTF">2015-06-05T18:19:34Z</dcterms:created>
  <dcterms:modified xsi:type="dcterms:W3CDTF">2021-09-01T04:32:24Z</dcterms:modified>
</cp:coreProperties>
</file>