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02\TreasDep\ТОО Магистральный Водовод\Финансирование инвестиционного проекта\Нац.фонд РК\Документы для регистрации\КФБ\Размещение инфо в КФБ\"/>
    </mc:Choice>
  </mc:AlternateContent>
  <bookViews>
    <workbookView xWindow="0" yWindow="0" windowWidth="28800" windowHeight="13185"/>
  </bookViews>
  <sheets>
    <sheet name="ОФП" sheetId="1" r:id="rId1"/>
    <sheet name="ОПУ" sheetId="3" r:id="rId2"/>
    <sheet name="ДДС" sheetId="2" r:id="rId3"/>
    <sheet name="ОИК" sheetId="4" r:id="rId4"/>
  </sheets>
  <definedNames>
    <definedName name="OLE_LINK45" localSheetId="1">ОПУ!$B$11</definedName>
    <definedName name="OLE_LINK6" localSheetId="1">ОПУ!$B$7</definedName>
    <definedName name="OLE_LINK76" localSheetId="0">ОФП!$B$28</definedName>
    <definedName name="OLE_LINK79" localSheetId="1">ОПУ!$B$9</definedName>
    <definedName name="OLE_LINK83" localSheetId="0">ОФП!$B$29</definedName>
    <definedName name="OLE_LINK84" localSheetId="1">ОПУ!$B$22</definedName>
    <definedName name="OLE_LINK85" localSheetId="3">ОИК!$B$16</definedName>
    <definedName name="OLE_LINK9" localSheetId="3">ОИК!$B$5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/>
  <c r="D11" i="4"/>
  <c r="D46" i="2" l="1"/>
  <c r="C46" i="2"/>
  <c r="D41" i="2"/>
  <c r="C41" i="2"/>
  <c r="D18" i="2"/>
  <c r="D32" i="2" s="1"/>
  <c r="D36" i="2" s="1"/>
  <c r="D47" i="2" s="1"/>
  <c r="D51" i="2" s="1"/>
  <c r="C18" i="2"/>
  <c r="C32" i="2" s="1"/>
  <c r="C36" i="2" s="1"/>
  <c r="C47" i="2" s="1"/>
  <c r="C51" i="2" s="1"/>
  <c r="E11" i="3"/>
  <c r="E16" i="3" s="1"/>
  <c r="E20" i="3" s="1"/>
  <c r="E23" i="3" s="1"/>
  <c r="D11" i="3"/>
  <c r="D16" i="3" s="1"/>
  <c r="D20" i="3" s="1"/>
  <c r="D23" i="3" s="1"/>
  <c r="E49" i="1"/>
  <c r="D49" i="1"/>
  <c r="E41" i="1"/>
  <c r="E50" i="1" s="1"/>
  <c r="D41" i="1"/>
  <c r="D50" i="1" s="1"/>
  <c r="E32" i="1"/>
  <c r="E51" i="1" s="1"/>
  <c r="D32" i="1"/>
  <c r="D51" i="1" s="1"/>
  <c r="E26" i="1"/>
  <c r="D26" i="1"/>
  <c r="E25" i="1"/>
  <c r="D25" i="1"/>
  <c r="E15" i="1"/>
  <c r="D15" i="1"/>
</calcChain>
</file>

<file path=xl/sharedStrings.xml><?xml version="1.0" encoding="utf-8"?>
<sst xmlns="http://schemas.openxmlformats.org/spreadsheetml/2006/main" count="211" uniqueCount="116">
  <si>
    <t>В тысячах тенге</t>
  </si>
  <si>
    <t>Прим.</t>
  </si>
  <si>
    <t>На 31 марта   2023 года</t>
  </si>
  <si>
    <t xml:space="preserve">На 31 декабря 2022 года 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</si>
  <si>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</si>
  <si>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</si>
  <si>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</si>
  <si>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</si>
  <si>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</si>
  <si>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Активы в форме права пользования</t>
  </si>
  <si>
    <t>НДС к возмещению</t>
  </si>
  <si>
    <t>Авансы, выданные за внеоборотные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</si>
  <si>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</si>
  <si>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</si>
  <si>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</si>
  <si>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</si>
  <si>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</si>
  <si>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Авансы, выданные поставщикам</t>
  </si>
  <si>
    <t>Предоплата по корпоративному подоходному налогу</t>
  </si>
  <si>
    <t>НДС к возмещению и предоплата по прочим налогам</t>
  </si>
  <si>
    <t>Прочие краткосрочные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</si>
  <si>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</si>
  <si>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</si>
  <si>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</si>
  <si>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</t>
  </si>
  <si>
    <t>Уставный капитал</t>
  </si>
  <si>
    <t>Резерв по переоценке основных средств</t>
  </si>
  <si>
    <t>Накопленный убыток</t>
  </si>
  <si>
    <t>Итого собственный капитал</t>
  </si>
  <si>
    <t>Обязательства</t>
  </si>
  <si>
    <t>Долгосрочные обязательства</t>
  </si>
  <si>
    <t>Займы полученные</t>
  </si>
  <si>
    <t>Обязательства по договорам с покупателями</t>
  </si>
  <si>
    <t xml:space="preserve">Обязательства по аренде 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</si>
  <si>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</si>
  <si>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</si>
  <si>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</si>
  <si>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</si>
  <si>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</si>
  <si>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</si>
  <si>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</si>
  <si>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</si>
  <si>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</si>
  <si>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</si>
  <si>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Заместитель генерального директора</t>
  </si>
  <si>
    <t>по экономике и финансам</t>
  </si>
  <si>
    <t>Маженов Б.Н.</t>
  </si>
  <si>
    <t>Главный бухгалтер</t>
  </si>
  <si>
    <t>Куттыбаев Е.Н.</t>
  </si>
  <si>
    <t>ОТЧЁТ О ФИНАНСОВОМ ПОЛОЖЕНИИ</t>
  </si>
  <si>
    <t>За трёхмесячный период, закончившийся 31 марта</t>
  </si>
  <si>
    <t>2023 года</t>
  </si>
  <si>
    <t xml:space="preserve">2022 года </t>
  </si>
  <si>
    <t>Выручка</t>
  </si>
  <si>
    <t>Себестоимость реализации</t>
  </si>
  <si>
    <t>Валовый доход</t>
  </si>
  <si>
    <t>Общие и административные расходы</t>
  </si>
  <si>
    <t>Прочие операционные доходы</t>
  </si>
  <si>
    <t>Прочие операционные расходы</t>
  </si>
  <si>
    <t>−</t>
  </si>
  <si>
    <t>Операционный убыток</t>
  </si>
  <si>
    <t>Финансовые доходы</t>
  </si>
  <si>
    <t>Финансовые расходы</t>
  </si>
  <si>
    <t>Прибыль/(убыток) до налогообложения</t>
  </si>
  <si>
    <t>Экономия/(расходы) по корпоративному подоходному налогу</t>
  </si>
  <si>
    <t>Чистый убыток за отчётный год</t>
  </si>
  <si>
    <t>Прочий совокупный доход</t>
  </si>
  <si>
    <t>Прочий совокупный доход, не подлежащий реклассификации в состав прибыли или убытка в последующих периодах</t>
  </si>
  <si>
    <t>Переоценка основных средств, нетто</t>
  </si>
  <si>
    <t>Влияние подоходного налога</t>
  </si>
  <si>
    <t>Итого прочий совокупный доход, за вычетом налогов</t>
  </si>
  <si>
    <t>Итого совокупный доход / (убыток) за отчётный пероид,</t>
  </si>
  <si>
    <t>за вычетом налогов</t>
  </si>
  <si>
    <t xml:space="preserve">ОТЧЁТ О СОВОКУПНОМ ДОХОДЕ </t>
  </si>
  <si>
    <t>2023 года</t>
  </si>
  <si>
    <t xml:space="preserve">2022 года </t>
  </si>
  <si>
    <t>Денежные потоки от операционной деятельности</t>
  </si>
  <si>
    <t xml:space="preserve">Убыток до налогообложения </t>
  </si>
  <si>
    <t>Неденежные корректировки, для сверки убытка до налогообложения с чистыми денежными потоками</t>
  </si>
  <si>
    <t xml:space="preserve">Износ и амортизация </t>
  </si>
  <si>
    <t>Финансовые затраты</t>
  </si>
  <si>
    <t>Начисление резерва на ожидаемые кредитные убытки, нетто</t>
  </si>
  <si>
    <t>Амортизация доходов будущих периодов</t>
  </si>
  <si>
    <t>Начисление резервов по выплатам работникам</t>
  </si>
  <si>
    <t>Убыток от выбытия основных средств</t>
  </si>
  <si>
    <t>Денежные потоки использованные в операционной деятельности до изменений в оборотном капитале</t>
  </si>
  <si>
    <t>(Увеличение)/уменьшение в операционных активах</t>
  </si>
  <si>
    <t>НДС к возмещению и прочие налоги</t>
  </si>
  <si>
    <t>Увеличение/(уменьшение) в операционных обязательствах</t>
  </si>
  <si>
    <t>Авансы полученные</t>
  </si>
  <si>
    <t>Денежные потоки от использованные в операционной деятельности</t>
  </si>
  <si>
    <t>Уплаченный корпоративный подоходный налог</t>
  </si>
  <si>
    <t>Проценты полученные, за минусом налога, удержанного у источника</t>
  </si>
  <si>
    <t>Чистые денежные потоки, использованные в операционной деятельности</t>
  </si>
  <si>
    <t>Денежные потоки от инвестиционной деятельности</t>
  </si>
  <si>
    <t>Приобретение основных средств и нематериальных активов</t>
  </si>
  <si>
    <t>Изменение в авансах (долгосрочные)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</si>
  <si>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</si>
  <si>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</si>
  <si>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уставный капитал</t>
  </si>
  <si>
    <t>Выплата по обязательствам по договорам аренды</t>
  </si>
  <si>
    <t>Чистое изменение в денежных средствах и их эквивалентах</t>
  </si>
  <si>
    <t>Изменения в резерве на ожидаемые кредитные убытки</t>
  </si>
  <si>
    <t>Денежные средства и их эквиваленты на начало года</t>
  </si>
  <si>
    <t>Денежные средства и их эквиваленты на конец года</t>
  </si>
  <si>
    <r>
      <t>Чистые денежные потоки от финансовой деятельности</t>
    </r>
    <r>
      <rPr>
        <sz val="12"/>
        <color theme="1"/>
        <rFont val="Arial"/>
        <family val="2"/>
        <charset val="204"/>
      </rPr>
      <t xml:space="preserve"> </t>
    </r>
  </si>
  <si>
    <t>ОТЧЁТ О ДВИЖЕНИИ ДЕНЕЖНЫХ СРЕДСТВ</t>
  </si>
  <si>
    <t>Итого</t>
  </si>
  <si>
    <t>На 31 декабря 2021 года</t>
  </si>
  <si>
    <t>Итого совокупный доход за год</t>
  </si>
  <si>
    <t xml:space="preserve">Взнос в уставный капитал </t>
  </si>
  <si>
    <t>Амортизация резерва по переоценке основных средств</t>
  </si>
  <si>
    <t>На 31 декабря 2022 года</t>
  </si>
  <si>
    <t>На 31 марта 2022 года</t>
  </si>
  <si>
    <t>ОТЧЁТ ОБ ИЗМЕНЕНИЯХ В СОБСТВЕННОМ КАПИТАЛЕ</t>
  </si>
  <si>
    <t>ТОО "Магистральный Водовод"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</si>
</sst>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3" fontId="5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5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 wrapText="1"/>
    </xf>
    <xf numFmtId="3" fontId="5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5" fillId="0" borderId="3" xfId="1" applyNumberFormat="1" applyFont="1" applyBorder="1" applyAlignment="1">
      <alignment vertical="center" wrapText="1"/>
    </xf>
    <xf numFmtId="3" fontId="3" fillId="0" borderId="3" xfId="1" applyNumberFormat="1" applyFont="1" applyBorder="1" applyAlignment="1">
      <alignment vertical="center" wrapText="1"/>
    </xf>
    <xf numFmtId="3" fontId="5" fillId="0" borderId="4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0" xfId="1" applyNumberFormat="1" applyFont="1"/>
    <xf numFmtId="3" fontId="5" fillId="0" borderId="5" xfId="1" applyNumberFormat="1" applyFont="1" applyBorder="1" applyAlignment="1">
      <alignment vertical="center" wrapText="1"/>
    </xf>
    <xf numFmtId="3" fontId="3" fillId="0" borderId="5" xfId="1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/>
    <xf numFmtId="0" fontId="2" fillId="0" borderId="0" xfId="0" applyFont="1" applyAlignment="1">
      <alignment horizontal="justify" vertical="center"/>
    </xf>
    <xf numFmtId="3" fontId="5" fillId="0" borderId="9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0" xfId="0" applyNumberFormat="1" applyFont="1"/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5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1"/>
  <sheetViews>
    <sheetView tabSelected="1" workbookViewId="0">
      <selection activeCell="B1" sqref="B1"/>
    </sheetView>
  </sheetViews>
  <sheetFormatPr defaultRowHeight="15" x14ac:dyDescent="0.2"/>
  <cols>
    <col min="1" max="1" width="9.140625" style="1"/>
    <col min="2" max="2" width="49.85546875" style="1" customWidth="1"/>
    <col min="3" max="3" width="9.140625" style="1"/>
    <col min="4" max="5" width="20" style="1" customWidth="1"/>
    <col min="6" max="16384" width="9.140625" style="1"/>
  </cols>
  <sheetData>
    <row r="1" spans="2:5" ht="15.75" x14ac:dyDescent="0.25">
      <c r="B1" s="82" t="s">
        <v>115</v>
      </c>
    </row>
    <row r="3" spans="2:5" ht="15.75" x14ac:dyDescent="0.2">
      <c r="B3" s="45" t="s">
        <v>49</v>
      </c>
    </row>
    <row r="5" spans="2:5" ht="32.25" thickBot="1" x14ac:dyDescent="0.25">
      <c r="B5" s="2" t="s">
        <v>0</v>
      </c>
      <c r="C5" s="3" t="s">
        <v>1</v>
      </c>
      <c r="D5" s="4" t="s">
        <v>2</v>
      </c>
      <c r="E5" s="5" t="s">
        <v>3</v>
      </c>
    </row>
    <row r="6" spans="2:5" ht="15.75" x14ac:dyDescent="0.2">
      <c r="B6" s="6" t="s">
        <v>4</v>
      </c>
      <c r="C6" s="7"/>
      <c r="D6" s="6"/>
      <c r="E6" s="8"/>
    </row>
    <row r="7" spans="2:5" ht="15.75" x14ac:dyDescent="0.2">
      <c r="B7" s="6" t="s">
        <v>5</v>
      </c>
      <c r="C7" s="9"/>
      <c r="D7" s="6"/>
      <c r="E7" s="8"/>
    </row>
    <row r="8" spans="2:5" ht="15.75" x14ac:dyDescent="0.2">
      <c r="B8" s="6" t="s">
        <v>6</v>
      </c>
      <c r="C8" s="9"/>
      <c r="D8" s="28"/>
      <c r="E8" s="29"/>
    </row>
    <row r="9" spans="2:5" ht="15.75" x14ac:dyDescent="0.2">
      <c r="B9" s="8" t="s">
        <v>7</v>
      </c>
      <c r="C9" s="9">
        <v>3</v>
      </c>
      <c r="D9" s="30">
        <v>128868342</v>
      </c>
      <c r="E9" s="31">
        <v>108085248</v>
      </c>
    </row>
    <row r="10" spans="2:5" ht="15.75" x14ac:dyDescent="0.2">
      <c r="B10" s="8" t="s">
        <v>8</v>
      </c>
      <c r="C10" s="9"/>
      <c r="D10" s="30">
        <v>160977</v>
      </c>
      <c r="E10" s="31">
        <v>164823</v>
      </c>
    </row>
    <row r="11" spans="2:5" ht="15.75" x14ac:dyDescent="0.2">
      <c r="B11" s="8" t="s">
        <v>9</v>
      </c>
      <c r="C11" s="9"/>
      <c r="D11" s="30">
        <v>10727</v>
      </c>
      <c r="E11" s="31">
        <v>11447</v>
      </c>
    </row>
    <row r="12" spans="2:5" ht="15.75" x14ac:dyDescent="0.2">
      <c r="B12" s="8" t="s">
        <v>10</v>
      </c>
      <c r="C12" s="9">
        <v>6</v>
      </c>
      <c r="D12" s="30">
        <v>6622609</v>
      </c>
      <c r="E12" s="31">
        <v>4314632</v>
      </c>
    </row>
    <row r="13" spans="2:5" ht="15.75" x14ac:dyDescent="0.2">
      <c r="B13" s="8" t="s">
        <v>11</v>
      </c>
      <c r="C13" s="9">
        <v>4</v>
      </c>
      <c r="D13" s="30">
        <v>4485043</v>
      </c>
      <c r="E13" s="31">
        <v>29125845</v>
      </c>
    </row>
    <row r="14" spans="2:5" ht="16.5" thickBot="1" x14ac:dyDescent="0.25">
      <c r="B14" s="8" t="s">
        <v>12</v>
      </c>
      <c r="C14" s="9"/>
      <c r="D14" s="30">
        <v>259751</v>
      </c>
      <c r="E14" s="31">
        <v>259751</v>
      </c>
    </row>
    <row r="15" spans="2:5" ht="16.5" thickBot="1" x14ac:dyDescent="0.25">
      <c r="B15" s="10" t="s">
        <v>13</v>
      </c>
      <c r="C15" s="11"/>
      <c r="D15" s="32">
        <f>SUM(D9:D14)</f>
        <v>140407449</v>
      </c>
      <c r="E15" s="33">
        <f>SUM(E9:E14)</f>
        <v>141961746</v>
      </c>
    </row>
    <row r="16" spans="2:5" ht="15.75" x14ac:dyDescent="0.2">
      <c r="B16" s="6" t="s">
        <v>4</v>
      </c>
      <c r="C16" s="9"/>
      <c r="D16" s="30"/>
      <c r="E16" s="31"/>
    </row>
    <row r="17" spans="2:5" ht="15.75" x14ac:dyDescent="0.2">
      <c r="B17" s="6" t="s">
        <v>14</v>
      </c>
      <c r="C17" s="9"/>
      <c r="D17" s="30"/>
      <c r="E17" s="31"/>
    </row>
    <row r="18" spans="2:5" ht="15.75" x14ac:dyDescent="0.2">
      <c r="B18" s="8" t="s">
        <v>15</v>
      </c>
      <c r="C18" s="9"/>
      <c r="D18" s="30">
        <v>234748</v>
      </c>
      <c r="E18" s="31">
        <v>208838</v>
      </c>
    </row>
    <row r="19" spans="2:5" ht="30" x14ac:dyDescent="0.2">
      <c r="B19" s="8" t="s">
        <v>16</v>
      </c>
      <c r="C19" s="9">
        <v>5</v>
      </c>
      <c r="D19" s="30">
        <v>2348011</v>
      </c>
      <c r="E19" s="31">
        <v>2511206</v>
      </c>
    </row>
    <row r="20" spans="2:5" ht="15.75" x14ac:dyDescent="0.2">
      <c r="B20" s="8" t="s">
        <v>17</v>
      </c>
      <c r="C20" s="9"/>
      <c r="D20" s="30">
        <v>11221</v>
      </c>
      <c r="E20" s="31">
        <v>5595</v>
      </c>
    </row>
    <row r="21" spans="2:5" ht="30" x14ac:dyDescent="0.2">
      <c r="B21" s="8" t="s">
        <v>18</v>
      </c>
      <c r="C21" s="7"/>
      <c r="D21" s="30">
        <v>225773</v>
      </c>
      <c r="E21" s="31">
        <v>173136</v>
      </c>
    </row>
    <row r="22" spans="2:5" ht="30" x14ac:dyDescent="0.2">
      <c r="B22" s="8" t="s">
        <v>19</v>
      </c>
      <c r="C22" s="9">
        <v>6</v>
      </c>
      <c r="D22" s="30">
        <v>8</v>
      </c>
      <c r="E22" s="31">
        <v>100</v>
      </c>
    </row>
    <row r="23" spans="2:5" ht="15.75" x14ac:dyDescent="0.2">
      <c r="B23" s="8" t="s">
        <v>20</v>
      </c>
      <c r="C23" s="9"/>
      <c r="D23" s="30">
        <v>11819</v>
      </c>
      <c r="E23" s="31">
        <v>18507</v>
      </c>
    </row>
    <row r="24" spans="2:5" ht="16.5" thickBot="1" x14ac:dyDescent="0.25">
      <c r="B24" s="12" t="s">
        <v>21</v>
      </c>
      <c r="C24" s="13">
        <v>7</v>
      </c>
      <c r="D24" s="34">
        <v>3631360</v>
      </c>
      <c r="E24" s="35">
        <v>955869</v>
      </c>
    </row>
    <row r="25" spans="2:5" ht="16.5" thickBot="1" x14ac:dyDescent="0.25">
      <c r="B25" s="15" t="s">
        <v>22</v>
      </c>
      <c r="C25" s="16"/>
      <c r="D25" s="36">
        <f>SUM(D18:D24)</f>
        <v>6462940</v>
      </c>
      <c r="E25" s="37">
        <f>SUM(E18:E24)</f>
        <v>3873251</v>
      </c>
    </row>
    <row r="26" spans="2:5" ht="16.5" thickBot="1" x14ac:dyDescent="0.25">
      <c r="B26" s="18" t="s">
        <v>23</v>
      </c>
      <c r="C26" s="19"/>
      <c r="D26" s="38">
        <f>D15+D25</f>
        <v>146870389</v>
      </c>
      <c r="E26" s="39">
        <f>E15+E25</f>
        <v>145834997</v>
      </c>
    </row>
    <row r="27" spans="2:5" ht="15.75" thickTop="1" x14ac:dyDescent="0.2">
      <c r="B27" s="20"/>
      <c r="D27" s="40"/>
      <c r="E27" s="40"/>
    </row>
    <row r="28" spans="2:5" ht="15.75" x14ac:dyDescent="0.2">
      <c r="B28" s="6" t="s">
        <v>24</v>
      </c>
      <c r="C28" s="9"/>
      <c r="D28" s="30"/>
      <c r="E28" s="31"/>
    </row>
    <row r="29" spans="2:5" ht="15.75" x14ac:dyDescent="0.2">
      <c r="B29" s="8" t="s">
        <v>25</v>
      </c>
      <c r="C29" s="9">
        <v>8</v>
      </c>
      <c r="D29" s="30">
        <v>82835535</v>
      </c>
      <c r="E29" s="31">
        <v>82235535</v>
      </c>
    </row>
    <row r="30" spans="2:5" ht="15.75" x14ac:dyDescent="0.2">
      <c r="B30" s="8" t="s">
        <v>26</v>
      </c>
      <c r="C30" s="9">
        <v>8</v>
      </c>
      <c r="D30" s="30">
        <v>16646169</v>
      </c>
      <c r="E30" s="31">
        <v>17379440</v>
      </c>
    </row>
    <row r="31" spans="2:5" ht="16.5" thickBot="1" x14ac:dyDescent="0.25">
      <c r="B31" s="12" t="s">
        <v>27</v>
      </c>
      <c r="C31" s="13"/>
      <c r="D31" s="34">
        <v>-13882207</v>
      </c>
      <c r="E31" s="35">
        <v>-14612126</v>
      </c>
    </row>
    <row r="32" spans="2:5" ht="16.5" thickBot="1" x14ac:dyDescent="0.25">
      <c r="B32" s="15" t="s">
        <v>28</v>
      </c>
      <c r="C32" s="21"/>
      <c r="D32" s="36">
        <f>SUM(D29:D31)</f>
        <v>85599497</v>
      </c>
      <c r="E32" s="37">
        <f>SUM(E29:E31)</f>
        <v>85002849</v>
      </c>
    </row>
    <row r="33" spans="2:5" ht="15.75" x14ac:dyDescent="0.2">
      <c r="B33" s="6" t="s">
        <v>4</v>
      </c>
      <c r="C33" s="9"/>
      <c r="D33" s="30"/>
      <c r="E33" s="31"/>
    </row>
    <row r="34" spans="2:5" ht="15.75" x14ac:dyDescent="0.2">
      <c r="B34" s="6" t="s">
        <v>29</v>
      </c>
      <c r="C34" s="9"/>
      <c r="D34" s="30"/>
      <c r="E34" s="31"/>
    </row>
    <row r="35" spans="2:5" ht="15.75" x14ac:dyDescent="0.2">
      <c r="B35" s="6" t="s">
        <v>30</v>
      </c>
      <c r="C35" s="9"/>
      <c r="D35" s="30"/>
      <c r="E35" s="31"/>
    </row>
    <row r="36" spans="2:5" ht="15.75" x14ac:dyDescent="0.2">
      <c r="B36" s="8" t="s">
        <v>31</v>
      </c>
      <c r="C36" s="9">
        <v>11</v>
      </c>
      <c r="D36" s="30">
        <v>30841918</v>
      </c>
      <c r="E36" s="31">
        <v>29760793</v>
      </c>
    </row>
    <row r="37" spans="2:5" ht="30" x14ac:dyDescent="0.2">
      <c r="B37" s="8" t="s">
        <v>32</v>
      </c>
      <c r="C37" s="9">
        <v>10</v>
      </c>
      <c r="D37" s="30">
        <v>25425677</v>
      </c>
      <c r="E37" s="31">
        <v>26125466</v>
      </c>
    </row>
    <row r="38" spans="2:5" ht="15.75" x14ac:dyDescent="0.2">
      <c r="B38" s="8" t="s">
        <v>33</v>
      </c>
      <c r="C38" s="9"/>
      <c r="D38" s="30">
        <v>7534</v>
      </c>
      <c r="E38" s="31">
        <v>8205</v>
      </c>
    </row>
    <row r="39" spans="2:5" ht="15.75" x14ac:dyDescent="0.2">
      <c r="B39" s="8" t="s">
        <v>34</v>
      </c>
      <c r="C39" s="9">
        <v>16</v>
      </c>
      <c r="D39" s="30">
        <v>504552</v>
      </c>
      <c r="E39" s="31">
        <v>496745</v>
      </c>
    </row>
    <row r="40" spans="2:5" ht="16.5" thickBot="1" x14ac:dyDescent="0.25">
      <c r="B40" s="8" t="s">
        <v>35</v>
      </c>
      <c r="C40" s="7"/>
      <c r="D40" s="30">
        <v>13963</v>
      </c>
      <c r="E40" s="31">
        <v>13862</v>
      </c>
    </row>
    <row r="41" spans="2:5" ht="16.5" thickBot="1" x14ac:dyDescent="0.25">
      <c r="B41" s="22" t="s">
        <v>36</v>
      </c>
      <c r="C41" s="23"/>
      <c r="D41" s="41">
        <f>SUM(D36:D40)</f>
        <v>56793644</v>
      </c>
      <c r="E41" s="42">
        <f>SUM(E36:E40)</f>
        <v>56405071</v>
      </c>
    </row>
    <row r="42" spans="2:5" ht="15.75" x14ac:dyDescent="0.2">
      <c r="B42" s="24" t="s">
        <v>4</v>
      </c>
      <c r="C42" s="23"/>
      <c r="D42" s="41"/>
      <c r="E42" s="42"/>
    </row>
    <row r="43" spans="2:5" ht="15.75" x14ac:dyDescent="0.2">
      <c r="B43" s="6" t="s">
        <v>37</v>
      </c>
      <c r="C43" s="9"/>
      <c r="D43" s="30"/>
      <c r="E43" s="31"/>
    </row>
    <row r="44" spans="2:5" ht="30" x14ac:dyDescent="0.2">
      <c r="B44" s="8" t="s">
        <v>38</v>
      </c>
      <c r="C44" s="9">
        <v>12</v>
      </c>
      <c r="D44" s="30">
        <v>759182</v>
      </c>
      <c r="E44" s="31">
        <v>720206</v>
      </c>
    </row>
    <row r="45" spans="2:5" ht="30" x14ac:dyDescent="0.2">
      <c r="B45" s="8" t="s">
        <v>32</v>
      </c>
      <c r="C45" s="9">
        <v>10</v>
      </c>
      <c r="D45" s="30">
        <v>2801044</v>
      </c>
      <c r="E45" s="31">
        <v>2800874</v>
      </c>
    </row>
    <row r="46" spans="2:5" ht="15.75" x14ac:dyDescent="0.2">
      <c r="B46" s="8" t="s">
        <v>39</v>
      </c>
      <c r="C46" s="9"/>
      <c r="D46" s="30">
        <v>105261</v>
      </c>
      <c r="E46" s="31">
        <v>157321</v>
      </c>
    </row>
    <row r="47" spans="2:5" ht="15.75" x14ac:dyDescent="0.2">
      <c r="B47" s="8" t="s">
        <v>33</v>
      </c>
      <c r="C47" s="9"/>
      <c r="D47" s="30">
        <v>3862</v>
      </c>
      <c r="E47" s="31">
        <v>3865</v>
      </c>
    </row>
    <row r="48" spans="2:5" ht="16.5" thickBot="1" x14ac:dyDescent="0.25">
      <c r="B48" s="8" t="s">
        <v>40</v>
      </c>
      <c r="C48" s="9"/>
      <c r="D48" s="30">
        <v>807899</v>
      </c>
      <c r="E48" s="31">
        <v>744811</v>
      </c>
    </row>
    <row r="49" spans="2:5" ht="16.5" thickBot="1" x14ac:dyDescent="0.25">
      <c r="B49" s="10" t="s">
        <v>41</v>
      </c>
      <c r="C49" s="25"/>
      <c r="D49" s="32">
        <f>SUM(D44:D48)</f>
        <v>4477248</v>
      </c>
      <c r="E49" s="33">
        <f>SUM(E44:E48)</f>
        <v>4427077</v>
      </c>
    </row>
    <row r="50" spans="2:5" ht="16.5" thickBot="1" x14ac:dyDescent="0.25">
      <c r="B50" s="14" t="s">
        <v>42</v>
      </c>
      <c r="C50" s="3"/>
      <c r="D50" s="34">
        <f>D41+D49</f>
        <v>61270892</v>
      </c>
      <c r="E50" s="35">
        <f>E41+E49</f>
        <v>60832148</v>
      </c>
    </row>
    <row r="51" spans="2:5" ht="32.25" thickBot="1" x14ac:dyDescent="0.25">
      <c r="B51" s="18" t="s">
        <v>43</v>
      </c>
      <c r="C51" s="19"/>
      <c r="D51" s="38">
        <f>D32+D50</f>
        <v>146870389</v>
      </c>
      <c r="E51" s="39">
        <f>E32+E50</f>
        <v>145834997</v>
      </c>
    </row>
    <row r="52" spans="2:5" ht="15.75" thickTop="1" x14ac:dyDescent="0.2">
      <c r="B52" s="26"/>
    </row>
    <row r="53" spans="2:5" x14ac:dyDescent="0.2">
      <c r="B53" s="26"/>
    </row>
    <row r="54" spans="2:5" x14ac:dyDescent="0.2">
      <c r="B54" s="26"/>
    </row>
    <row r="55" spans="2:5" x14ac:dyDescent="0.2">
      <c r="B55" s="27" t="s">
        <v>44</v>
      </c>
      <c r="C55" s="8"/>
    </row>
    <row r="56" spans="2:5" x14ac:dyDescent="0.2">
      <c r="B56" s="27" t="s">
        <v>45</v>
      </c>
      <c r="C56" s="43"/>
      <c r="D56" s="44"/>
    </row>
    <row r="57" spans="2:5" x14ac:dyDescent="0.2">
      <c r="B57" s="27"/>
      <c r="C57" s="72" t="s">
        <v>46</v>
      </c>
      <c r="D57" s="72"/>
    </row>
    <row r="58" spans="2:5" x14ac:dyDescent="0.2">
      <c r="B58" s="27" t="s">
        <v>4</v>
      </c>
      <c r="C58" s="9"/>
    </row>
    <row r="59" spans="2:5" x14ac:dyDescent="0.2">
      <c r="B59" s="27" t="s">
        <v>47</v>
      </c>
      <c r="C59" s="73"/>
      <c r="D59" s="73"/>
    </row>
    <row r="60" spans="2:5" x14ac:dyDescent="0.2">
      <c r="B60" s="27"/>
      <c r="C60" s="74" t="s">
        <v>48</v>
      </c>
      <c r="D60" s="74"/>
    </row>
    <row r="61" spans="2:5" x14ac:dyDescent="0.2">
      <c r="B61" s="26"/>
    </row>
  </sheetData>
  <mergeCells count="3">
    <mergeCell ref="C57:D57"/>
    <mergeCell ref="C59:D59"/>
    <mergeCell ref="C60:D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opLeftCell="A4" workbookViewId="0">
      <selection activeCell="B4" sqref="B4"/>
    </sheetView>
  </sheetViews>
  <sheetFormatPr defaultRowHeight="15" x14ac:dyDescent="0.2"/>
  <cols>
    <col min="1" max="1" width="9.140625" style="1"/>
    <col min="2" max="2" width="67.28515625" style="1" customWidth="1"/>
    <col min="3" max="3" width="9.140625" style="1"/>
    <col min="4" max="5" width="17.5703125" style="1" customWidth="1"/>
    <col min="6" max="16384" width="9.140625" style="1"/>
  </cols>
  <sheetData>
    <row r="2" spans="2:5" ht="15.75" x14ac:dyDescent="0.2">
      <c r="B2" s="45" t="s">
        <v>73</v>
      </c>
    </row>
    <row r="4" spans="2:5" ht="15.75" x14ac:dyDescent="0.25">
      <c r="B4" s="82" t="s">
        <v>115</v>
      </c>
    </row>
    <row r="6" spans="2:5" ht="29.25" customHeight="1" thickBot="1" x14ac:dyDescent="0.25">
      <c r="B6" s="48"/>
      <c r="C6" s="7"/>
      <c r="D6" s="75" t="s">
        <v>50</v>
      </c>
      <c r="E6" s="75"/>
    </row>
    <row r="7" spans="2:5" ht="16.5" thickBot="1" x14ac:dyDescent="0.25">
      <c r="B7" s="49" t="s">
        <v>0</v>
      </c>
      <c r="C7" s="16" t="s">
        <v>1</v>
      </c>
      <c r="D7" s="50" t="s">
        <v>51</v>
      </c>
      <c r="E7" s="51" t="s">
        <v>52</v>
      </c>
    </row>
    <row r="8" spans="2:5" ht="15.75" x14ac:dyDescent="0.2">
      <c r="B8" s="8" t="s">
        <v>4</v>
      </c>
      <c r="C8" s="7"/>
      <c r="D8" s="28"/>
      <c r="E8" s="29"/>
    </row>
    <row r="9" spans="2:5" ht="15.75" x14ac:dyDescent="0.2">
      <c r="B9" s="8" t="s">
        <v>53</v>
      </c>
      <c r="C9" s="9">
        <v>13</v>
      </c>
      <c r="D9" s="28">
        <v>4689297</v>
      </c>
      <c r="E9" s="29">
        <v>2358634</v>
      </c>
    </row>
    <row r="10" spans="2:5" ht="16.5" thickBot="1" x14ac:dyDescent="0.25">
      <c r="B10" s="17" t="s">
        <v>54</v>
      </c>
      <c r="C10" s="21">
        <v>14</v>
      </c>
      <c r="D10" s="52">
        <v>-4455223</v>
      </c>
      <c r="E10" s="53">
        <v>-2955555</v>
      </c>
    </row>
    <row r="11" spans="2:5" ht="15.75" x14ac:dyDescent="0.2">
      <c r="B11" s="6" t="s">
        <v>55</v>
      </c>
      <c r="C11" s="9"/>
      <c r="D11" s="28">
        <f>SUM(D9:D10)</f>
        <v>234074</v>
      </c>
      <c r="E11" s="29">
        <f>SUM(E9:E10)</f>
        <v>-596921</v>
      </c>
    </row>
    <row r="12" spans="2:5" ht="15.75" x14ac:dyDescent="0.2">
      <c r="B12" s="6" t="s">
        <v>4</v>
      </c>
      <c r="C12" s="9"/>
      <c r="D12" s="28"/>
      <c r="E12" s="29"/>
    </row>
    <row r="13" spans="2:5" ht="15.75" x14ac:dyDescent="0.2">
      <c r="B13" s="8" t="s">
        <v>56</v>
      </c>
      <c r="C13" s="9">
        <v>15</v>
      </c>
      <c r="D13" s="28">
        <v>-332001</v>
      </c>
      <c r="E13" s="29">
        <v>-322485</v>
      </c>
    </row>
    <row r="14" spans="2:5" ht="15.75" x14ac:dyDescent="0.2">
      <c r="B14" s="8" t="s">
        <v>57</v>
      </c>
      <c r="C14" s="7"/>
      <c r="D14" s="28">
        <v>2518</v>
      </c>
      <c r="E14" s="29">
        <v>3378</v>
      </c>
    </row>
    <row r="15" spans="2:5" ht="16.5" thickBot="1" x14ac:dyDescent="0.25">
      <c r="B15" s="8" t="s">
        <v>58</v>
      </c>
      <c r="C15" s="7"/>
      <c r="D15" s="61" t="s">
        <v>59</v>
      </c>
      <c r="E15" s="29">
        <v>-22300</v>
      </c>
    </row>
    <row r="16" spans="2:5" ht="15.75" x14ac:dyDescent="0.2">
      <c r="B16" s="54" t="s">
        <v>60</v>
      </c>
      <c r="C16" s="55"/>
      <c r="D16" s="56">
        <f>SUM(D11:D15)</f>
        <v>-95409</v>
      </c>
      <c r="E16" s="57">
        <f>SUM(E11:E15)</f>
        <v>-938328</v>
      </c>
    </row>
    <row r="17" spans="2:6" ht="15.75" x14ac:dyDescent="0.2">
      <c r="B17" s="6" t="s">
        <v>4</v>
      </c>
      <c r="C17" s="9"/>
      <c r="D17" s="28"/>
      <c r="E17" s="29"/>
    </row>
    <row r="18" spans="2:6" ht="15.75" x14ac:dyDescent="0.2">
      <c r="B18" s="8" t="s">
        <v>61</v>
      </c>
      <c r="C18" s="7"/>
      <c r="D18" s="28">
        <v>100373</v>
      </c>
      <c r="E18" s="29">
        <v>28135</v>
      </c>
      <c r="F18" s="58"/>
    </row>
    <row r="19" spans="2:6" ht="16.5" thickBot="1" x14ac:dyDescent="0.25">
      <c r="B19" s="8" t="s">
        <v>62</v>
      </c>
      <c r="C19" s="7"/>
      <c r="D19" s="28">
        <v>-510</v>
      </c>
      <c r="E19" s="29">
        <v>-271</v>
      </c>
      <c r="F19" s="58"/>
    </row>
    <row r="20" spans="2:6" ht="15.75" x14ac:dyDescent="0.2">
      <c r="B20" s="54" t="s">
        <v>63</v>
      </c>
      <c r="C20" s="55"/>
      <c r="D20" s="56">
        <f>SUM(D16:D19)</f>
        <v>4454</v>
      </c>
      <c r="E20" s="57">
        <f>SUM(E16:E19)</f>
        <v>-910464</v>
      </c>
      <c r="F20" s="58"/>
    </row>
    <row r="21" spans="2:6" ht="15.75" x14ac:dyDescent="0.2">
      <c r="B21" s="6" t="s">
        <v>4</v>
      </c>
      <c r="C21" s="9"/>
      <c r="D21" s="28"/>
      <c r="E21" s="29"/>
      <c r="F21" s="58"/>
    </row>
    <row r="22" spans="2:6" ht="16.5" thickBot="1" x14ac:dyDescent="0.25">
      <c r="B22" s="17" t="s">
        <v>64</v>
      </c>
      <c r="C22" s="21">
        <v>16</v>
      </c>
      <c r="D22" s="52">
        <v>-7806</v>
      </c>
      <c r="E22" s="53">
        <v>192653</v>
      </c>
      <c r="F22" s="58"/>
    </row>
    <row r="23" spans="2:6" ht="16.5" thickBot="1" x14ac:dyDescent="0.25">
      <c r="B23" s="15" t="s">
        <v>65</v>
      </c>
      <c r="C23" s="16"/>
      <c r="D23" s="52">
        <f>SUM(D20:D22)</f>
        <v>-3352</v>
      </c>
      <c r="E23" s="53">
        <f>SUM(E20:E22)</f>
        <v>-717811</v>
      </c>
      <c r="F23" s="58"/>
    </row>
    <row r="24" spans="2:6" ht="15.75" x14ac:dyDescent="0.2">
      <c r="B24" s="8" t="s">
        <v>4</v>
      </c>
      <c r="C24" s="9"/>
      <c r="D24" s="28"/>
      <c r="E24" s="29"/>
      <c r="F24" s="58"/>
    </row>
    <row r="25" spans="2:6" ht="15.75" x14ac:dyDescent="0.2">
      <c r="B25" s="6" t="s">
        <v>66</v>
      </c>
      <c r="C25" s="9"/>
      <c r="D25" s="28"/>
      <c r="E25" s="29"/>
      <c r="F25" s="58"/>
    </row>
    <row r="26" spans="2:6" ht="45" x14ac:dyDescent="0.2">
      <c r="B26" s="48" t="s">
        <v>67</v>
      </c>
      <c r="C26" s="9"/>
      <c r="D26" s="61" t="s">
        <v>59</v>
      </c>
      <c r="E26" s="62" t="s">
        <v>59</v>
      </c>
      <c r="F26" s="58"/>
    </row>
    <row r="27" spans="2:6" ht="15.75" x14ac:dyDescent="0.2">
      <c r="B27" s="8" t="s">
        <v>68</v>
      </c>
      <c r="C27" s="9"/>
      <c r="D27" s="61" t="s">
        <v>59</v>
      </c>
      <c r="E27" s="62" t="s">
        <v>59</v>
      </c>
      <c r="F27" s="58"/>
    </row>
    <row r="28" spans="2:6" ht="16.5" thickBot="1" x14ac:dyDescent="0.25">
      <c r="B28" s="8" t="s">
        <v>69</v>
      </c>
      <c r="C28" s="9"/>
      <c r="D28" s="61" t="s">
        <v>59</v>
      </c>
      <c r="E28" s="62" t="s">
        <v>59</v>
      </c>
      <c r="F28" s="58"/>
    </row>
    <row r="29" spans="2:6" ht="16.5" thickBot="1" x14ac:dyDescent="0.25">
      <c r="B29" s="59" t="s">
        <v>70</v>
      </c>
      <c r="C29" s="60"/>
      <c r="D29" s="63" t="s">
        <v>59</v>
      </c>
      <c r="E29" s="64" t="s">
        <v>59</v>
      </c>
      <c r="F29" s="58"/>
    </row>
    <row r="30" spans="2:6" ht="31.5" x14ac:dyDescent="0.2">
      <c r="B30" s="6" t="s">
        <v>71</v>
      </c>
      <c r="C30" s="76"/>
      <c r="D30" s="78">
        <v>-3352</v>
      </c>
      <c r="E30" s="80">
        <v>-717811</v>
      </c>
      <c r="F30" s="58"/>
    </row>
    <row r="31" spans="2:6" ht="16.5" thickBot="1" x14ac:dyDescent="0.25">
      <c r="B31" s="18" t="s">
        <v>72</v>
      </c>
      <c r="C31" s="77"/>
      <c r="D31" s="79"/>
      <c r="E31" s="81"/>
      <c r="F31" s="58"/>
    </row>
    <row r="32" spans="2:6" ht="15.75" thickTop="1" x14ac:dyDescent="0.2">
      <c r="D32" s="58"/>
      <c r="E32" s="58"/>
      <c r="F32" s="58"/>
    </row>
    <row r="34" spans="2:4" x14ac:dyDescent="0.2">
      <c r="B34" s="27" t="s">
        <v>44</v>
      </c>
      <c r="C34" s="8"/>
    </row>
    <row r="35" spans="2:4" x14ac:dyDescent="0.2">
      <c r="B35" s="27" t="s">
        <v>45</v>
      </c>
      <c r="C35" s="43"/>
      <c r="D35" s="44"/>
    </row>
    <row r="36" spans="2:4" x14ac:dyDescent="0.2">
      <c r="B36" s="27"/>
      <c r="C36" s="72" t="s">
        <v>46</v>
      </c>
      <c r="D36" s="72"/>
    </row>
    <row r="37" spans="2:4" x14ac:dyDescent="0.2">
      <c r="B37" s="27" t="s">
        <v>4</v>
      </c>
      <c r="C37" s="9"/>
    </row>
    <row r="38" spans="2:4" x14ac:dyDescent="0.2">
      <c r="B38" s="27" t="s">
        <v>47</v>
      </c>
      <c r="C38" s="73"/>
      <c r="D38" s="73"/>
    </row>
    <row r="39" spans="2:4" x14ac:dyDescent="0.2">
      <c r="B39" s="27"/>
      <c r="C39" s="74" t="s">
        <v>48</v>
      </c>
      <c r="D39" s="74"/>
    </row>
  </sheetData>
  <mergeCells count="7">
    <mergeCell ref="C39:D39"/>
    <mergeCell ref="D6:E6"/>
    <mergeCell ref="C30:C31"/>
    <mergeCell ref="D30:D31"/>
    <mergeCell ref="E30:E31"/>
    <mergeCell ref="C36:D36"/>
    <mergeCell ref="C38:D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9"/>
  <sheetViews>
    <sheetView topLeftCell="A28" workbookViewId="0">
      <selection activeCell="B28" sqref="B28"/>
    </sheetView>
  </sheetViews>
  <sheetFormatPr defaultRowHeight="15" x14ac:dyDescent="0.2"/>
  <cols>
    <col min="1" max="1" width="9.140625" style="1"/>
    <col min="2" max="2" width="63.28515625" style="1" customWidth="1"/>
    <col min="3" max="3" width="16.140625" style="1" customWidth="1"/>
    <col min="4" max="4" width="17.140625" style="1" customWidth="1"/>
    <col min="5" max="16384" width="9.140625" style="1"/>
  </cols>
  <sheetData>
    <row r="2" spans="2:4" ht="15.75" x14ac:dyDescent="0.2">
      <c r="B2" s="68" t="s">
        <v>106</v>
      </c>
    </row>
    <row r="4" spans="2:4" ht="48" customHeight="1" thickBot="1" x14ac:dyDescent="0.25">
      <c r="B4" s="48"/>
      <c r="C4" s="75" t="s">
        <v>50</v>
      </c>
      <c r="D4" s="75"/>
    </row>
    <row r="5" spans="2:4" ht="16.5" thickBot="1" x14ac:dyDescent="0.25">
      <c r="B5" s="49" t="s">
        <v>0</v>
      </c>
      <c r="C5" s="50" t="s">
        <v>74</v>
      </c>
      <c r="D5" s="65" t="s">
        <v>75</v>
      </c>
    </row>
    <row r="6" spans="2:4" ht="15.75" x14ac:dyDescent="0.2">
      <c r="B6" s="48" t="s">
        <v>4</v>
      </c>
      <c r="C6" s="6"/>
      <c r="D6" s="8"/>
    </row>
    <row r="7" spans="2:4" ht="15.75" x14ac:dyDescent="0.2">
      <c r="B7" s="6" t="s">
        <v>76</v>
      </c>
      <c r="C7" s="28"/>
      <c r="D7" s="29"/>
    </row>
    <row r="8" spans="2:4" ht="15.75" x14ac:dyDescent="0.2">
      <c r="B8" s="8" t="s">
        <v>77</v>
      </c>
      <c r="C8" s="28">
        <v>4454</v>
      </c>
      <c r="D8" s="29">
        <v>-910464</v>
      </c>
    </row>
    <row r="9" spans="2:4" ht="15.75" x14ac:dyDescent="0.2">
      <c r="B9" s="6" t="s">
        <v>4</v>
      </c>
      <c r="C9" s="28"/>
      <c r="D9" s="29"/>
    </row>
    <row r="10" spans="2:4" ht="31.5" x14ac:dyDescent="0.2">
      <c r="B10" s="6" t="s">
        <v>78</v>
      </c>
      <c r="C10" s="28"/>
      <c r="D10" s="29"/>
    </row>
    <row r="11" spans="2:4" ht="15.75" x14ac:dyDescent="0.2">
      <c r="B11" s="8" t="s">
        <v>79</v>
      </c>
      <c r="C11" s="28">
        <v>2308953</v>
      </c>
      <c r="D11" s="29">
        <v>1269654</v>
      </c>
    </row>
    <row r="12" spans="2:4" ht="15.75" x14ac:dyDescent="0.2">
      <c r="B12" s="8" t="s">
        <v>61</v>
      </c>
      <c r="C12" s="28">
        <v>-100373</v>
      </c>
      <c r="D12" s="29">
        <v>-28135</v>
      </c>
    </row>
    <row r="13" spans="2:4" ht="15.75" x14ac:dyDescent="0.2">
      <c r="B13" s="8" t="s">
        <v>80</v>
      </c>
      <c r="C13" s="28">
        <v>510</v>
      </c>
      <c r="D13" s="29">
        <v>271</v>
      </c>
    </row>
    <row r="14" spans="2:4" ht="30" x14ac:dyDescent="0.2">
      <c r="B14" s="8" t="s">
        <v>81</v>
      </c>
      <c r="C14" s="28">
        <v>26493</v>
      </c>
      <c r="D14" s="29">
        <v>50573</v>
      </c>
    </row>
    <row r="15" spans="2:4" ht="15.75" x14ac:dyDescent="0.2">
      <c r="B15" s="8" t="s">
        <v>82</v>
      </c>
      <c r="C15" s="28">
        <v>-699789</v>
      </c>
      <c r="D15" s="29">
        <v>-520566</v>
      </c>
    </row>
    <row r="16" spans="2:4" ht="15.75" x14ac:dyDescent="0.2">
      <c r="B16" s="8" t="s">
        <v>83</v>
      </c>
      <c r="C16" s="28">
        <v>8926</v>
      </c>
      <c r="D16" s="29">
        <v>4372</v>
      </c>
    </row>
    <row r="17" spans="2:4" ht="16.5" thickBot="1" x14ac:dyDescent="0.25">
      <c r="B17" s="8" t="s">
        <v>84</v>
      </c>
      <c r="C17" s="61" t="s">
        <v>59</v>
      </c>
      <c r="D17" s="29">
        <v>22300</v>
      </c>
    </row>
    <row r="18" spans="2:4" ht="47.25" x14ac:dyDescent="0.2">
      <c r="B18" s="54" t="s">
        <v>85</v>
      </c>
      <c r="C18" s="56">
        <f>SUM(C8:C17)</f>
        <v>1549174</v>
      </c>
      <c r="D18" s="57">
        <f>SUM(D8:D17)</f>
        <v>-111995</v>
      </c>
    </row>
    <row r="19" spans="2:4" ht="15.75" x14ac:dyDescent="0.2">
      <c r="B19" s="6" t="s">
        <v>4</v>
      </c>
      <c r="C19" s="28"/>
      <c r="D19" s="29"/>
    </row>
    <row r="20" spans="2:4" ht="15.75" x14ac:dyDescent="0.2">
      <c r="B20" s="6" t="s">
        <v>86</v>
      </c>
      <c r="C20" s="28"/>
      <c r="D20" s="29"/>
    </row>
    <row r="21" spans="2:4" ht="15.75" x14ac:dyDescent="0.2">
      <c r="B21" s="8" t="s">
        <v>15</v>
      </c>
      <c r="C21" s="28">
        <v>-25910</v>
      </c>
      <c r="D21" s="29">
        <v>5418</v>
      </c>
    </row>
    <row r="22" spans="2:4" ht="15.75" x14ac:dyDescent="0.2">
      <c r="B22" s="8" t="s">
        <v>16</v>
      </c>
      <c r="C22" s="28">
        <v>143390</v>
      </c>
      <c r="D22" s="29">
        <v>-66079</v>
      </c>
    </row>
    <row r="23" spans="2:4" ht="15.75" x14ac:dyDescent="0.2">
      <c r="B23" s="8" t="s">
        <v>17</v>
      </c>
      <c r="C23" s="28">
        <v>-5625</v>
      </c>
      <c r="D23" s="29">
        <v>-159514</v>
      </c>
    </row>
    <row r="24" spans="2:4" ht="15.75" x14ac:dyDescent="0.2">
      <c r="B24" s="8" t="s">
        <v>87</v>
      </c>
      <c r="C24" s="28">
        <v>-2307885</v>
      </c>
      <c r="D24" s="29">
        <v>-46489</v>
      </c>
    </row>
    <row r="25" spans="2:4" ht="15.75" x14ac:dyDescent="0.2">
      <c r="B25" s="8"/>
      <c r="C25" s="28"/>
      <c r="D25" s="29"/>
    </row>
    <row r="26" spans="2:4" ht="31.5" x14ac:dyDescent="0.2">
      <c r="B26" s="6" t="s">
        <v>88</v>
      </c>
      <c r="C26" s="28"/>
      <c r="D26" s="29"/>
    </row>
    <row r="27" spans="2:4" ht="15.75" x14ac:dyDescent="0.2">
      <c r="B27" s="8" t="s">
        <v>38</v>
      </c>
      <c r="C27" s="28">
        <v>98885</v>
      </c>
      <c r="D27" s="29">
        <v>126899</v>
      </c>
    </row>
    <row r="28" spans="2:4" ht="15.75" x14ac:dyDescent="0.25">
      <c r="B28" s="82" t="s">
        <v>115</v>
      </c>
      <c r="C28" s="28"/>
      <c r="D28" s="29"/>
    </row>
    <row r="29" spans="2:4" ht="15.75" x14ac:dyDescent="0.2">
      <c r="B29" s="8"/>
      <c r="C29" s="28"/>
      <c r="D29" s="29"/>
    </row>
    <row r="30" spans="2:4" ht="15.75" x14ac:dyDescent="0.2">
      <c r="B30" s="8" t="s">
        <v>89</v>
      </c>
      <c r="C30" s="28">
        <v>170</v>
      </c>
      <c r="D30" s="29">
        <v>-2638</v>
      </c>
    </row>
    <row r="31" spans="2:4" ht="16.5" thickBot="1" x14ac:dyDescent="0.25">
      <c r="B31" s="8" t="s">
        <v>39</v>
      </c>
      <c r="C31" s="28">
        <v>-52060</v>
      </c>
      <c r="D31" s="29">
        <v>-65662</v>
      </c>
    </row>
    <row r="32" spans="2:4" ht="31.5" x14ac:dyDescent="0.2">
      <c r="B32" s="54" t="s">
        <v>90</v>
      </c>
      <c r="C32" s="56">
        <f>SUM(C18:C31)</f>
        <v>-599861</v>
      </c>
      <c r="D32" s="57">
        <f>SUM(D18:D31)</f>
        <v>-320060</v>
      </c>
    </row>
    <row r="33" spans="2:4" ht="15.75" x14ac:dyDescent="0.2">
      <c r="B33" s="6" t="s">
        <v>4</v>
      </c>
      <c r="C33" s="28"/>
      <c r="D33" s="29"/>
    </row>
    <row r="34" spans="2:4" ht="15.75" x14ac:dyDescent="0.2">
      <c r="B34" s="8" t="s">
        <v>91</v>
      </c>
      <c r="C34" s="28">
        <v>-37922</v>
      </c>
      <c r="D34" s="29">
        <v>-66954</v>
      </c>
    </row>
    <row r="35" spans="2:4" ht="30.75" thickBot="1" x14ac:dyDescent="0.25">
      <c r="B35" s="8" t="s">
        <v>92</v>
      </c>
      <c r="C35" s="28">
        <v>85615</v>
      </c>
      <c r="D35" s="29">
        <v>23651</v>
      </c>
    </row>
    <row r="36" spans="2:4" ht="32.25" thickBot="1" x14ac:dyDescent="0.25">
      <c r="B36" s="54" t="s">
        <v>93</v>
      </c>
      <c r="C36" s="56">
        <f>SUM(C32:C35)</f>
        <v>-552168</v>
      </c>
      <c r="D36" s="57">
        <f>SUM(D32:D35)</f>
        <v>-363363</v>
      </c>
    </row>
    <row r="37" spans="2:4" ht="15.75" x14ac:dyDescent="0.2">
      <c r="B37" s="54" t="s">
        <v>4</v>
      </c>
      <c r="C37" s="56"/>
      <c r="D37" s="57"/>
    </row>
    <row r="38" spans="2:4" ht="31.5" x14ac:dyDescent="0.2">
      <c r="B38" s="6" t="s">
        <v>94</v>
      </c>
      <c r="C38" s="28"/>
      <c r="D38" s="29"/>
    </row>
    <row r="39" spans="2:4" ht="30" x14ac:dyDescent="0.2">
      <c r="B39" s="8" t="s">
        <v>95</v>
      </c>
      <c r="C39" s="28">
        <v>-11373</v>
      </c>
      <c r="D39" s="29">
        <v>-1060034</v>
      </c>
    </row>
    <row r="40" spans="2:4" ht="16.5" thickBot="1" x14ac:dyDescent="0.25">
      <c r="B40" s="8" t="s">
        <v>96</v>
      </c>
      <c r="C40" s="28">
        <v>2640086</v>
      </c>
      <c r="D40" s="29"/>
    </row>
    <row r="41" spans="2:4" ht="32.25" thickBot="1" x14ac:dyDescent="0.25">
      <c r="B41" s="59" t="s">
        <v>97</v>
      </c>
      <c r="C41" s="46">
        <f>SUM(C39:C40)</f>
        <v>2628713</v>
      </c>
      <c r="D41" s="47">
        <f>SUM(D39:D40)</f>
        <v>-1060034</v>
      </c>
    </row>
    <row r="42" spans="2:4" ht="15.75" x14ac:dyDescent="0.2">
      <c r="B42" s="6" t="s">
        <v>4</v>
      </c>
      <c r="C42" s="28"/>
      <c r="D42" s="29"/>
    </row>
    <row r="43" spans="2:4" ht="15.75" x14ac:dyDescent="0.2">
      <c r="B43" s="6" t="s">
        <v>98</v>
      </c>
      <c r="C43" s="29"/>
      <c r="D43" s="29"/>
    </row>
    <row r="44" spans="2:4" ht="15.75" x14ac:dyDescent="0.2">
      <c r="B44" s="8" t="s">
        <v>99</v>
      </c>
      <c r="C44" s="28">
        <v>600000</v>
      </c>
      <c r="D44" s="29">
        <v>1040000</v>
      </c>
    </row>
    <row r="45" spans="2:4" ht="16.5" thickBot="1" x14ac:dyDescent="0.25">
      <c r="B45" s="8" t="s">
        <v>100</v>
      </c>
      <c r="C45" s="61">
        <v>-1019</v>
      </c>
      <c r="D45" s="62">
        <v>-129</v>
      </c>
    </row>
    <row r="46" spans="2:4" ht="32.25" thickBot="1" x14ac:dyDescent="0.25">
      <c r="B46" s="54" t="s">
        <v>105</v>
      </c>
      <c r="C46" s="56">
        <f>SUM(C44:C45)</f>
        <v>598981</v>
      </c>
      <c r="D46" s="57">
        <f>SUM(D44:D45)</f>
        <v>1039871</v>
      </c>
    </row>
    <row r="47" spans="2:4" ht="31.5" x14ac:dyDescent="0.2">
      <c r="B47" s="54" t="s">
        <v>101</v>
      </c>
      <c r="C47" s="56">
        <f>C36+C41+C46</f>
        <v>2675526</v>
      </c>
      <c r="D47" s="57">
        <f>D36+D41+D46</f>
        <v>-383526</v>
      </c>
    </row>
    <row r="48" spans="2:4" ht="15.75" x14ac:dyDescent="0.2">
      <c r="B48" s="6" t="s">
        <v>4</v>
      </c>
      <c r="C48" s="28"/>
      <c r="D48" s="29"/>
    </row>
    <row r="49" spans="2:4" ht="15.75" x14ac:dyDescent="0.2">
      <c r="B49" s="8" t="s">
        <v>102</v>
      </c>
      <c r="C49" s="28">
        <v>-26</v>
      </c>
      <c r="D49" s="29">
        <v>-11</v>
      </c>
    </row>
    <row r="50" spans="2:4" ht="16.5" thickBot="1" x14ac:dyDescent="0.25">
      <c r="B50" s="17" t="s">
        <v>103</v>
      </c>
      <c r="C50" s="52">
        <v>955860</v>
      </c>
      <c r="D50" s="53">
        <v>1880118</v>
      </c>
    </row>
    <row r="51" spans="2:4" ht="32.25" thickBot="1" x14ac:dyDescent="0.25">
      <c r="B51" s="18" t="s">
        <v>104</v>
      </c>
      <c r="C51" s="66">
        <f>SUM(C47:C50)</f>
        <v>3631360</v>
      </c>
      <c r="D51" s="67">
        <f>SUM(D47:D50)</f>
        <v>1496581</v>
      </c>
    </row>
    <row r="52" spans="2:4" ht="15.75" thickTop="1" x14ac:dyDescent="0.2"/>
    <row r="54" spans="2:4" x14ac:dyDescent="0.2">
      <c r="B54" s="27" t="s">
        <v>44</v>
      </c>
      <c r="C54" s="8"/>
    </row>
    <row r="55" spans="2:4" x14ac:dyDescent="0.2">
      <c r="B55" s="27" t="s">
        <v>45</v>
      </c>
      <c r="C55" s="43"/>
      <c r="D55" s="44"/>
    </row>
    <row r="56" spans="2:4" x14ac:dyDescent="0.2">
      <c r="B56" s="27"/>
      <c r="C56" s="72" t="s">
        <v>46</v>
      </c>
      <c r="D56" s="72"/>
    </row>
    <row r="57" spans="2:4" x14ac:dyDescent="0.2">
      <c r="B57" s="27" t="s">
        <v>4</v>
      </c>
      <c r="C57" s="9"/>
    </row>
    <row r="58" spans="2:4" x14ac:dyDescent="0.2">
      <c r="B58" s="27" t="s">
        <v>47</v>
      </c>
      <c r="C58" s="73"/>
      <c r="D58" s="73"/>
    </row>
    <row r="59" spans="2:4" x14ac:dyDescent="0.2">
      <c r="B59" s="27"/>
      <c r="C59" s="74" t="s">
        <v>48</v>
      </c>
      <c r="D59" s="74"/>
    </row>
  </sheetData>
  <mergeCells count="4">
    <mergeCell ref="C4:D4"/>
    <mergeCell ref="C56:D56"/>
    <mergeCell ref="C58:D58"/>
    <mergeCell ref="C59:D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B1" sqref="B1"/>
    </sheetView>
  </sheetViews>
  <sheetFormatPr defaultRowHeight="15" x14ac:dyDescent="0.2"/>
  <cols>
    <col min="1" max="1" width="9.140625" style="1"/>
    <col min="2" max="2" width="57" style="1" customWidth="1"/>
    <col min="3" max="6" width="17.7109375" style="1" customWidth="1"/>
    <col min="7" max="16384" width="9.140625" style="1"/>
  </cols>
  <sheetData>
    <row r="1" spans="2:6" ht="15.75" x14ac:dyDescent="0.25">
      <c r="B1" s="82" t="s">
        <v>115</v>
      </c>
    </row>
    <row r="3" spans="2:6" ht="15.75" x14ac:dyDescent="0.25">
      <c r="B3" s="71" t="s">
        <v>114</v>
      </c>
    </row>
    <row r="5" spans="2:6" ht="63.75" thickBot="1" x14ac:dyDescent="0.25">
      <c r="B5" s="49" t="s">
        <v>0</v>
      </c>
      <c r="C5" s="50" t="s">
        <v>25</v>
      </c>
      <c r="D5" s="50" t="s">
        <v>26</v>
      </c>
      <c r="E5" s="50" t="s">
        <v>27</v>
      </c>
      <c r="F5" s="50" t="s">
        <v>107</v>
      </c>
    </row>
    <row r="6" spans="2:6" ht="15.75" thickBot="1" x14ac:dyDescent="0.25">
      <c r="B6" s="48" t="s">
        <v>4</v>
      </c>
      <c r="C6" s="8"/>
      <c r="D6" s="8"/>
      <c r="E6" s="8"/>
      <c r="F6" s="8"/>
    </row>
    <row r="7" spans="2:6" ht="16.5" thickBot="1" x14ac:dyDescent="0.25">
      <c r="B7" s="59" t="s">
        <v>108</v>
      </c>
      <c r="C7" s="47">
        <v>76135535</v>
      </c>
      <c r="D7" s="47">
        <v>4154144</v>
      </c>
      <c r="E7" s="47">
        <v>-12379099</v>
      </c>
      <c r="F7" s="47">
        <v>67910580</v>
      </c>
    </row>
    <row r="8" spans="2:6" ht="15.75" x14ac:dyDescent="0.2">
      <c r="B8" s="6" t="s">
        <v>4</v>
      </c>
      <c r="C8" s="29"/>
      <c r="D8" s="29"/>
      <c r="E8" s="29"/>
      <c r="F8" s="29"/>
    </row>
    <row r="9" spans="2:6" x14ac:dyDescent="0.2">
      <c r="B9" s="8" t="s">
        <v>65</v>
      </c>
      <c r="C9" s="62" t="s">
        <v>59</v>
      </c>
      <c r="D9" s="62" t="s">
        <v>59</v>
      </c>
      <c r="E9" s="29">
        <v>-3842225</v>
      </c>
      <c r="F9" s="29">
        <v>-3842225</v>
      </c>
    </row>
    <row r="10" spans="2:6" ht="15.75" thickBot="1" x14ac:dyDescent="0.25">
      <c r="B10" s="17" t="s">
        <v>66</v>
      </c>
      <c r="C10" s="69" t="s">
        <v>59</v>
      </c>
      <c r="D10" s="53">
        <v>14834494</v>
      </c>
      <c r="E10" s="69" t="s">
        <v>59</v>
      </c>
      <c r="F10" s="53">
        <v>14834494</v>
      </c>
    </row>
    <row r="11" spans="2:6" ht="16.5" thickBot="1" x14ac:dyDescent="0.25">
      <c r="B11" s="15" t="s">
        <v>109</v>
      </c>
      <c r="C11" s="69" t="s">
        <v>59</v>
      </c>
      <c r="D11" s="53">
        <f>SUM(D9:D10)</f>
        <v>14834494</v>
      </c>
      <c r="E11" s="53">
        <f t="shared" ref="E11:F11" si="0">SUM(E9:E10)</f>
        <v>-3842225</v>
      </c>
      <c r="F11" s="53">
        <f t="shared" si="0"/>
        <v>10992269</v>
      </c>
    </row>
    <row r="12" spans="2:6" x14ac:dyDescent="0.2">
      <c r="B12" s="8" t="s">
        <v>4</v>
      </c>
      <c r="C12" s="62"/>
      <c r="D12" s="29"/>
      <c r="E12" s="57"/>
      <c r="F12" s="57"/>
    </row>
    <row r="13" spans="2:6" x14ac:dyDescent="0.2">
      <c r="B13" s="8" t="s">
        <v>110</v>
      </c>
      <c r="C13" s="29">
        <v>6100000</v>
      </c>
      <c r="D13" s="62" t="s">
        <v>59</v>
      </c>
      <c r="E13" s="62" t="s">
        <v>59</v>
      </c>
      <c r="F13" s="29">
        <v>6100000</v>
      </c>
    </row>
    <row r="14" spans="2:6" ht="30.75" thickBot="1" x14ac:dyDescent="0.25">
      <c r="B14" s="17" t="s">
        <v>111</v>
      </c>
      <c r="C14" s="69" t="s">
        <v>59</v>
      </c>
      <c r="D14" s="53">
        <v>-1609198</v>
      </c>
      <c r="E14" s="53">
        <v>1609198</v>
      </c>
      <c r="F14" s="69" t="s">
        <v>59</v>
      </c>
    </row>
    <row r="15" spans="2:6" ht="16.5" thickBot="1" x14ac:dyDescent="0.25">
      <c r="B15" s="15" t="s">
        <v>112</v>
      </c>
      <c r="C15" s="52">
        <v>82235535</v>
      </c>
      <c r="D15" s="52">
        <v>17379440</v>
      </c>
      <c r="E15" s="52">
        <v>-14612126</v>
      </c>
      <c r="F15" s="52">
        <v>85002849</v>
      </c>
    </row>
    <row r="16" spans="2:6" ht="15.75" x14ac:dyDescent="0.2">
      <c r="B16" s="6" t="s">
        <v>4</v>
      </c>
      <c r="C16" s="28"/>
      <c r="D16" s="28"/>
      <c r="E16" s="28"/>
      <c r="F16" s="28"/>
    </row>
    <row r="17" spans="2:6" ht="15.75" x14ac:dyDescent="0.2">
      <c r="B17" s="8" t="s">
        <v>65</v>
      </c>
      <c r="C17" s="61" t="s">
        <v>59</v>
      </c>
      <c r="D17" s="61" t="s">
        <v>59</v>
      </c>
      <c r="E17" s="28">
        <v>-3352</v>
      </c>
      <c r="F17" s="28">
        <v>-3352</v>
      </c>
    </row>
    <row r="18" spans="2:6" ht="16.5" thickBot="1" x14ac:dyDescent="0.25">
      <c r="B18" s="17" t="s">
        <v>66</v>
      </c>
      <c r="C18" s="70" t="s">
        <v>59</v>
      </c>
      <c r="D18" s="70" t="s">
        <v>59</v>
      </c>
      <c r="E18" s="70" t="s">
        <v>59</v>
      </c>
      <c r="F18" s="70" t="s">
        <v>59</v>
      </c>
    </row>
    <row r="19" spans="2:6" ht="16.5" thickBot="1" x14ac:dyDescent="0.25">
      <c r="B19" s="15" t="s">
        <v>109</v>
      </c>
      <c r="C19" s="70" t="s">
        <v>59</v>
      </c>
      <c r="D19" s="70" t="s">
        <v>59</v>
      </c>
      <c r="E19" s="28">
        <v>-3352</v>
      </c>
      <c r="F19" s="28">
        <v>-3352</v>
      </c>
    </row>
    <row r="20" spans="2:6" ht="15.75" x14ac:dyDescent="0.2">
      <c r="B20" s="6" t="s">
        <v>4</v>
      </c>
      <c r="C20" s="28"/>
      <c r="D20" s="28"/>
      <c r="E20" s="56"/>
      <c r="F20" s="56"/>
    </row>
    <row r="21" spans="2:6" ht="15.75" x14ac:dyDescent="0.2">
      <c r="B21" s="8" t="s">
        <v>110</v>
      </c>
      <c r="C21" s="28">
        <v>600000</v>
      </c>
      <c r="D21" s="61" t="s">
        <v>59</v>
      </c>
      <c r="E21" s="61" t="s">
        <v>59</v>
      </c>
      <c r="F21" s="28">
        <v>600000</v>
      </c>
    </row>
    <row r="22" spans="2:6" ht="30.75" thickBot="1" x14ac:dyDescent="0.25">
      <c r="B22" s="17" t="s">
        <v>111</v>
      </c>
      <c r="C22" s="70" t="s">
        <v>59</v>
      </c>
      <c r="D22" s="52">
        <v>-733271</v>
      </c>
      <c r="E22" s="52">
        <v>733271</v>
      </c>
      <c r="F22" s="70" t="s">
        <v>59</v>
      </c>
    </row>
    <row r="23" spans="2:6" ht="16.5" thickBot="1" x14ac:dyDescent="0.25">
      <c r="B23" s="18" t="s">
        <v>113</v>
      </c>
      <c r="C23" s="66">
        <v>82835535</v>
      </c>
      <c r="D23" s="66">
        <v>16646169</v>
      </c>
      <c r="E23" s="66">
        <v>-13882207</v>
      </c>
      <c r="F23" s="66">
        <v>85599497</v>
      </c>
    </row>
    <row r="24" spans="2:6" ht="15.75" thickTop="1" x14ac:dyDescent="0.2"/>
    <row r="26" spans="2:6" x14ac:dyDescent="0.2">
      <c r="B26" s="27" t="s">
        <v>44</v>
      </c>
      <c r="C26" s="8"/>
    </row>
    <row r="27" spans="2:6" x14ac:dyDescent="0.2">
      <c r="B27" s="27" t="s">
        <v>45</v>
      </c>
      <c r="C27" s="43"/>
      <c r="D27" s="44"/>
    </row>
    <row r="28" spans="2:6" x14ac:dyDescent="0.2">
      <c r="B28" s="27"/>
      <c r="C28" s="72" t="s">
        <v>46</v>
      </c>
      <c r="D28" s="72"/>
    </row>
    <row r="29" spans="2:6" x14ac:dyDescent="0.2">
      <c r="B29" s="27" t="s">
        <v>4</v>
      </c>
      <c r="C29" s="9"/>
    </row>
    <row r="30" spans="2:6" x14ac:dyDescent="0.2">
      <c r="B30" s="27" t="s">
        <v>47</v>
      </c>
      <c r="C30" s="73"/>
      <c r="D30" s="73"/>
    </row>
    <row r="31" spans="2:6" x14ac:dyDescent="0.2">
      <c r="B31" s="27"/>
      <c r="C31" s="74" t="s">
        <v>48</v>
      </c>
      <c r="D31" s="74"/>
    </row>
  </sheetData>
  <mergeCells count="3">
    <mergeCell ref="C28:D28"/>
    <mergeCell ref="C30:D30"/>
    <mergeCell ref="C31:D3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ОФП</vt:lpstr>
      <vt:lpstr>ОПУ</vt:lpstr>
      <vt:lpstr>ДДС</vt:lpstr>
      <vt:lpstr>ОИК</vt:lpstr>
      <vt:lpstr>ОПУ!OLE_LINK45</vt:lpstr>
      <vt:lpstr>ОПУ!OLE_LINK6</vt:lpstr>
      <vt:lpstr>ОФП!OLE_LINK76</vt:lpstr>
      <vt:lpstr>ОПУ!OLE_LINK79</vt:lpstr>
      <vt:lpstr>ОФП!OLE_LINK83</vt:lpstr>
      <vt:lpstr>ОПУ!OLE_LINK84</vt:lpstr>
      <vt:lpstr>ОИК!OLE_LINK85</vt:lpstr>
      <vt:lpstr>ОИК!OLE_LINK9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Куттыбаев Ерлан Нурмаганбетович</dc:creator>
  <cp:lastModifiedBy>Унгалиева Шынар Муратовна</cp:lastModifiedBy>
  <dcterms:created xsi:type="dcterms:W3CDTF">2023-05-03T04:13:44Z</dcterms:created>
  <dcterms:modified xsi:type="dcterms:W3CDTF">2023-05-11T04:18:36Z</dcterms:modified>
</cp:coreProperties>
</file>