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30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ф1!$B$6</definedName>
  </definedNames>
  <calcPr calcId="144525" refMode="R1C1"/>
</workbook>
</file>

<file path=xl/calcChain.xml><?xml version="1.0" encoding="utf-8"?>
<calcChain xmlns="http://schemas.openxmlformats.org/spreadsheetml/2006/main">
  <c r="F14" i="4" l="1"/>
  <c r="F12" i="4"/>
  <c r="F13" i="4"/>
  <c r="F11" i="4"/>
  <c r="E14" i="4"/>
  <c r="E37" i="3"/>
  <c r="C37" i="3"/>
  <c r="E26" i="3"/>
  <c r="E34" i="3" s="1"/>
  <c r="E32" i="3"/>
  <c r="E22" i="3"/>
  <c r="E20" i="3"/>
  <c r="C34" i="3"/>
  <c r="C32" i="3"/>
  <c r="C22" i="3"/>
  <c r="C20" i="3"/>
  <c r="F25" i="1"/>
  <c r="F20" i="1"/>
  <c r="F26" i="1" s="1"/>
  <c r="F14" i="1"/>
  <c r="D26" i="1"/>
  <c r="D25" i="1"/>
  <c r="D20" i="1"/>
  <c r="D14" i="1"/>
  <c r="D17" i="2"/>
  <c r="D15" i="2"/>
  <c r="D12" i="2"/>
  <c r="D9" i="2"/>
</calcChain>
</file>

<file path=xl/sharedStrings.xml><?xml version="1.0" encoding="utf-8"?>
<sst xmlns="http://schemas.openxmlformats.org/spreadsheetml/2006/main" count="139" uniqueCount="88">
  <si>
    <t>Приме-чание</t>
  </si>
  <si>
    <t>2021 г.</t>
  </si>
  <si>
    <t>(неаудировано)</t>
  </si>
  <si>
    <t>тыс. тенге</t>
  </si>
  <si>
    <t>31 декабря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</si>
  <si>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</si>
  <si>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</si>
  <si>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</si>
  <si>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</si>
  <si>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</si>
  <si>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-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</si>
  <si>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</si>
  <si>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</si>
  <si>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</si>
  <si>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</si>
  <si>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Займы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</si>
  <si>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</si>
  <si>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</si>
  <si>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</si>
  <si>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</si>
  <si>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</si>
  <si>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</si>
  <si>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Нераспределенная прибыль</t>
  </si>
  <si>
    <t>Итого собственного капитала</t>
  </si>
  <si>
    <t>Всего обязательств и собственного капитала</t>
  </si>
  <si>
    <t>Ким Г.В.</t>
  </si>
  <si>
    <t>Председатель правления</t>
  </si>
  <si>
    <t>Буркитбаева А.Ш.</t>
  </si>
  <si>
    <t>Главный бухгалтер</t>
  </si>
  <si>
    <t>Процентные доходы, рассчитанные с использованием метода эффективной процентной ставки</t>
  </si>
  <si>
    <t>Процентные расходы</t>
  </si>
  <si>
    <t>Чистый процентный доход</t>
  </si>
  <si>
    <t>Чистый (убыток)/прибыль от операций с иностранной валютой</t>
  </si>
  <si>
    <t>Операционные доходы</t>
  </si>
  <si>
    <t>Общие и административные расходы</t>
  </si>
  <si>
    <t>Прибыль до налогообложения</t>
  </si>
  <si>
    <t>Расход по подоходному налогу</t>
  </si>
  <si>
    <t>Прибыль и общий совокупный доход за период</t>
  </si>
  <si>
    <t xml:space="preserve">(неаудировано) 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</si>
  <si>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</si>
  <si>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</si>
  <si>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</si>
  <si>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Чистый убыток/(прибыль) от операций с иностранной валютой</t>
  </si>
  <si>
    <t xml:space="preserve">Поступления по прочим доходам </t>
  </si>
  <si>
    <t>Общие и административные расходы выплаченные</t>
  </si>
  <si>
    <t>Уменьшение операционных активов</t>
  </si>
  <si>
    <t>Прочие активы</t>
  </si>
  <si>
    <t>Уменьшение операционных обязательств</t>
  </si>
  <si>
    <t>Подоходный налог уплаченный</t>
  </si>
  <si>
    <t>ДВИЖЕНИЕ ДЕНЕЖНЫХ СРЕДСТВ ОТ ИНВЕСТИЦИОННОЙ ДЕЯТЕЛЬНОСТИ</t>
  </si>
  <si>
    <t>Приобретения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</si>
  <si>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</si>
  <si>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</si>
  <si>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 xml:space="preserve">Погашение займов </t>
  </si>
  <si>
    <t xml:space="preserve">Получение займов </t>
  </si>
  <si>
    <t>Арендные платежи</t>
  </si>
  <si>
    <t>Поступление/(использование) денежных средств в финансовой деятельности</t>
  </si>
  <si>
    <t>Чистое увеличение/(уменьшение) денежных средств и их эквивалентов</t>
  </si>
  <si>
    <t>Влияние изменений валютных курсов на величину денежных средств и их эквивалентов</t>
  </si>
  <si>
    <t xml:space="preserve"> -</t>
  </si>
  <si>
    <t>Дивиденды выплаченные</t>
  </si>
  <si>
    <t>Остаток на 31 декабря 2020 года (аудировано)</t>
  </si>
  <si>
    <t>Курсовые разницы при пересчете</t>
  </si>
  <si>
    <t>От имени Руководства ТОО "Сейф-Ломбард":</t>
  </si>
  <si>
    <t>Дебиторская задолженность по сделкам "обратное РЕПО"</t>
  </si>
  <si>
    <t>31 марта</t>
  </si>
  <si>
    <t>2022 г.</t>
  </si>
  <si>
    <t xml:space="preserve">ТОО «Сейф-Ломбард»
Консолидированный промежуточный сокращенный отчет о финансовом положении 
по состоянию на 31 марта 2022 года
</t>
  </si>
  <si>
    <t>31 марта 2021 г.</t>
  </si>
  <si>
    <t>31 марта 2022 г.</t>
  </si>
  <si>
    <t xml:space="preserve">31 марта 2022 г. </t>
  </si>
  <si>
    <t xml:space="preserve">31 марта 2021 г. </t>
  </si>
  <si>
    <t>Выпущенные долговые ценные бумаги</t>
  </si>
  <si>
    <t>15(а)</t>
  </si>
  <si>
    <t>Прочие операционные расходы, нетто</t>
  </si>
  <si>
    <t>Восстановление/(формирование) резервов под кредитные убытки по финансовым активам</t>
  </si>
  <si>
    <t>Чистое использование денежных средств в операционной деятельности до уплаты подоходного налога</t>
  </si>
  <si>
    <t>Использование денежных средств в операционной деятельности</t>
  </si>
  <si>
    <t>Размещение долговых ценных бумаг</t>
  </si>
  <si>
    <r>
      <t xml:space="preserve">Денежные средства и их эквиваленты на 31 марта </t>
    </r>
    <r>
      <rPr>
        <sz val="10"/>
        <color theme="1"/>
        <rFont val="Times New Roman"/>
        <family val="1"/>
        <charset val="204"/>
      </rPr>
      <t>(Примечание 8)</t>
    </r>
  </si>
  <si>
    <t>Денежные средства и их эквиваленты на 1 января</t>
  </si>
  <si>
    <t>Остаток на 31 марта 2021 года  (не аудировано)</t>
  </si>
  <si>
    <t>Остаток на 31 декабря 2021 года (не аудировано)</t>
  </si>
  <si>
    <t>Остаток на 31 марта 2022 года (не аудировано)</t>
  </si>
  <si>
    <t xml:space="preserve">ТОО «Сейф-Ломбард»
Консолидированный промежуточный сокращенный отчет о прибыли или убытке и прочем совокупном доходе
за три месяца, закончившихся 31 марта 2022 года
</t>
  </si>
  <si>
    <t xml:space="preserve">ТОО «Сейф-Ломбард»
Консолидированный промежуточный сокращенный отчет о движении денежных средств
за три месяца, закончившихся 31 марта 2022 года
</t>
  </si>
  <si>
    <t xml:space="preserve">ТОО «Сейф-Ломбард»
Консолидированный промежуточный сокращенный отчет об изменениях в собственном капитале
за три месяца, закончившихся 31 марта 2022 года
</t>
  </si>
  <si>
    <t>За три месяца, закончившихся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</si>
</sst>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wrapText="1"/>
    </xf>
    <xf numFmtId="3" fontId="2" fillId="0" borderId="3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wrapText="1"/>
    </xf>
    <xf numFmtId="3" fontId="2" fillId="0" borderId="4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topLeftCell="A10" workbookViewId="0">
      <selection activeCell="F20" sqref="F20"/>
    </sheetView>
  </sheetViews>
  <sheetFormatPr defaultRowHeight="15" x14ac:dyDescent="0.25"/>
  <cols>
    <col min="2" max="2" width="36" customWidth="1"/>
    <col min="4" max="4" width="13" customWidth="1"/>
    <col min="6" max="6" width="13.140625" customWidth="1"/>
  </cols>
  <sheetData>
    <row r="1" spans="2:6" ht="85.5" customHeight="1" x14ac:dyDescent="0.25">
      <c r="B1" s="38" t="s">
        <v>67</v>
      </c>
      <c r="C1" s="38"/>
      <c r="D1" s="38"/>
      <c r="E1" s="38"/>
      <c r="F1" s="38"/>
    </row>
    <row r="2" spans="2:6" x14ac:dyDescent="0.25">
      <c r="B2" s="41"/>
      <c r="C2" s="39" t="s">
        <v>0</v>
      </c>
      <c r="D2" s="3" t="s">
        <v>65</v>
      </c>
      <c r="E2" s="42"/>
      <c r="F2" s="3" t="s">
        <v>4</v>
      </c>
    </row>
    <row r="3" spans="2:6" x14ac:dyDescent="0.25">
      <c r="B3" s="41"/>
      <c r="C3" s="39"/>
      <c r="D3" s="3" t="s">
        <v>66</v>
      </c>
      <c r="E3" s="42"/>
      <c r="F3" s="3" t="s">
        <v>1</v>
      </c>
    </row>
    <row r="4" spans="2:6" ht="15" customHeight="1" x14ac:dyDescent="0.25">
      <c r="B4" s="41"/>
      <c r="C4" s="39"/>
      <c r="D4" s="3" t="s">
        <v>2</v>
      </c>
      <c r="E4" s="42"/>
      <c r="F4" s="3" t="s">
        <v>2</v>
      </c>
    </row>
    <row r="5" spans="2:6" ht="15.75" thickBot="1" x14ac:dyDescent="0.3">
      <c r="B5" s="41"/>
      <c r="C5" s="39"/>
      <c r="D5" s="4" t="s">
        <v>3</v>
      </c>
      <c r="E5" s="42"/>
      <c r="F5" s="4" t="s">
        <v>3</v>
      </c>
    </row>
    <row r="6" spans="2:6" x14ac:dyDescent="0.25">
      <c r="B6" s="5" t="s">
        <v>5</v>
      </c>
      <c r="C6" s="6"/>
      <c r="D6" s="5"/>
      <c r="E6" s="1"/>
      <c r="F6" s="1"/>
    </row>
    <row r="7" spans="2:6" ht="16.5" customHeight="1" x14ac:dyDescent="0.25">
      <c r="B7" s="1" t="s">
        <v>6</v>
      </c>
      <c r="C7" s="6">
        <v>8</v>
      </c>
      <c r="D7" s="7">
        <v>806656</v>
      </c>
      <c r="E7" s="8"/>
      <c r="F7" s="32">
        <v>757667</v>
      </c>
    </row>
    <row r="8" spans="2:6" ht="15.75" customHeight="1" x14ac:dyDescent="0.25">
      <c r="B8" s="1" t="s">
        <v>7</v>
      </c>
      <c r="C8" s="6">
        <v>9</v>
      </c>
      <c r="D8" s="7">
        <v>289146</v>
      </c>
      <c r="E8" s="8"/>
      <c r="F8" s="7">
        <v>493259</v>
      </c>
    </row>
    <row r="9" spans="2:6" ht="13.5" customHeight="1" x14ac:dyDescent="0.25">
      <c r="B9" s="1" t="s">
        <v>8</v>
      </c>
      <c r="C9" s="6">
        <v>10</v>
      </c>
      <c r="D9" s="7">
        <v>13688086</v>
      </c>
      <c r="E9" s="8"/>
      <c r="F9" s="7">
        <v>11230296</v>
      </c>
    </row>
    <row r="10" spans="2:6" ht="24.75" customHeight="1" x14ac:dyDescent="0.25">
      <c r="B10" s="1" t="s">
        <v>9</v>
      </c>
      <c r="C10" s="6"/>
      <c r="D10" s="7">
        <v>1540947</v>
      </c>
      <c r="E10" s="8"/>
      <c r="F10" s="7">
        <v>1541561</v>
      </c>
    </row>
    <row r="11" spans="2:6" ht="24.75" customHeight="1" x14ac:dyDescent="0.25">
      <c r="B11" s="28" t="s">
        <v>64</v>
      </c>
      <c r="C11" s="6"/>
      <c r="D11" s="32" t="s">
        <v>10</v>
      </c>
      <c r="E11" s="31"/>
      <c r="F11" s="32">
        <v>298147</v>
      </c>
    </row>
    <row r="12" spans="2:6" ht="18" customHeight="1" x14ac:dyDescent="0.25">
      <c r="B12" s="1" t="s">
        <v>11</v>
      </c>
      <c r="C12" s="6">
        <v>7</v>
      </c>
      <c r="D12" s="7">
        <v>18322</v>
      </c>
      <c r="E12" s="8"/>
      <c r="F12" s="7">
        <v>16161</v>
      </c>
    </row>
    <row r="13" spans="2:6" ht="16.5" customHeight="1" thickBot="1" x14ac:dyDescent="0.3">
      <c r="B13" s="1" t="s">
        <v>12</v>
      </c>
      <c r="C13" s="6">
        <v>11</v>
      </c>
      <c r="D13" s="9">
        <v>256076</v>
      </c>
      <c r="E13" s="8"/>
      <c r="F13" s="9">
        <v>177885</v>
      </c>
    </row>
    <row r="14" spans="2:6" ht="15.75" customHeight="1" thickBot="1" x14ac:dyDescent="0.3">
      <c r="B14" s="5" t="s">
        <v>13</v>
      </c>
      <c r="C14" s="2"/>
      <c r="D14" s="10">
        <f>SUM(D7:D13)</f>
        <v>16599233</v>
      </c>
      <c r="E14" s="11"/>
      <c r="F14" s="10">
        <f>SUM(F7:F13)</f>
        <v>14514976</v>
      </c>
    </row>
    <row r="15" spans="2:6" ht="15.75" thickTop="1" x14ac:dyDescent="0.25">
      <c r="B15" s="5" t="s">
        <v>14</v>
      </c>
      <c r="C15" s="6"/>
      <c r="D15" s="7"/>
      <c r="E15" s="8"/>
      <c r="F15" s="8"/>
    </row>
    <row r="16" spans="2:6" x14ac:dyDescent="0.25">
      <c r="B16" s="1" t="s">
        <v>15</v>
      </c>
      <c r="C16" s="6">
        <v>12</v>
      </c>
      <c r="D16" s="7">
        <v>2184822</v>
      </c>
      <c r="E16" s="8"/>
      <c r="F16" s="8">
        <v>1159675</v>
      </c>
    </row>
    <row r="17" spans="2:9" x14ac:dyDescent="0.25">
      <c r="B17" s="28" t="s">
        <v>72</v>
      </c>
      <c r="C17" s="6">
        <v>13</v>
      </c>
      <c r="D17" s="32">
        <v>712349</v>
      </c>
      <c r="E17" s="31"/>
      <c r="F17" s="31">
        <v>498008</v>
      </c>
    </row>
    <row r="18" spans="2:9" x14ac:dyDescent="0.25">
      <c r="B18" s="1" t="s">
        <v>16</v>
      </c>
      <c r="C18" s="6"/>
      <c r="D18" s="7">
        <v>14744</v>
      </c>
      <c r="E18" s="8"/>
      <c r="F18" s="8">
        <v>16927</v>
      </c>
    </row>
    <row r="19" spans="2:9" ht="15.75" thickBot="1" x14ac:dyDescent="0.3">
      <c r="B19" s="1" t="s">
        <v>17</v>
      </c>
      <c r="C19" s="6">
        <v>14</v>
      </c>
      <c r="D19" s="7">
        <v>667022</v>
      </c>
      <c r="E19" s="8"/>
      <c r="F19" s="8">
        <v>371878</v>
      </c>
    </row>
    <row r="20" spans="2:9" ht="15.75" thickBot="1" x14ac:dyDescent="0.3">
      <c r="B20" s="5" t="s">
        <v>18</v>
      </c>
      <c r="C20" s="6"/>
      <c r="D20" s="12">
        <f>SUM(D16:D19)</f>
        <v>3578937</v>
      </c>
      <c r="E20" s="11"/>
      <c r="F20" s="12">
        <f>SUM(F16:F19)</f>
        <v>2046488</v>
      </c>
    </row>
    <row r="21" spans="2:9" x14ac:dyDescent="0.25">
      <c r="B21" s="5" t="s">
        <v>19</v>
      </c>
      <c r="C21" s="6"/>
      <c r="D21" s="7"/>
      <c r="E21" s="8"/>
      <c r="F21" s="8"/>
    </row>
    <row r="22" spans="2:9" x14ac:dyDescent="0.25">
      <c r="B22" s="1" t="s">
        <v>20</v>
      </c>
      <c r="C22" s="6" t="s">
        <v>73</v>
      </c>
      <c r="D22" s="7">
        <v>2210273</v>
      </c>
      <c r="E22" s="8"/>
      <c r="F22" s="8">
        <v>2210273</v>
      </c>
    </row>
    <row r="23" spans="2:9" x14ac:dyDescent="0.25">
      <c r="B23" s="1" t="s">
        <v>21</v>
      </c>
      <c r="C23" s="6"/>
      <c r="D23" s="7">
        <v>-1626</v>
      </c>
      <c r="E23" s="8"/>
      <c r="F23" s="7">
        <v>-1000</v>
      </c>
    </row>
    <row r="24" spans="2:9" ht="15.75" thickBot="1" x14ac:dyDescent="0.3">
      <c r="B24" s="1" t="s">
        <v>22</v>
      </c>
      <c r="C24" s="6"/>
      <c r="D24" s="9">
        <v>10811649</v>
      </c>
      <c r="E24" s="8"/>
      <c r="F24" s="13">
        <v>10259215</v>
      </c>
      <c r="I24" s="16"/>
    </row>
    <row r="25" spans="2:9" ht="15.75" thickBot="1" x14ac:dyDescent="0.3">
      <c r="B25" s="5" t="s">
        <v>23</v>
      </c>
      <c r="C25" s="6"/>
      <c r="D25" s="14">
        <f>SUM(D22:D24)</f>
        <v>13020296</v>
      </c>
      <c r="E25" s="11"/>
      <c r="F25" s="30">
        <f>SUM(F22:F24)</f>
        <v>12468488</v>
      </c>
    </row>
    <row r="26" spans="2:9" ht="27" thickBot="1" x14ac:dyDescent="0.3">
      <c r="B26" s="5" t="s">
        <v>24</v>
      </c>
      <c r="C26" s="6"/>
      <c r="D26" s="10">
        <f>D25+D20</f>
        <v>16599233</v>
      </c>
      <c r="E26" s="11"/>
      <c r="F26" s="10">
        <f>F25+F20</f>
        <v>14514976</v>
      </c>
    </row>
    <row r="27" spans="2:9" ht="15.75" thickTop="1" x14ac:dyDescent="0.25">
      <c r="B27" s="5"/>
      <c r="C27" s="6"/>
      <c r="D27" s="1"/>
      <c r="E27" s="1"/>
      <c r="F27" s="1"/>
    </row>
    <row r="28" spans="2:9" x14ac:dyDescent="0.25">
      <c r="B28" s="5"/>
      <c r="C28" s="6"/>
      <c r="D28" s="17"/>
      <c r="E28" s="17"/>
      <c r="F28" s="17"/>
    </row>
    <row r="29" spans="2:9" ht="15.75" customHeight="1" x14ac:dyDescent="0.25">
      <c r="B29" s="40" t="s">
        <v>63</v>
      </c>
      <c r="C29" s="40"/>
      <c r="D29" s="17"/>
      <c r="E29" s="17"/>
      <c r="F29" s="17"/>
    </row>
    <row r="31" spans="2:9" ht="15.75" thickBot="1" x14ac:dyDescent="0.3">
      <c r="B31" s="19"/>
      <c r="E31" s="20"/>
      <c r="F31" s="20"/>
    </row>
    <row r="32" spans="2:9" ht="12.75" customHeight="1" x14ac:dyDescent="0.25">
      <c r="B32" s="5" t="s">
        <v>25</v>
      </c>
      <c r="E32" s="39" t="s">
        <v>27</v>
      </c>
      <c r="F32" s="39"/>
    </row>
    <row r="33" spans="2:6" ht="15" customHeight="1" x14ac:dyDescent="0.25">
      <c r="B33" s="5" t="s">
        <v>26</v>
      </c>
      <c r="E33" s="39" t="s">
        <v>28</v>
      </c>
      <c r="F33" s="39"/>
    </row>
  </sheetData>
  <mergeCells count="7">
    <mergeCell ref="B1:F1"/>
    <mergeCell ref="E32:F32"/>
    <mergeCell ref="E33:F33"/>
    <mergeCell ref="B29:C29"/>
    <mergeCell ref="B2:B5"/>
    <mergeCell ref="C2:C5"/>
    <mergeCell ref="E2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workbookViewId="0">
      <selection activeCell="F7" sqref="F7"/>
    </sheetView>
  </sheetViews>
  <sheetFormatPr defaultRowHeight="15" x14ac:dyDescent="0.25"/>
  <cols>
    <col min="2" max="2" width="29" customWidth="1"/>
    <col min="4" max="4" width="17.5703125" customWidth="1"/>
    <col min="6" max="6" width="17.85546875" customWidth="1"/>
  </cols>
  <sheetData>
    <row r="2" spans="2:10" ht="73.5" customHeight="1" x14ac:dyDescent="0.25">
      <c r="B2" s="43" t="s">
        <v>84</v>
      </c>
      <c r="C2" s="43"/>
      <c r="D2" s="43"/>
      <c r="E2" s="43"/>
      <c r="F2" s="43"/>
    </row>
    <row r="3" spans="2:10" ht="26.25" x14ac:dyDescent="0.25">
      <c r="B3" s="41"/>
      <c r="C3" s="39" t="s">
        <v>0</v>
      </c>
      <c r="D3" s="18" t="s">
        <v>87</v>
      </c>
      <c r="E3" s="39"/>
      <c r="F3" s="18" t="s">
        <v>87</v>
      </c>
    </row>
    <row r="4" spans="2:10" ht="16.5" customHeight="1" x14ac:dyDescent="0.25">
      <c r="B4" s="41"/>
      <c r="C4" s="39"/>
      <c r="D4" s="27" t="s">
        <v>69</v>
      </c>
      <c r="E4" s="39"/>
      <c r="F4" s="18" t="s">
        <v>68</v>
      </c>
    </row>
    <row r="5" spans="2:10" ht="13.5" customHeight="1" x14ac:dyDescent="0.25">
      <c r="B5" s="41"/>
      <c r="C5" s="39"/>
      <c r="D5" s="18" t="s">
        <v>2</v>
      </c>
      <c r="E5" s="39"/>
      <c r="F5" s="18" t="s">
        <v>2</v>
      </c>
    </row>
    <row r="6" spans="2:10" ht="14.25" customHeight="1" thickBot="1" x14ac:dyDescent="0.3">
      <c r="B6" s="41"/>
      <c r="C6" s="39"/>
      <c r="D6" s="21" t="s">
        <v>3</v>
      </c>
      <c r="E6" s="39"/>
      <c r="F6" s="21" t="s">
        <v>3</v>
      </c>
    </row>
    <row r="7" spans="2:10" ht="45" customHeight="1" x14ac:dyDescent="0.25">
      <c r="B7" s="17" t="s">
        <v>29</v>
      </c>
      <c r="C7" s="6">
        <v>4</v>
      </c>
      <c r="D7" s="8">
        <v>1683458</v>
      </c>
      <c r="E7" s="8"/>
      <c r="F7" s="7">
        <v>1435623</v>
      </c>
    </row>
    <row r="8" spans="2:10" ht="17.25" customHeight="1" thickBot="1" x14ac:dyDescent="0.3">
      <c r="B8" s="17" t="s">
        <v>30</v>
      </c>
      <c r="C8" s="6">
        <v>4</v>
      </c>
      <c r="D8" s="13">
        <v>-78762</v>
      </c>
      <c r="E8" s="8"/>
      <c r="F8" s="9">
        <v>-218090</v>
      </c>
    </row>
    <row r="9" spans="2:10" ht="18" customHeight="1" x14ac:dyDescent="0.25">
      <c r="B9" s="5" t="s">
        <v>31</v>
      </c>
      <c r="C9" s="6"/>
      <c r="D9" s="11">
        <f>D7+D8</f>
        <v>1604696</v>
      </c>
      <c r="E9" s="11"/>
      <c r="F9" s="22">
        <v>1217533</v>
      </c>
    </row>
    <row r="10" spans="2:10" ht="29.25" customHeight="1" x14ac:dyDescent="0.25">
      <c r="B10" s="17" t="s">
        <v>32</v>
      </c>
      <c r="C10" s="6"/>
      <c r="D10" s="8">
        <v>-106598</v>
      </c>
      <c r="E10" s="8"/>
      <c r="F10" s="7">
        <v>3059</v>
      </c>
    </row>
    <row r="11" spans="2:10" ht="30" customHeight="1" thickBot="1" x14ac:dyDescent="0.3">
      <c r="B11" s="17" t="s">
        <v>74</v>
      </c>
      <c r="C11" s="6">
        <v>5</v>
      </c>
      <c r="D11" s="13">
        <v>-17259</v>
      </c>
      <c r="E11" s="8"/>
      <c r="F11" s="9">
        <v>-55263</v>
      </c>
    </row>
    <row r="12" spans="2:10" ht="17.25" customHeight="1" x14ac:dyDescent="0.25">
      <c r="B12" s="5" t="s">
        <v>33</v>
      </c>
      <c r="C12" s="6"/>
      <c r="D12" s="11">
        <f>D9+D10+D11</f>
        <v>1480839</v>
      </c>
      <c r="E12" s="11"/>
      <c r="F12" s="22">
        <v>1165329</v>
      </c>
    </row>
    <row r="13" spans="2:10" ht="41.25" customHeight="1" x14ac:dyDescent="0.25">
      <c r="B13" s="17" t="s">
        <v>75</v>
      </c>
      <c r="C13" s="6">
        <v>9.1</v>
      </c>
      <c r="D13" s="8">
        <v>16414</v>
      </c>
      <c r="E13" s="8"/>
      <c r="F13" s="7">
        <v>-38389</v>
      </c>
      <c r="J13" s="16"/>
    </row>
    <row r="14" spans="2:10" ht="28.5" customHeight="1" thickBot="1" x14ac:dyDescent="0.3">
      <c r="B14" s="17" t="s">
        <v>34</v>
      </c>
      <c r="C14" s="6">
        <v>6</v>
      </c>
      <c r="D14" s="13">
        <v>-802981</v>
      </c>
      <c r="E14" s="8"/>
      <c r="F14" s="9">
        <v>-492305</v>
      </c>
    </row>
    <row r="15" spans="2:10" ht="16.5" customHeight="1" x14ac:dyDescent="0.25">
      <c r="B15" s="5" t="s">
        <v>35</v>
      </c>
      <c r="C15" s="6"/>
      <c r="D15" s="11">
        <f>D12+D13+D14</f>
        <v>694272</v>
      </c>
      <c r="E15" s="11"/>
      <c r="F15" s="22">
        <v>634635</v>
      </c>
    </row>
    <row r="16" spans="2:10" ht="17.25" customHeight="1" thickBot="1" x14ac:dyDescent="0.3">
      <c r="B16" s="17" t="s">
        <v>36</v>
      </c>
      <c r="C16" s="6">
        <v>7</v>
      </c>
      <c r="D16" s="13">
        <v>-141838</v>
      </c>
      <c r="E16" s="8"/>
      <c r="F16" s="9">
        <v>-136215</v>
      </c>
    </row>
    <row r="17" spans="2:6" ht="27.75" customHeight="1" thickBot="1" x14ac:dyDescent="0.3">
      <c r="B17" s="5" t="s">
        <v>37</v>
      </c>
      <c r="C17" s="18"/>
      <c r="D17" s="15">
        <f>D15+D16</f>
        <v>552434</v>
      </c>
      <c r="E17" s="11"/>
      <c r="F17" s="10">
        <v>498420</v>
      </c>
    </row>
    <row r="18" spans="2:6" ht="15.75" thickTop="1" x14ac:dyDescent="0.25"/>
    <row r="20" spans="2:6" ht="15.75" customHeight="1" x14ac:dyDescent="0.25">
      <c r="B20" s="40" t="s">
        <v>63</v>
      </c>
      <c r="C20" s="40"/>
      <c r="D20" s="40"/>
      <c r="E20" s="17"/>
      <c r="F20" s="17"/>
    </row>
    <row r="22" spans="2:6" ht="15.75" thickBot="1" x14ac:dyDescent="0.3">
      <c r="B22" s="19"/>
      <c r="E22" s="20"/>
      <c r="F22" s="20"/>
    </row>
    <row r="23" spans="2:6" ht="12.75" customHeight="1" x14ac:dyDescent="0.25">
      <c r="B23" s="5" t="s">
        <v>25</v>
      </c>
      <c r="E23" s="39" t="s">
        <v>27</v>
      </c>
      <c r="F23" s="39"/>
    </row>
    <row r="24" spans="2:6" ht="15" customHeight="1" x14ac:dyDescent="0.25">
      <c r="B24" s="5" t="s">
        <v>26</v>
      </c>
      <c r="E24" s="39" t="s">
        <v>28</v>
      </c>
      <c r="F24" s="39"/>
    </row>
  </sheetData>
  <mergeCells count="7">
    <mergeCell ref="E23:F23"/>
    <mergeCell ref="E24:F24"/>
    <mergeCell ref="B20:D20"/>
    <mergeCell ref="B2:F2"/>
    <mergeCell ref="B3:B6"/>
    <mergeCell ref="C3:C6"/>
    <mergeCell ref="E3:E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workbookViewId="0">
      <selection activeCell="E3" sqref="E3"/>
    </sheetView>
  </sheetViews>
  <sheetFormatPr defaultRowHeight="15" x14ac:dyDescent="0.25"/>
  <cols>
    <col min="2" max="2" width="57.7109375" customWidth="1"/>
    <col min="3" max="3" width="22.7109375" customWidth="1"/>
    <col min="5" max="5" width="21.85546875" customWidth="1"/>
  </cols>
  <sheetData>
    <row r="2" spans="2:5" ht="81.75" customHeight="1" x14ac:dyDescent="0.25">
      <c r="B2" s="43" t="s">
        <v>85</v>
      </c>
      <c r="C2" s="44"/>
      <c r="D2" s="44"/>
      <c r="E2" s="44"/>
    </row>
    <row r="3" spans="2:5" ht="27.75" customHeight="1" x14ac:dyDescent="0.25">
      <c r="B3" s="45"/>
      <c r="C3" s="18" t="s">
        <v>87</v>
      </c>
      <c r="D3" s="39"/>
      <c r="E3" s="18" t="s">
        <v>87</v>
      </c>
    </row>
    <row r="4" spans="2:5" ht="17.25" customHeight="1" x14ac:dyDescent="0.25">
      <c r="B4" s="45"/>
      <c r="C4" s="18" t="s">
        <v>70</v>
      </c>
      <c r="D4" s="39"/>
      <c r="E4" s="27" t="s">
        <v>71</v>
      </c>
    </row>
    <row r="5" spans="2:5" ht="15" customHeight="1" x14ac:dyDescent="0.25">
      <c r="B5" s="45"/>
      <c r="C5" s="18" t="s">
        <v>38</v>
      </c>
      <c r="D5" s="39"/>
      <c r="E5" s="18" t="s">
        <v>38</v>
      </c>
    </row>
    <row r="6" spans="2:5" ht="15.75" customHeight="1" thickBot="1" x14ac:dyDescent="0.3">
      <c r="B6" s="45"/>
      <c r="C6" s="21" t="s">
        <v>3</v>
      </c>
      <c r="D6" s="39"/>
      <c r="E6" s="21" t="s">
        <v>3</v>
      </c>
    </row>
    <row r="7" spans="2:5" ht="29.25" customHeight="1" x14ac:dyDescent="0.25">
      <c r="B7" s="5" t="s">
        <v>39</v>
      </c>
      <c r="C7" s="24"/>
      <c r="D7" s="5"/>
      <c r="E7" s="24"/>
    </row>
    <row r="8" spans="2:5" ht="18.75" customHeight="1" x14ac:dyDescent="0.25">
      <c r="B8" s="17" t="s">
        <v>40</v>
      </c>
      <c r="C8" s="7">
        <v>1619874</v>
      </c>
      <c r="D8" s="8"/>
      <c r="E8" s="7">
        <v>1357949</v>
      </c>
    </row>
    <row r="9" spans="2:5" ht="18.75" customHeight="1" x14ac:dyDescent="0.25">
      <c r="B9" s="17" t="s">
        <v>41</v>
      </c>
      <c r="C9" s="7">
        <v>-71260</v>
      </c>
      <c r="D9" s="8"/>
      <c r="E9" s="7">
        <v>-74986</v>
      </c>
    </row>
    <row r="10" spans="2:5" ht="18.75" customHeight="1" x14ac:dyDescent="0.25">
      <c r="B10" s="17" t="s">
        <v>42</v>
      </c>
      <c r="C10" s="7">
        <v>-147701</v>
      </c>
      <c r="D10" s="8"/>
      <c r="E10" s="7">
        <v>-3059</v>
      </c>
    </row>
    <row r="11" spans="2:5" ht="18.75" customHeight="1" x14ac:dyDescent="0.25">
      <c r="B11" s="17" t="s">
        <v>43</v>
      </c>
      <c r="C11" s="7">
        <v>8553</v>
      </c>
      <c r="D11" s="8"/>
      <c r="E11" s="7">
        <v>2089</v>
      </c>
    </row>
    <row r="12" spans="2:5" ht="18.75" customHeight="1" x14ac:dyDescent="0.25">
      <c r="B12" s="17" t="s">
        <v>44</v>
      </c>
      <c r="C12" s="7">
        <v>-704949</v>
      </c>
      <c r="D12" s="8"/>
      <c r="E12" s="7">
        <v>-475552</v>
      </c>
    </row>
    <row r="13" spans="2:5" ht="18.75" customHeight="1" x14ac:dyDescent="0.25">
      <c r="B13" s="5" t="s">
        <v>45</v>
      </c>
      <c r="C13" s="22"/>
      <c r="D13" s="11"/>
      <c r="E13" s="22"/>
    </row>
    <row r="14" spans="2:5" ht="18.75" customHeight="1" x14ac:dyDescent="0.25">
      <c r="B14" s="17" t="s">
        <v>7</v>
      </c>
      <c r="C14" s="7">
        <v>207214</v>
      </c>
      <c r="D14" s="8"/>
      <c r="E14" s="7">
        <v>181181</v>
      </c>
    </row>
    <row r="15" spans="2:5" ht="18.75" customHeight="1" x14ac:dyDescent="0.25">
      <c r="B15" s="17" t="s">
        <v>8</v>
      </c>
      <c r="C15" s="7">
        <v>-2794760</v>
      </c>
      <c r="D15" s="8"/>
      <c r="E15" s="7">
        <v>-1122057</v>
      </c>
    </row>
    <row r="16" spans="2:5" ht="18.75" customHeight="1" x14ac:dyDescent="0.25">
      <c r="B16" s="33" t="s">
        <v>64</v>
      </c>
      <c r="C16" s="34">
        <v>298147</v>
      </c>
      <c r="D16" s="35"/>
      <c r="E16" s="34" t="s">
        <v>10</v>
      </c>
    </row>
    <row r="17" spans="2:5" ht="18.75" customHeight="1" x14ac:dyDescent="0.25">
      <c r="B17" s="17" t="s">
        <v>46</v>
      </c>
      <c r="C17" s="7">
        <v>36604</v>
      </c>
      <c r="D17" s="8"/>
      <c r="E17" s="7">
        <v>-468</v>
      </c>
    </row>
    <row r="18" spans="2:5" ht="18.75" customHeight="1" x14ac:dyDescent="0.25">
      <c r="B18" s="5" t="s">
        <v>47</v>
      </c>
      <c r="C18" s="7"/>
      <c r="D18" s="11"/>
      <c r="E18" s="22"/>
    </row>
    <row r="19" spans="2:5" ht="18.75" customHeight="1" thickBot="1" x14ac:dyDescent="0.3">
      <c r="B19" s="17" t="s">
        <v>17</v>
      </c>
      <c r="C19" s="9">
        <v>561220</v>
      </c>
      <c r="D19" s="8"/>
      <c r="E19" s="9">
        <v>49308</v>
      </c>
    </row>
    <row r="20" spans="2:5" ht="26.25" customHeight="1" x14ac:dyDescent="0.25">
      <c r="B20" s="5" t="s">
        <v>76</v>
      </c>
      <c r="C20" s="22">
        <f>SUM(C8:C19)</f>
        <v>-987058</v>
      </c>
      <c r="D20" s="11"/>
      <c r="E20" s="22">
        <f>SUM(E8:E19)</f>
        <v>-85595</v>
      </c>
    </row>
    <row r="21" spans="2:5" ht="18.75" customHeight="1" thickBot="1" x14ac:dyDescent="0.3">
      <c r="B21" s="17" t="s">
        <v>48</v>
      </c>
      <c r="C21" s="9">
        <v>-144000</v>
      </c>
      <c r="D21" s="8"/>
      <c r="E21" s="9">
        <v>-136215</v>
      </c>
    </row>
    <row r="22" spans="2:5" ht="18.75" customHeight="1" thickBot="1" x14ac:dyDescent="0.3">
      <c r="B22" s="5" t="s">
        <v>77</v>
      </c>
      <c r="C22" s="14">
        <f>C20+C21</f>
        <v>-1131058</v>
      </c>
      <c r="D22" s="11"/>
      <c r="E22" s="30">
        <f>E20+E21</f>
        <v>-221810</v>
      </c>
    </row>
    <row r="23" spans="2:5" ht="18.75" customHeight="1" x14ac:dyDescent="0.25">
      <c r="B23" s="5"/>
      <c r="C23" s="7"/>
      <c r="D23" s="8"/>
      <c r="E23" s="7"/>
    </row>
    <row r="24" spans="2:5" ht="28.5" customHeight="1" x14ac:dyDescent="0.25">
      <c r="B24" s="5" t="s">
        <v>49</v>
      </c>
      <c r="C24" s="34" t="s">
        <v>10</v>
      </c>
      <c r="D24" s="35"/>
      <c r="E24" s="34" t="s">
        <v>10</v>
      </c>
    </row>
    <row r="25" spans="2:5" ht="18.75" customHeight="1" thickBot="1" x14ac:dyDescent="0.3">
      <c r="B25" s="17" t="s">
        <v>50</v>
      </c>
      <c r="C25" s="7">
        <v>-27999.385019999998</v>
      </c>
      <c r="D25" s="8"/>
      <c r="E25" s="7">
        <v>-17442</v>
      </c>
    </row>
    <row r="26" spans="2:5" ht="18.75" customHeight="1" thickBot="1" x14ac:dyDescent="0.3">
      <c r="B26" s="5" t="s">
        <v>51</v>
      </c>
      <c r="C26" s="12">
        <v>-27999</v>
      </c>
      <c r="D26" s="11"/>
      <c r="E26" s="12">
        <f>E25</f>
        <v>-17442</v>
      </c>
    </row>
    <row r="27" spans="2:5" ht="27.75" customHeight="1" x14ac:dyDescent="0.25">
      <c r="B27" s="5" t="s">
        <v>52</v>
      </c>
      <c r="C27" s="7"/>
      <c r="D27" s="8"/>
      <c r="E27" s="7"/>
    </row>
    <row r="28" spans="2:5" ht="18.75" customHeight="1" x14ac:dyDescent="0.25">
      <c r="B28" s="17" t="s">
        <v>53</v>
      </c>
      <c r="C28" s="7">
        <v>-597524</v>
      </c>
      <c r="D28" s="8"/>
      <c r="E28" s="7">
        <v>-2062583</v>
      </c>
    </row>
    <row r="29" spans="2:5" ht="18.75" customHeight="1" x14ac:dyDescent="0.25">
      <c r="B29" s="17" t="s">
        <v>54</v>
      </c>
      <c r="C29" s="7">
        <v>1598090</v>
      </c>
      <c r="D29" s="8"/>
      <c r="E29" s="7">
        <v>2556755</v>
      </c>
    </row>
    <row r="30" spans="2:5" ht="18.75" customHeight="1" x14ac:dyDescent="0.25">
      <c r="B30" s="28" t="s">
        <v>78</v>
      </c>
      <c r="C30" s="32">
        <v>209420</v>
      </c>
      <c r="D30" s="31"/>
      <c r="E30" s="32" t="s">
        <v>10</v>
      </c>
    </row>
    <row r="31" spans="2:5" ht="18.75" customHeight="1" x14ac:dyDescent="0.25">
      <c r="B31" s="17" t="s">
        <v>55</v>
      </c>
      <c r="C31" s="7">
        <v>-1891</v>
      </c>
      <c r="D31" s="8"/>
      <c r="E31" s="7" t="s">
        <v>10</v>
      </c>
    </row>
    <row r="32" spans="2:5" ht="31.5" customHeight="1" thickBot="1" x14ac:dyDescent="0.3">
      <c r="B32" s="29" t="s">
        <v>56</v>
      </c>
      <c r="C32" s="30">
        <f>SUM(C28:C31)</f>
        <v>1208095</v>
      </c>
      <c r="D32" s="31"/>
      <c r="E32" s="30">
        <f>SUM(E28:E31)</f>
        <v>494172</v>
      </c>
    </row>
    <row r="33" spans="2:6" ht="18.75" customHeight="1" x14ac:dyDescent="0.25">
      <c r="B33" s="5"/>
      <c r="C33" s="22"/>
      <c r="D33" s="8"/>
      <c r="E33" s="22"/>
    </row>
    <row r="34" spans="2:6" ht="27" customHeight="1" x14ac:dyDescent="0.25">
      <c r="B34" s="5" t="s">
        <v>57</v>
      </c>
      <c r="C34" s="22">
        <f>C22+C26+C32</f>
        <v>49038</v>
      </c>
      <c r="D34" s="11"/>
      <c r="E34" s="22">
        <f>E22+E26+E32</f>
        <v>254920</v>
      </c>
    </row>
    <row r="35" spans="2:6" ht="25.5" customHeight="1" x14ac:dyDescent="0.25">
      <c r="B35" s="17" t="s">
        <v>58</v>
      </c>
      <c r="C35" s="7">
        <v>-49</v>
      </c>
      <c r="D35" s="11"/>
      <c r="E35" s="7">
        <v>48</v>
      </c>
    </row>
    <row r="36" spans="2:6" ht="18.75" customHeight="1" thickBot="1" x14ac:dyDescent="0.3">
      <c r="B36" s="17" t="s">
        <v>80</v>
      </c>
      <c r="C36" s="9">
        <v>757667</v>
      </c>
      <c r="D36" s="8"/>
      <c r="E36" s="9">
        <v>432087</v>
      </c>
    </row>
    <row r="37" spans="2:6" ht="18.75" customHeight="1" x14ac:dyDescent="0.25">
      <c r="B37" s="5" t="s">
        <v>79</v>
      </c>
      <c r="C37" s="22">
        <f>C34+C35+C36</f>
        <v>806656</v>
      </c>
      <c r="D37" s="11"/>
      <c r="E37" s="22">
        <f>E34+E35+E36</f>
        <v>687055</v>
      </c>
    </row>
    <row r="39" spans="2:6" ht="15.75" customHeight="1" x14ac:dyDescent="0.25">
      <c r="B39" s="40" t="s">
        <v>63</v>
      </c>
      <c r="C39" s="40"/>
      <c r="D39" s="40"/>
      <c r="E39" s="17"/>
      <c r="F39" s="17"/>
    </row>
    <row r="41" spans="2:6" ht="15.75" thickBot="1" x14ac:dyDescent="0.3">
      <c r="B41" s="19"/>
      <c r="E41" s="20"/>
      <c r="F41" s="20"/>
    </row>
    <row r="42" spans="2:6" ht="12.75" customHeight="1" x14ac:dyDescent="0.25">
      <c r="B42" s="5" t="s">
        <v>25</v>
      </c>
      <c r="E42" s="39" t="s">
        <v>27</v>
      </c>
      <c r="F42" s="39"/>
    </row>
    <row r="43" spans="2:6" ht="15" customHeight="1" x14ac:dyDescent="0.25">
      <c r="B43" s="5" t="s">
        <v>26</v>
      </c>
      <c r="E43" s="39" t="s">
        <v>28</v>
      </c>
      <c r="F43" s="39"/>
    </row>
  </sheetData>
  <mergeCells count="6">
    <mergeCell ref="E43:F43"/>
    <mergeCell ref="E42:F42"/>
    <mergeCell ref="B39:D39"/>
    <mergeCell ref="B2:E2"/>
    <mergeCell ref="B3:B6"/>
    <mergeCell ref="D3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opLeftCell="A4" workbookViewId="0">
      <selection activeCell="D4" sqref="D4:D5"/>
    </sheetView>
  </sheetViews>
  <sheetFormatPr defaultRowHeight="15" x14ac:dyDescent="0.25"/>
  <cols>
    <col min="2" max="2" width="29.28515625" customWidth="1"/>
    <col min="3" max="3" width="9.140625" customWidth="1"/>
    <col min="4" max="4" width="17" customWidth="1"/>
    <col min="5" max="5" width="16.85546875" customWidth="1"/>
    <col min="6" max="6" width="16.140625" customWidth="1"/>
  </cols>
  <sheetData>
    <row r="2" spans="2:6" ht="104.25" customHeight="1" x14ac:dyDescent="0.25">
      <c r="B2" s="43" t="s">
        <v>86</v>
      </c>
      <c r="C2" s="43"/>
      <c r="D2" s="43"/>
      <c r="E2" s="43"/>
      <c r="F2" s="43"/>
    </row>
    <row r="3" spans="2:6" ht="28.5" customHeight="1" x14ac:dyDescent="0.25">
      <c r="B3" s="26"/>
      <c r="C3" s="26"/>
      <c r="D3" s="26"/>
      <c r="E3" s="26"/>
      <c r="F3" s="26"/>
    </row>
    <row r="4" spans="2:6" ht="12.75" customHeight="1" x14ac:dyDescent="0.25">
      <c r="B4" s="45" t="s">
        <v>3</v>
      </c>
      <c r="C4" s="47" t="s">
        <v>20</v>
      </c>
      <c r="D4" s="39" t="s">
        <v>21</v>
      </c>
      <c r="E4" s="39" t="s">
        <v>22</v>
      </c>
      <c r="F4" s="39" t="s">
        <v>23</v>
      </c>
    </row>
    <row r="5" spans="2:6" ht="26.25" customHeight="1" thickBot="1" x14ac:dyDescent="0.3">
      <c r="B5" s="45"/>
      <c r="C5" s="46"/>
      <c r="D5" s="46"/>
      <c r="E5" s="46"/>
      <c r="F5" s="46"/>
    </row>
    <row r="6" spans="2:6" ht="27.75" customHeight="1" x14ac:dyDescent="0.25">
      <c r="B6" s="23" t="s">
        <v>61</v>
      </c>
      <c r="C6" s="5">
        <v>40000</v>
      </c>
      <c r="D6" s="24" t="s">
        <v>10</v>
      </c>
      <c r="E6" s="31">
        <v>6122880</v>
      </c>
      <c r="F6" s="8">
        <v>6162880</v>
      </c>
    </row>
    <row r="7" spans="2:6" ht="28.5" customHeight="1" x14ac:dyDescent="0.25">
      <c r="B7" s="17" t="s">
        <v>37</v>
      </c>
      <c r="C7" s="5" t="s">
        <v>59</v>
      </c>
      <c r="D7" s="24" t="s">
        <v>10</v>
      </c>
      <c r="E7" s="8">
        <v>498420</v>
      </c>
      <c r="F7" s="8">
        <v>498420</v>
      </c>
    </row>
    <row r="8" spans="2:6" ht="15.75" customHeight="1" thickBot="1" x14ac:dyDescent="0.3">
      <c r="B8" s="17" t="s">
        <v>60</v>
      </c>
      <c r="C8" s="19" t="s">
        <v>10</v>
      </c>
      <c r="D8" s="25" t="s">
        <v>10</v>
      </c>
      <c r="E8" s="9" t="s">
        <v>10</v>
      </c>
      <c r="F8" s="9" t="s">
        <v>10</v>
      </c>
    </row>
    <row r="9" spans="2:6" ht="35.25" customHeight="1" thickBot="1" x14ac:dyDescent="0.3">
      <c r="B9" s="5" t="s">
        <v>81</v>
      </c>
      <c r="C9" s="36">
        <v>40000</v>
      </c>
      <c r="D9" s="36" t="s">
        <v>10</v>
      </c>
      <c r="E9" s="36">
        <v>6621300</v>
      </c>
      <c r="F9" s="36">
        <v>6661300</v>
      </c>
    </row>
    <row r="10" spans="2:6" ht="21" customHeight="1" thickTop="1" x14ac:dyDescent="0.25">
      <c r="B10" s="29"/>
      <c r="C10" s="37"/>
      <c r="D10" s="37"/>
      <c r="E10" s="37"/>
      <c r="F10" s="37"/>
    </row>
    <row r="11" spans="2:6" ht="26.25" x14ac:dyDescent="0.25">
      <c r="B11" s="23" t="s">
        <v>82</v>
      </c>
      <c r="C11" s="7">
        <v>2210273</v>
      </c>
      <c r="D11" s="7">
        <v>-1000</v>
      </c>
      <c r="E11" s="7">
        <v>10259215</v>
      </c>
      <c r="F11" s="7">
        <f>C11+D11+E11</f>
        <v>12468488</v>
      </c>
    </row>
    <row r="12" spans="2:6" ht="26.25" x14ac:dyDescent="0.25">
      <c r="B12" s="17" t="s">
        <v>37</v>
      </c>
      <c r="C12" s="7"/>
      <c r="D12" s="7"/>
      <c r="E12" s="7">
        <v>552434</v>
      </c>
      <c r="F12" s="34">
        <f t="shared" ref="F12:F13" si="0">C12+D12+E12</f>
        <v>552434</v>
      </c>
    </row>
    <row r="13" spans="2:6" ht="15.75" thickBot="1" x14ac:dyDescent="0.3">
      <c r="B13" s="17" t="s">
        <v>62</v>
      </c>
      <c r="C13" s="7"/>
      <c r="D13" s="7">
        <v>-626</v>
      </c>
      <c r="E13" s="7"/>
      <c r="F13" s="34">
        <f t="shared" si="0"/>
        <v>-626</v>
      </c>
    </row>
    <row r="14" spans="2:6" ht="27" thickBot="1" x14ac:dyDescent="0.3">
      <c r="B14" s="29" t="s">
        <v>83</v>
      </c>
      <c r="C14" s="36">
        <v>2210273</v>
      </c>
      <c r="D14" s="36">
        <v>-1626</v>
      </c>
      <c r="E14" s="36">
        <f>E12+E11</f>
        <v>10811649</v>
      </c>
      <c r="F14" s="36">
        <f>SUM(F11:F13)</f>
        <v>13020296</v>
      </c>
    </row>
    <row r="15" spans="2:6" ht="15.75" thickTop="1" x14ac:dyDescent="0.25"/>
    <row r="16" spans="2:6" ht="15.75" customHeight="1" x14ac:dyDescent="0.25">
      <c r="B16" s="40" t="s">
        <v>63</v>
      </c>
      <c r="C16" s="40"/>
      <c r="D16" s="40"/>
      <c r="E16" s="17"/>
      <c r="F16" s="17"/>
    </row>
    <row r="18" spans="2:6" ht="15.75" thickBot="1" x14ac:dyDescent="0.3">
      <c r="B18" s="19"/>
      <c r="E18" s="20"/>
      <c r="F18" s="20"/>
    </row>
    <row r="19" spans="2:6" ht="12.75" customHeight="1" x14ac:dyDescent="0.25">
      <c r="B19" s="5" t="s">
        <v>25</v>
      </c>
      <c r="E19" s="39" t="s">
        <v>27</v>
      </c>
      <c r="F19" s="39"/>
    </row>
    <row r="20" spans="2:6" ht="15" customHeight="1" x14ac:dyDescent="0.25">
      <c r="B20" s="5" t="s">
        <v>26</v>
      </c>
      <c r="E20" s="39" t="s">
        <v>28</v>
      </c>
      <c r="F20" s="39"/>
    </row>
  </sheetData>
  <mergeCells count="9">
    <mergeCell ref="E19:F19"/>
    <mergeCell ref="E20:F20"/>
    <mergeCell ref="D4:D5"/>
    <mergeCell ref="C4:C5"/>
    <mergeCell ref="B2:F2"/>
    <mergeCell ref="B4:B5"/>
    <mergeCell ref="E4:E5"/>
    <mergeCell ref="F4:F5"/>
    <mergeCell ref="B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ф1!BalanceSheet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2022-05-30T09:34:50Z</dcterms:modified>
</cp:coreProperties>
</file>