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ana.axyonova\Desktop\Размещение на КАСЕ 2022\БУХ\"/>
    </mc:Choice>
  </mc:AlternateContent>
  <bookViews>
    <workbookView xWindow="0" yWindow="0" windowWidth="28800" windowHeight="12330" tabRatio="932" activeTab="1"/>
  </bookViews>
  <sheets>
    <sheet name="ББ" sheetId="21" r:id="rId1"/>
    <sheet name="ОПиУ" sheetId="22" r:id="rId2"/>
    <sheet name="ДДС" sheetId="23" r:id="rId3"/>
    <sheet name="Капитал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5" l="1"/>
  <c r="D12" i="25"/>
  <c r="E20" i="25"/>
  <c r="E18" i="25"/>
  <c r="D17" i="25" l="1"/>
  <c r="C20" i="25"/>
  <c r="E15" i="25"/>
  <c r="E14" i="25"/>
  <c r="C12" i="25"/>
  <c r="E9" i="25"/>
  <c r="E7" i="25"/>
  <c r="E6" i="25"/>
  <c r="B17" i="23"/>
  <c r="B23" i="23" s="1"/>
  <c r="D8" i="22"/>
  <c r="D11" i="22" s="1"/>
  <c r="D17" i="22" s="1"/>
  <c r="D19" i="22" s="1"/>
  <c r="B41" i="23"/>
  <c r="E12" i="25" l="1"/>
  <c r="E17" i="25"/>
  <c r="C8" i="22" l="1"/>
  <c r="C29" i="21"/>
  <c r="C15" i="21"/>
  <c r="D15" i="21" l="1"/>
  <c r="C24" i="21" l="1"/>
  <c r="B28" i="23" l="1"/>
  <c r="B34" i="23" l="1"/>
  <c r="B44" i="23" s="1"/>
  <c r="B46" i="23" s="1"/>
  <c r="D21" i="22" l="1"/>
  <c r="C11" i="22"/>
  <c r="C30" i="21"/>
  <c r="D29" i="21"/>
  <c r="D30" i="21" s="1"/>
  <c r="D24" i="21"/>
  <c r="C17" i="22" l="1"/>
  <c r="C19" i="22" s="1"/>
  <c r="C21" i="22" s="1"/>
</calcChain>
</file>

<file path=xl/sharedStrings.xml><?xml version="1.0" encoding="utf-8"?>
<sst xmlns="http://schemas.openxmlformats.org/spreadsheetml/2006/main" count="121" uniqueCount="98">
  <si>
    <t>Денежные средства и их эквиваленты</t>
  </si>
  <si>
    <t>Кредиты клиентам</t>
  </si>
  <si>
    <t>Прочие активы</t>
  </si>
  <si>
    <t>Запасы</t>
  </si>
  <si>
    <t>Предоплата по налогам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</si>
  <si>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</si>
  <si>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</si>
  <si>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</si>
  <si>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</si>
  <si>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</si>
  <si>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</si>
  <si>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</si>
  <si>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</si>
  <si>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</si>
  <si>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</si>
  <si>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</si>
  <si>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</si>
  <si>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</si>
  <si>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</si>
  <si>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</si>
  <si>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</si>
  <si>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 xml:space="preserve">Расходы / Экономия по корпоративному подоходному налогу 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</si>
  <si>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</si>
  <si>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</si>
  <si>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</si>
  <si>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</si>
  <si>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</si>
  <si>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</si>
  <si>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</si>
  <si>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</si>
  <si>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</si>
  <si>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</si>
  <si>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Прибыль за год</t>
  </si>
  <si>
    <t>Прочие совокупный доход</t>
  </si>
  <si>
    <t>Итого совокупный доход за год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</si>
  <si>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</si>
  <si>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</si>
  <si>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</si>
  <si>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Амортизация активов в форме права пользования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</si>
  <si>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</si>
  <si>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</si>
  <si>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</si>
  <si>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</si>
  <si>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</si>
  <si>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</si>
  <si>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</si>
  <si>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</si>
  <si>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</si>
  <si>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</si>
  <si>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</si>
  <si>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</si>
  <si>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</si>
  <si>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</si>
  <si>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</si>
  <si>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</si>
  <si>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</si>
  <si>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</si>
  <si>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</si>
  <si>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Поступление средств кредитных учреждений</t>
  </si>
  <si>
    <t>Погашение средств кредитных учреждений</t>
  </si>
  <si>
    <t>Погашение обязательств по аренде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</si>
  <si>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</si>
  <si>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</si>
  <si>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</si>
  <si>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</si>
  <si>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</si>
  <si>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</si>
  <si>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</si>
  <si>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</si>
  <si>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</si>
  <si>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</si>
  <si>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 xml:space="preserve">Директор </t>
  </si>
  <si>
    <t>(в тысячах казахстанских тенге)</t>
  </si>
  <si>
    <t xml:space="preserve"> (в тысячах казахстанских тенге)</t>
  </si>
  <si>
    <t>Текущая  кредиторская  задолженность</t>
  </si>
  <si>
    <t xml:space="preserve">31 декабря                    2021 года </t>
  </si>
  <si>
    <t>Облигации выпущенные</t>
  </si>
  <si>
    <t>Джилкибаев М.А</t>
  </si>
  <si>
    <t>2022 года (неаудировано)</t>
  </si>
  <si>
    <t xml:space="preserve">2021 года (неаудировано) </t>
  </si>
  <si>
    <t>Остаток на 1 января 2021 года</t>
  </si>
  <si>
    <t>Остаток на 1 января 2022</t>
  </si>
  <si>
    <t xml:space="preserve"> ТОО “Микрофинансовая организация “Swiss Capital (Свисс Капитал)”                  ПРОМЕЖУТОЧНЫЙ СОКРАЩЕННЫЙ  ОТЧЕТ О СОВОКУПНОМ ДОХОДЕ</t>
  </si>
  <si>
    <t xml:space="preserve"> ТОО “Микрофинансовая организация “Swiss Capital (Свисс Капитал)”                        ПРОМЕЖУТОЧНЫЙ СОКРАЩЕННЫЙ ОТЧЕТ О ФИНАНСОВОМ ПОЛОЖЕНИИ</t>
  </si>
  <si>
    <t xml:space="preserve"> ТОО “Микрофинансовая организация “Swiss Capital (Свисс Капитал)”                                 ПРОМЕЖУТОЧНЫЙ СОКРАЩЕННЫЙ ОТЧЕТ О ДВИЖЕНИИ ДЕНЕЖНЫХ СРЕДСТВ</t>
  </si>
  <si>
    <t xml:space="preserve">  ТОО “Микрофинансовая организация “Swiss Capital (Свисс Капитал)”                                         ПРОМЕЖУТОЧНЫЙ СОКРАЩЕННЫЙ ОТЧЕТ ОБ ИЗМЕНЕНИЯХ В КАПИТАЛЕ </t>
  </si>
  <si>
    <t xml:space="preserve">Влияние изменений в учетной политике </t>
  </si>
  <si>
    <t xml:space="preserve">30 сентября  2022 года                                        ( неаудировано) </t>
  </si>
  <si>
    <t xml:space="preserve">за девять месяцев, закончившихся 30 сентября </t>
  </si>
  <si>
    <t>за девять месяцев, закончившихся 30 сентября 2022 года</t>
  </si>
  <si>
    <t>На 30 сентября  2021 года</t>
  </si>
  <si>
    <t>На 30 сентября 2022 года</t>
  </si>
  <si>
    <t>Прибыль за период закончившийся 30 сентября 2021 года</t>
  </si>
  <si>
    <t>Прибыль за период закончившийся 30 сентября 2022 года</t>
  </si>
  <si>
    <t>Итого сосовокупный доход за период закончившийся 30 сентября 2022 года</t>
  </si>
  <si>
    <t>Итого сосовокупный доход за период закончившийся 30 сентября 2021 года</t>
  </si>
  <si>
    <t>2021 года (неаудировано)</t>
  </si>
  <si>
    <t xml:space="preserve">Выплата дивидендов учредителю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</si>
</sst>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#,##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0" fontId="5" fillId="0" borderId="0"/>
    <xf numFmtId="0" fontId="4" fillId="0" borderId="0"/>
  </cellStyleXfs>
  <cellXfs count="66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168" fontId="8" fillId="0" borderId="4" xfId="0" applyNumberFormat="1" applyFont="1" applyBorder="1" applyAlignment="1">
      <alignment horizontal="center"/>
    </xf>
    <xf numFmtId="168" fontId="9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/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168" fontId="9" fillId="0" borderId="3" xfId="0" applyNumberFormat="1" applyFont="1" applyBorder="1" applyAlignment="1">
      <alignment horizontal="center" wrapText="1"/>
    </xf>
    <xf numFmtId="168" fontId="9" fillId="0" borderId="5" xfId="0" applyNumberFormat="1" applyFont="1" applyBorder="1" applyAlignment="1">
      <alignment horizontal="center"/>
    </xf>
    <xf numFmtId="168" fontId="8" fillId="0" borderId="0" xfId="0" applyNumberFormat="1" applyFont="1"/>
    <xf numFmtId="168" fontId="8" fillId="0" borderId="0" xfId="0" applyNumberFormat="1" applyFont="1" applyAlignment="1">
      <alignment horizontal="center" vertical="center"/>
    </xf>
    <xf numFmtId="168" fontId="9" fillId="0" borderId="3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0" borderId="1" xfId="0" applyFont="1" applyBorder="1"/>
    <xf numFmtId="0" fontId="9" fillId="0" borderId="1" xfId="0" applyFont="1" applyBorder="1" applyAlignment="1">
      <alignment horizontal="right" wrapText="1"/>
    </xf>
    <xf numFmtId="167" fontId="9" fillId="0" borderId="0" xfId="1" applyNumberFormat="1" applyFont="1"/>
    <xf numFmtId="166" fontId="8" fillId="0" borderId="0" xfId="1" applyNumberFormat="1" applyFont="1"/>
    <xf numFmtId="167" fontId="8" fillId="0" borderId="0" xfId="1" applyNumberFormat="1" applyFont="1"/>
    <xf numFmtId="0" fontId="9" fillId="0" borderId="2" xfId="0" applyFont="1" applyBorder="1" applyAlignment="1">
      <alignment wrapText="1"/>
    </xf>
    <xf numFmtId="167" fontId="9" fillId="0" borderId="2" xfId="0" applyNumberFormat="1" applyFont="1" applyBorder="1"/>
    <xf numFmtId="168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8" fontId="9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9" fillId="3" borderId="6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168" fontId="8" fillId="3" borderId="8" xfId="0" applyNumberFormat="1" applyFont="1" applyFill="1" applyBorder="1" applyAlignment="1">
      <alignment horizontal="center" vertical="center"/>
    </xf>
    <xf numFmtId="168" fontId="9" fillId="3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168" fontId="9" fillId="3" borderId="10" xfId="0" applyNumberFormat="1" applyFont="1" applyFill="1" applyBorder="1" applyAlignment="1">
      <alignment horizontal="center" vertical="center"/>
    </xf>
    <xf numFmtId="168" fontId="9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8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1">
    <cellStyle name="Comma 109" xfId="8"/>
    <cellStyle name="Comma_A3.1, 4.1 FS, Trial Balance 31.12.04" xfId="6"/>
    <cellStyle name="Normal 2 2 5" xfId="3"/>
    <cellStyle name="Normal 2 4" xfId="9"/>
    <cellStyle name="Normal 2 54" xfId="7"/>
    <cellStyle name="Normal 3 4" xfId="2"/>
    <cellStyle name="Normal_CFS_9m2020" xfId="10"/>
    <cellStyle name="Обычный" xfId="0" builtinId="0"/>
    <cellStyle name="Обычный 2 2" xfId="4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9" workbookViewId="0">
      <selection activeCell="A31" sqref="A31:XFD35"/>
    </sheetView>
  </sheetViews>
  <sheetFormatPr defaultColWidth="9.140625" defaultRowHeight="15" x14ac:dyDescent="0.25"/>
  <cols>
    <col min="1" max="1" width="39.140625" style="1" customWidth="1"/>
    <col min="2" max="2" width="8.140625" style="8" customWidth="1"/>
    <col min="3" max="3" width="18.42578125" style="5" customWidth="1"/>
    <col min="4" max="4" width="17.85546875" style="5" customWidth="1"/>
    <col min="5" max="6" width="9.140625" style="1"/>
    <col min="7" max="7" width="10.28515625" style="1" bestFit="1" customWidth="1"/>
    <col min="8" max="16384" width="9.140625" style="1"/>
  </cols>
  <sheetData>
    <row r="1" spans="1:8" ht="57" customHeight="1" x14ac:dyDescent="0.25">
      <c r="A1" s="60" t="s">
        <v>83</v>
      </c>
      <c r="B1" s="60"/>
      <c r="C1" s="60"/>
      <c r="D1" s="60"/>
    </row>
    <row r="2" spans="1:8" ht="19.5" customHeight="1" x14ac:dyDescent="0.25">
      <c r="A2" s="13" t="s">
        <v>72</v>
      </c>
      <c r="B2" s="10"/>
      <c r="C2" s="10"/>
      <c r="D2" s="10"/>
    </row>
    <row r="3" spans="1:8" ht="38.25" customHeight="1" thickBot="1" x14ac:dyDescent="0.3">
      <c r="B3" s="6" t="s">
        <v>70</v>
      </c>
      <c r="C3" s="33" t="s">
        <v>87</v>
      </c>
      <c r="D3" s="33" t="s">
        <v>75</v>
      </c>
    </row>
    <row r="5" spans="1:8" x14ac:dyDescent="0.25">
      <c r="A5" s="10" t="s">
        <v>22</v>
      </c>
      <c r="B5" s="7"/>
      <c r="C5" s="4"/>
      <c r="D5" s="4"/>
    </row>
    <row r="6" spans="1:8" x14ac:dyDescent="0.25">
      <c r="A6" s="1" t="s">
        <v>0</v>
      </c>
      <c r="B6" s="8">
        <v>12</v>
      </c>
      <c r="C6" s="5">
        <v>308428.86166000005</v>
      </c>
      <c r="D6" s="5">
        <v>242994</v>
      </c>
    </row>
    <row r="7" spans="1:8" x14ac:dyDescent="0.25">
      <c r="A7" s="1" t="s">
        <v>1</v>
      </c>
      <c r="B7" s="8">
        <v>13</v>
      </c>
      <c r="C7" s="5">
        <v>7706553.6724899998</v>
      </c>
      <c r="D7" s="5">
        <v>5289785</v>
      </c>
    </row>
    <row r="8" spans="1:8" x14ac:dyDescent="0.25">
      <c r="A8" s="1" t="s">
        <v>3</v>
      </c>
      <c r="C8" s="5">
        <v>4429.9107100000001</v>
      </c>
      <c r="D8" s="5">
        <v>7232</v>
      </c>
    </row>
    <row r="9" spans="1:8" x14ac:dyDescent="0.25">
      <c r="A9" s="1" t="s">
        <v>4</v>
      </c>
      <c r="C9" s="5">
        <v>29308.825149999997</v>
      </c>
      <c r="D9" s="5">
        <v>9047</v>
      </c>
    </row>
    <row r="10" spans="1:8" x14ac:dyDescent="0.25">
      <c r="A10" s="1" t="s">
        <v>5</v>
      </c>
      <c r="B10" s="8">
        <v>14</v>
      </c>
      <c r="C10" s="5">
        <v>48569.177250000015</v>
      </c>
      <c r="D10" s="5">
        <v>56173</v>
      </c>
    </row>
    <row r="11" spans="1:8" x14ac:dyDescent="0.25">
      <c r="A11" s="1" t="s">
        <v>6</v>
      </c>
      <c r="B11" s="8">
        <v>18</v>
      </c>
      <c r="C11" s="5">
        <v>150715.25700000001</v>
      </c>
      <c r="D11" s="5">
        <v>178784</v>
      </c>
    </row>
    <row r="12" spans="1:8" x14ac:dyDescent="0.25">
      <c r="A12" s="1" t="s">
        <v>7</v>
      </c>
      <c r="C12" s="5">
        <v>3258.96056</v>
      </c>
      <c r="D12" s="5">
        <v>3040</v>
      </c>
    </row>
    <row r="13" spans="1:8" ht="36.75" customHeight="1" x14ac:dyDescent="0.25">
      <c r="A13" s="9" t="s">
        <v>8</v>
      </c>
      <c r="C13" s="5">
        <v>25585.472000000002</v>
      </c>
      <c r="D13" s="5">
        <v>25585</v>
      </c>
      <c r="H13" s="22"/>
    </row>
    <row r="14" spans="1:8" ht="15.75" thickBot="1" x14ac:dyDescent="0.3">
      <c r="A14" s="1" t="s">
        <v>2</v>
      </c>
      <c r="B14" s="8">
        <v>15</v>
      </c>
      <c r="C14" s="11">
        <v>88064.793070000014</v>
      </c>
      <c r="D14" s="11">
        <v>32446</v>
      </c>
    </row>
    <row r="15" spans="1:8" ht="15.75" thickTop="1" x14ac:dyDescent="0.25">
      <c r="A15" s="2" t="s">
        <v>23</v>
      </c>
      <c r="B15" s="7"/>
      <c r="C15" s="4">
        <f>SUM(C6:C14)</f>
        <v>8364914.9298899993</v>
      </c>
      <c r="D15" s="4">
        <f>SUM(D6:D14)</f>
        <v>5845086</v>
      </c>
    </row>
    <row r="17" spans="1:9" x14ac:dyDescent="0.25">
      <c r="A17" s="2" t="s">
        <v>24</v>
      </c>
      <c r="B17" s="7"/>
      <c r="C17" s="4"/>
      <c r="D17" s="4"/>
    </row>
    <row r="18" spans="1:9" x14ac:dyDescent="0.25">
      <c r="A18" s="1" t="s">
        <v>9</v>
      </c>
      <c r="B18" s="8">
        <v>16</v>
      </c>
      <c r="C18" s="5">
        <v>2969785.6159800002</v>
      </c>
      <c r="D18" s="5">
        <v>4485265</v>
      </c>
    </row>
    <row r="19" spans="1:9" x14ac:dyDescent="0.25">
      <c r="A19" s="1" t="s">
        <v>76</v>
      </c>
      <c r="C19" s="5">
        <v>2859384.5745299999</v>
      </c>
      <c r="D19" s="5">
        <v>381788</v>
      </c>
    </row>
    <row r="20" spans="1:9" x14ac:dyDescent="0.25">
      <c r="A20" s="1" t="s">
        <v>12</v>
      </c>
      <c r="B20" s="8">
        <v>17</v>
      </c>
      <c r="C20" s="5">
        <v>5232.87565</v>
      </c>
      <c r="D20" s="5">
        <v>6603</v>
      </c>
      <c r="G20" s="22"/>
    </row>
    <row r="21" spans="1:9" x14ac:dyDescent="0.25">
      <c r="A21" s="1" t="s">
        <v>11</v>
      </c>
      <c r="C21" s="5">
        <v>24539.140940000001</v>
      </c>
      <c r="D21" s="5">
        <v>5813</v>
      </c>
    </row>
    <row r="22" spans="1:9" x14ac:dyDescent="0.25">
      <c r="A22" s="1" t="s">
        <v>13</v>
      </c>
      <c r="C22" s="5">
        <v>164607.84546000001</v>
      </c>
      <c r="D22" s="5">
        <v>187195</v>
      </c>
      <c r="G22" s="22"/>
      <c r="H22" s="22"/>
      <c r="I22" s="22"/>
    </row>
    <row r="23" spans="1:9" ht="15.75" thickBot="1" x14ac:dyDescent="0.3">
      <c r="A23" s="1" t="s">
        <v>10</v>
      </c>
      <c r="B23" s="8">
        <v>19</v>
      </c>
      <c r="C23" s="11">
        <v>175225.27799999999</v>
      </c>
      <c r="D23" s="11">
        <v>152180</v>
      </c>
      <c r="G23" s="22"/>
    </row>
    <row r="24" spans="1:9" ht="16.5" thickTop="1" thickBot="1" x14ac:dyDescent="0.3">
      <c r="A24" s="2" t="s">
        <v>25</v>
      </c>
      <c r="B24" s="7"/>
      <c r="C24" s="12">
        <f>SUM(C18:C23)</f>
        <v>6198775.3305600006</v>
      </c>
      <c r="D24" s="12">
        <f>SUM(D18:D23)</f>
        <v>5218844</v>
      </c>
    </row>
    <row r="25" spans="1:9" ht="15.75" thickTop="1" x14ac:dyDescent="0.25"/>
    <row r="26" spans="1:9" x14ac:dyDescent="0.25">
      <c r="A26" s="2" t="s">
        <v>26</v>
      </c>
      <c r="B26" s="7"/>
      <c r="C26" s="4"/>
      <c r="D26" s="4"/>
    </row>
    <row r="27" spans="1:9" x14ac:dyDescent="0.25">
      <c r="A27" s="1" t="s">
        <v>14</v>
      </c>
      <c r="B27" s="8">
        <v>20</v>
      </c>
      <c r="C27" s="5">
        <v>2026113.6159999999</v>
      </c>
      <c r="D27" s="5">
        <v>696114</v>
      </c>
    </row>
    <row r="28" spans="1:9" x14ac:dyDescent="0.25">
      <c r="A28" s="1" t="s">
        <v>35</v>
      </c>
      <c r="C28" s="5">
        <v>140025.98333000002</v>
      </c>
      <c r="D28" s="5">
        <v>-69871</v>
      </c>
    </row>
    <row r="29" spans="1:9" ht="15.75" thickBot="1" x14ac:dyDescent="0.3">
      <c r="A29" s="2" t="s">
        <v>27</v>
      </c>
      <c r="B29" s="7"/>
      <c r="C29" s="12">
        <f>SUM(C27:C28)</f>
        <v>2166139.5993300001</v>
      </c>
      <c r="D29" s="12">
        <f>SUM(D27:D28)</f>
        <v>626243</v>
      </c>
    </row>
    <row r="30" spans="1:9" ht="16.5" thickTop="1" thickBot="1" x14ac:dyDescent="0.3">
      <c r="A30" s="2" t="s">
        <v>28</v>
      </c>
      <c r="B30" s="7"/>
      <c r="C30" s="12">
        <f>C29+C24</f>
        <v>8364914.9298900012</v>
      </c>
      <c r="D30" s="12">
        <f>D29+D24</f>
        <v>5845087</v>
      </c>
    </row>
    <row r="31" spans="1:9" ht="15.75" thickTop="1" x14ac:dyDescent="0.25"/>
    <row r="33" spans="1:4" x14ac:dyDescent="0.25">
      <c r="A33" s="61"/>
      <c r="B33" s="61"/>
      <c r="C33" s="61"/>
      <c r="D33" s="41"/>
    </row>
    <row r="34" spans="1:4" x14ac:dyDescent="0.25">
      <c r="A34" s="61"/>
      <c r="B34" s="61"/>
      <c r="C34" s="61"/>
      <c r="D34" s="41"/>
    </row>
    <row r="35" spans="1:4" x14ac:dyDescent="0.25">
      <c r="A35" s="13" t="s">
        <v>71</v>
      </c>
      <c r="B35" s="15"/>
      <c r="C35" s="16" t="s">
        <v>77</v>
      </c>
      <c r="D35" s="40"/>
    </row>
    <row r="36" spans="1:4" x14ac:dyDescent="0.25">
      <c r="A36" s="13"/>
      <c r="B36" s="15"/>
      <c r="C36" s="16"/>
      <c r="D36" s="14"/>
    </row>
    <row r="37" spans="1:4" x14ac:dyDescent="0.25">
      <c r="A37" s="13"/>
      <c r="B37" s="15"/>
      <c r="C37" s="59"/>
      <c r="D37" s="59"/>
    </row>
    <row r="38" spans="1:4" x14ac:dyDescent="0.25">
      <c r="A38" s="17"/>
      <c r="B38" s="17"/>
      <c r="C38" s="17"/>
      <c r="D38" s="17"/>
    </row>
    <row r="39" spans="1:4" x14ac:dyDescent="0.25">
      <c r="A39" s="13"/>
      <c r="B39"/>
      <c r="C39"/>
      <c r="D39"/>
    </row>
  </sheetData>
  <mergeCells count="4">
    <mergeCell ref="C37:D37"/>
    <mergeCell ref="A1:D1"/>
    <mergeCell ref="A33:C33"/>
    <mergeCell ref="A34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4" workbookViewId="0">
      <selection activeCell="D30" sqref="D30"/>
    </sheetView>
  </sheetViews>
  <sheetFormatPr defaultColWidth="9.140625" defaultRowHeight="15" x14ac:dyDescent="0.25"/>
  <cols>
    <col min="1" max="1" width="56.5703125" style="9" customWidth="1"/>
    <col min="2" max="2" width="9.85546875" style="37" customWidth="1"/>
    <col min="3" max="3" width="17.28515625" style="5" customWidth="1"/>
    <col min="4" max="4" width="18.7109375" style="5" customWidth="1"/>
    <col min="5" max="5" width="11.140625" style="1" bestFit="1" customWidth="1"/>
    <col min="6" max="6" width="10" style="1" bestFit="1" customWidth="1"/>
    <col min="7" max="16384" width="9.140625" style="1"/>
  </cols>
  <sheetData>
    <row r="1" spans="1:7" ht="27.75" customHeight="1" x14ac:dyDescent="0.25">
      <c r="A1" s="62" t="s">
        <v>82</v>
      </c>
      <c r="B1" s="62"/>
      <c r="C1" s="62"/>
      <c r="D1" s="62"/>
    </row>
    <row r="2" spans="1:7" ht="21.75" customHeight="1" x14ac:dyDescent="0.25">
      <c r="A2" s="13" t="s">
        <v>89</v>
      </c>
      <c r="B2" s="34"/>
    </row>
    <row r="3" spans="1:7" ht="29.25" customHeight="1" x14ac:dyDescent="0.25">
      <c r="A3" s="18" t="s">
        <v>72</v>
      </c>
      <c r="B3" s="36"/>
      <c r="C3" s="63" t="s">
        <v>88</v>
      </c>
      <c r="D3" s="63"/>
    </row>
    <row r="4" spans="1:7" ht="35.25" customHeight="1" thickBot="1" x14ac:dyDescent="0.3">
      <c r="B4" s="6" t="s">
        <v>70</v>
      </c>
      <c r="C4" s="20" t="s">
        <v>78</v>
      </c>
      <c r="D4" s="20" t="s">
        <v>79</v>
      </c>
    </row>
    <row r="6" spans="1:7" x14ac:dyDescent="0.25">
      <c r="A6" s="9" t="s">
        <v>15</v>
      </c>
      <c r="B6" s="37">
        <v>5</v>
      </c>
      <c r="C6" s="5">
        <v>2058975.6404300001</v>
      </c>
      <c r="D6" s="43">
        <v>1370018</v>
      </c>
    </row>
    <row r="7" spans="1:7" ht="15.75" thickBot="1" x14ac:dyDescent="0.3">
      <c r="A7" s="9" t="s">
        <v>18</v>
      </c>
      <c r="B7" s="37">
        <v>6</v>
      </c>
      <c r="C7" s="11">
        <v>-844613.52833</v>
      </c>
      <c r="D7" s="44">
        <v>-381655</v>
      </c>
    </row>
    <row r="8" spans="1:7" ht="15.75" thickTop="1" x14ac:dyDescent="0.25">
      <c r="A8" s="19" t="s">
        <v>29</v>
      </c>
      <c r="B8" s="38"/>
      <c r="C8" s="4">
        <f>SUM(C6:C7)</f>
        <v>1214362.1121</v>
      </c>
      <c r="D8" s="52">
        <f>SUM(D6:D7)</f>
        <v>988363</v>
      </c>
    </row>
    <row r="9" spans="1:7" x14ac:dyDescent="0.25">
      <c r="D9" s="51"/>
    </row>
    <row r="10" spans="1:7" ht="15.75" thickBot="1" x14ac:dyDescent="0.3">
      <c r="A10" s="9" t="s">
        <v>20</v>
      </c>
      <c r="C10" s="11">
        <v>-182688.12755999999</v>
      </c>
      <c r="D10" s="50">
        <v>-46366.9902</v>
      </c>
    </row>
    <row r="11" spans="1:7" ht="30.75" thickTop="1" thickBot="1" x14ac:dyDescent="0.3">
      <c r="A11" s="19" t="s">
        <v>30</v>
      </c>
      <c r="B11" s="38"/>
      <c r="C11" s="21">
        <f>SUM(C8:C10)</f>
        <v>1031673.9845400001</v>
      </c>
      <c r="D11" s="45">
        <f>SUM(D8:D10)</f>
        <v>941996.0098</v>
      </c>
    </row>
    <row r="12" spans="1:7" ht="15.75" thickTop="1" x14ac:dyDescent="0.25">
      <c r="C12" s="1"/>
      <c r="D12" s="1"/>
    </row>
    <row r="13" spans="1:7" x14ac:dyDescent="0.25">
      <c r="A13" s="9" t="s">
        <v>31</v>
      </c>
      <c r="B13" s="37">
        <v>7</v>
      </c>
      <c r="C13" s="5">
        <v>-258071.73247999998</v>
      </c>
      <c r="D13" s="47">
        <v>-191571</v>
      </c>
    </row>
    <row r="14" spans="1:7" x14ac:dyDescent="0.25">
      <c r="A14" s="9" t="s">
        <v>19</v>
      </c>
      <c r="B14" s="37">
        <v>8</v>
      </c>
      <c r="C14" s="5">
        <v>-377784.84539999999</v>
      </c>
      <c r="D14" s="47">
        <v>-263686</v>
      </c>
    </row>
    <row r="15" spans="1:7" ht="30" x14ac:dyDescent="0.25">
      <c r="A15" s="9" t="s">
        <v>17</v>
      </c>
      <c r="B15" s="37">
        <v>9</v>
      </c>
      <c r="C15" s="5">
        <v>-94379.583400000003</v>
      </c>
      <c r="D15" s="47">
        <v>-43009</v>
      </c>
    </row>
    <row r="16" spans="1:7" x14ac:dyDescent="0.25">
      <c r="A16" s="9" t="s">
        <v>16</v>
      </c>
      <c r="B16" s="37">
        <v>10</v>
      </c>
      <c r="C16" s="5">
        <v>108167.55929999999</v>
      </c>
      <c r="D16" s="47">
        <v>62978</v>
      </c>
      <c r="G16" s="22"/>
    </row>
    <row r="17" spans="1:4" ht="33.75" customHeight="1" thickBot="1" x14ac:dyDescent="0.3">
      <c r="A17" s="19" t="s">
        <v>66</v>
      </c>
      <c r="B17" s="38"/>
      <c r="C17" s="12">
        <f>SUM(C11:C16)</f>
        <v>409605.38256000006</v>
      </c>
      <c r="D17" s="48">
        <f>SUM(D11:D16)</f>
        <v>506708.0098</v>
      </c>
    </row>
    <row r="18" spans="1:4" ht="30.75" thickTop="1" x14ac:dyDescent="0.25">
      <c r="A18" s="9" t="s">
        <v>21</v>
      </c>
      <c r="B18" s="37">
        <v>11</v>
      </c>
      <c r="C18" s="5">
        <v>-81208.232000000004</v>
      </c>
      <c r="D18" s="5">
        <v>-68362</v>
      </c>
    </row>
    <row r="19" spans="1:4" ht="15.75" thickBot="1" x14ac:dyDescent="0.3">
      <c r="A19" s="19" t="s">
        <v>32</v>
      </c>
      <c r="B19" s="38"/>
      <c r="C19" s="12">
        <f>SUM(C17:C18)</f>
        <v>328397.15056000004</v>
      </c>
      <c r="D19" s="46">
        <f>SUM(D17:D18)</f>
        <v>438346.0098</v>
      </c>
    </row>
    <row r="20" spans="1:4" ht="15.75" thickTop="1" x14ac:dyDescent="0.25">
      <c r="A20" s="9" t="s">
        <v>33</v>
      </c>
      <c r="C20" s="5">
        <v>0</v>
      </c>
      <c r="D20" s="49">
        <v>0</v>
      </c>
    </row>
    <row r="21" spans="1:4" ht="15.75" thickBot="1" x14ac:dyDescent="0.3">
      <c r="A21" s="19" t="s">
        <v>34</v>
      </c>
      <c r="B21" s="38"/>
      <c r="C21" s="12">
        <f>SUM(C19:C20)</f>
        <v>328397.15056000004</v>
      </c>
      <c r="D21" s="48">
        <f>SUM(D19:D20)</f>
        <v>438346.0098</v>
      </c>
    </row>
    <row r="22" spans="1:4" ht="15.75" thickTop="1" x14ac:dyDescent="0.25">
      <c r="A22" s="1"/>
      <c r="B22" s="8"/>
    </row>
    <row r="23" spans="1:4" x14ac:dyDescent="0.25">
      <c r="A23" s="1"/>
      <c r="B23" s="8"/>
    </row>
    <row r="24" spans="1:4" x14ac:dyDescent="0.25">
      <c r="A24" s="61"/>
      <c r="B24" s="61"/>
      <c r="C24" s="61"/>
      <c r="D24" s="41"/>
    </row>
    <row r="25" spans="1:4" x14ac:dyDescent="0.25">
      <c r="A25" s="61"/>
      <c r="B25" s="61"/>
      <c r="C25" s="61"/>
      <c r="D25" s="41"/>
    </row>
    <row r="26" spans="1:4" x14ac:dyDescent="0.25">
      <c r="A26" s="58" t="s">
        <v>71</v>
      </c>
      <c r="B26" s="15"/>
      <c r="C26" s="16" t="s">
        <v>77</v>
      </c>
      <c r="D26" s="40"/>
    </row>
  </sheetData>
  <mergeCells count="4">
    <mergeCell ref="A1:D1"/>
    <mergeCell ref="C3:D3"/>
    <mergeCell ref="A24:C24"/>
    <mergeCell ref="A25:C25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5" workbookViewId="0">
      <selection activeCell="A47" sqref="A47:XFD51"/>
    </sheetView>
  </sheetViews>
  <sheetFormatPr defaultColWidth="9.140625" defaultRowHeight="15" x14ac:dyDescent="0.25"/>
  <cols>
    <col min="1" max="1" width="53.85546875" style="9" customWidth="1"/>
    <col min="2" max="2" width="17" style="23" customWidth="1"/>
    <col min="3" max="3" width="20.42578125" style="53" customWidth="1"/>
    <col min="4" max="4" width="13.140625" style="1" customWidth="1"/>
    <col min="5" max="16384" width="9.140625" style="1"/>
  </cols>
  <sheetData>
    <row r="1" spans="1:4" ht="38.25" customHeight="1" x14ac:dyDescent="0.25">
      <c r="A1" s="62" t="s">
        <v>84</v>
      </c>
      <c r="B1" s="62"/>
      <c r="C1" s="62"/>
      <c r="D1" s="62"/>
    </row>
    <row r="2" spans="1:4" ht="21.75" customHeight="1" x14ac:dyDescent="0.25">
      <c r="A2" s="42" t="s">
        <v>89</v>
      </c>
    </row>
    <row r="3" spans="1:4" ht="34.5" customHeight="1" x14ac:dyDescent="0.25">
      <c r="A3" s="18" t="s">
        <v>73</v>
      </c>
      <c r="B3" s="63" t="s">
        <v>88</v>
      </c>
      <c r="C3" s="63"/>
    </row>
    <row r="4" spans="1:4" ht="29.25" thickBot="1" x14ac:dyDescent="0.3">
      <c r="A4" s="13"/>
      <c r="B4" s="24" t="s">
        <v>78</v>
      </c>
      <c r="C4" s="57" t="s">
        <v>96</v>
      </c>
    </row>
    <row r="5" spans="1:4" ht="29.25" x14ac:dyDescent="0.25">
      <c r="A5" s="55" t="s">
        <v>50</v>
      </c>
      <c r="B5" s="39"/>
      <c r="C5" s="56"/>
    </row>
    <row r="6" spans="1:4" ht="30" x14ac:dyDescent="0.25">
      <c r="A6" s="9" t="s">
        <v>66</v>
      </c>
      <c r="B6" s="54">
        <v>409605</v>
      </c>
      <c r="C6" s="54">
        <v>506708</v>
      </c>
    </row>
    <row r="7" spans="1:4" x14ac:dyDescent="0.25">
      <c r="B7" s="53"/>
    </row>
    <row r="8" spans="1:4" x14ac:dyDescent="0.25">
      <c r="A8" s="9" t="s">
        <v>36</v>
      </c>
      <c r="B8" s="53"/>
    </row>
    <row r="9" spans="1:4" ht="30" x14ac:dyDescent="0.25">
      <c r="A9" s="9" t="s">
        <v>37</v>
      </c>
      <c r="B9" s="53">
        <v>-20062</v>
      </c>
      <c r="C9" s="53">
        <v>16058</v>
      </c>
    </row>
    <row r="10" spans="1:4" x14ac:dyDescent="0.25">
      <c r="A10" s="9" t="s">
        <v>38</v>
      </c>
      <c r="B10" s="53">
        <v>-28067</v>
      </c>
      <c r="C10" s="53">
        <v>16298</v>
      </c>
    </row>
    <row r="11" spans="1:4" x14ac:dyDescent="0.25">
      <c r="A11" s="9" t="s">
        <v>39</v>
      </c>
      <c r="B11" s="53">
        <v>-2058976</v>
      </c>
      <c r="C11" s="53">
        <v>-1370018</v>
      </c>
    </row>
    <row r="12" spans="1:4" ht="30" x14ac:dyDescent="0.25">
      <c r="A12" s="9" t="s">
        <v>40</v>
      </c>
      <c r="B12" s="53">
        <v>617696</v>
      </c>
      <c r="C12" s="53">
        <v>381658</v>
      </c>
    </row>
    <row r="13" spans="1:4" ht="30" x14ac:dyDescent="0.25">
      <c r="A13" s="9" t="s">
        <v>41</v>
      </c>
      <c r="B13" s="53">
        <v>14943</v>
      </c>
      <c r="C13" s="53">
        <v>5395</v>
      </c>
    </row>
    <row r="14" spans="1:4" x14ac:dyDescent="0.25">
      <c r="A14" s="9" t="s">
        <v>42</v>
      </c>
      <c r="B14" s="53">
        <v>182688</v>
      </c>
      <c r="C14" s="53">
        <v>46367</v>
      </c>
    </row>
    <row r="15" spans="1:4" ht="30" x14ac:dyDescent="0.25">
      <c r="A15" s="9" t="s">
        <v>43</v>
      </c>
      <c r="B15" s="53">
        <v>9568</v>
      </c>
      <c r="C15" s="53">
        <v>11145</v>
      </c>
    </row>
    <row r="16" spans="1:4" ht="30" x14ac:dyDescent="0.25">
      <c r="A16" s="9" t="s">
        <v>44</v>
      </c>
      <c r="B16" s="53">
        <v>-95999</v>
      </c>
      <c r="C16" s="53">
        <v>43009</v>
      </c>
    </row>
    <row r="17" spans="1:4" ht="42.75" x14ac:dyDescent="0.25">
      <c r="A17" s="25" t="s">
        <v>45</v>
      </c>
      <c r="B17" s="54">
        <f>SUM(B6:B16)</f>
        <v>-968604</v>
      </c>
      <c r="C17" s="54">
        <v>-343380</v>
      </c>
    </row>
    <row r="18" spans="1:4" x14ac:dyDescent="0.25">
      <c r="A18" s="9" t="s">
        <v>1</v>
      </c>
      <c r="B18" s="53">
        <v>-2669786</v>
      </c>
      <c r="C18" s="53">
        <v>-1391889</v>
      </c>
      <c r="D18" s="22"/>
    </row>
    <row r="19" spans="1:4" x14ac:dyDescent="0.25">
      <c r="A19" s="9" t="s">
        <v>2</v>
      </c>
      <c r="B19" s="53">
        <v>-72986</v>
      </c>
      <c r="C19" s="53">
        <v>-22850</v>
      </c>
      <c r="D19" s="22"/>
    </row>
    <row r="20" spans="1:4" x14ac:dyDescent="0.25">
      <c r="A20" s="9" t="s">
        <v>74</v>
      </c>
      <c r="B20" s="53">
        <v>81560</v>
      </c>
      <c r="C20" s="53">
        <v>-6369</v>
      </c>
    </row>
    <row r="21" spans="1:4" ht="10.5" customHeight="1" x14ac:dyDescent="0.25">
      <c r="B21" s="53"/>
    </row>
    <row r="22" spans="1:4" x14ac:dyDescent="0.25">
      <c r="A22" s="9" t="s">
        <v>10</v>
      </c>
      <c r="B22" s="53">
        <v>2491098</v>
      </c>
      <c r="C22" s="53">
        <v>-1185</v>
      </c>
    </row>
    <row r="23" spans="1:4" ht="43.5" x14ac:dyDescent="0.25">
      <c r="A23" s="19" t="s">
        <v>45</v>
      </c>
      <c r="B23" s="54">
        <f>SUM(B17:B22)</f>
        <v>-1138718</v>
      </c>
      <c r="C23" s="54">
        <v>-1765673</v>
      </c>
      <c r="D23" s="22"/>
    </row>
    <row r="24" spans="1:4" x14ac:dyDescent="0.25">
      <c r="B24" s="53"/>
    </row>
    <row r="25" spans="1:4" x14ac:dyDescent="0.25">
      <c r="A25" s="9" t="s">
        <v>46</v>
      </c>
      <c r="B25" s="53">
        <v>2129304</v>
      </c>
      <c r="C25" s="53">
        <v>1004117</v>
      </c>
    </row>
    <row r="26" spans="1:4" x14ac:dyDescent="0.25">
      <c r="A26" s="9" t="s">
        <v>47</v>
      </c>
      <c r="B26" s="53">
        <v>-720936</v>
      </c>
      <c r="C26" s="53">
        <v>-332403</v>
      </c>
    </row>
    <row r="27" spans="1:4" x14ac:dyDescent="0.25">
      <c r="A27" s="9" t="s">
        <v>48</v>
      </c>
      <c r="B27" s="53">
        <v>-162585</v>
      </c>
      <c r="C27" s="53">
        <v>-68106</v>
      </c>
    </row>
    <row r="28" spans="1:4" ht="29.25" x14ac:dyDescent="0.25">
      <c r="A28" s="19" t="s">
        <v>49</v>
      </c>
      <c r="B28" s="54">
        <f>SUM(B23:B27)</f>
        <v>107065</v>
      </c>
      <c r="C28" s="54">
        <v>-1162065</v>
      </c>
    </row>
    <row r="29" spans="1:4" x14ac:dyDescent="0.25">
      <c r="B29" s="53"/>
    </row>
    <row r="30" spans="1:4" ht="17.649999999999999" customHeight="1" x14ac:dyDescent="0.25">
      <c r="A30" s="9" t="s">
        <v>51</v>
      </c>
      <c r="B30" s="53"/>
    </row>
    <row r="31" spans="1:4" x14ac:dyDescent="0.25">
      <c r="A31" s="9" t="s">
        <v>52</v>
      </c>
      <c r="B31" s="53">
        <v>-21814</v>
      </c>
      <c r="C31" s="53">
        <v>-11931</v>
      </c>
    </row>
    <row r="32" spans="1:4" x14ac:dyDescent="0.25">
      <c r="A32" s="9" t="s">
        <v>53</v>
      </c>
      <c r="B32" s="53">
        <v>12150</v>
      </c>
      <c r="C32" s="53">
        <v>67</v>
      </c>
    </row>
    <row r="33" spans="1:5" x14ac:dyDescent="0.25">
      <c r="A33" s="9" t="s">
        <v>54</v>
      </c>
      <c r="B33" s="53">
        <v>-2890</v>
      </c>
      <c r="C33" s="53">
        <v>-1318</v>
      </c>
    </row>
    <row r="34" spans="1:5" ht="29.25" x14ac:dyDescent="0.25">
      <c r="A34" s="19" t="s">
        <v>55</v>
      </c>
      <c r="B34" s="54">
        <f>SUM(B31:B33)</f>
        <v>-12554</v>
      </c>
      <c r="C34" s="54">
        <v>-13182</v>
      </c>
    </row>
    <row r="35" spans="1:5" x14ac:dyDescent="0.25">
      <c r="B35" s="53"/>
    </row>
    <row r="36" spans="1:5" ht="29.25" x14ac:dyDescent="0.25">
      <c r="A36" s="19" t="s">
        <v>56</v>
      </c>
      <c r="B36" s="53"/>
    </row>
    <row r="37" spans="1:5" x14ac:dyDescent="0.25">
      <c r="A37" s="9" t="s">
        <v>57</v>
      </c>
      <c r="B37" s="53">
        <v>1330000</v>
      </c>
      <c r="C37" s="53">
        <v>211706</v>
      </c>
    </row>
    <row r="38" spans="1:5" x14ac:dyDescent="0.25">
      <c r="A38" s="9" t="s">
        <v>58</v>
      </c>
      <c r="B38" s="53">
        <v>178000</v>
      </c>
      <c r="C38" s="53">
        <v>1989554</v>
      </c>
    </row>
    <row r="39" spans="1:5" x14ac:dyDescent="0.25">
      <c r="A39" s="9" t="s">
        <v>59</v>
      </c>
      <c r="B39" s="53">
        <v>-1492035</v>
      </c>
      <c r="C39" s="53">
        <v>-1093023</v>
      </c>
    </row>
    <row r="40" spans="1:5" x14ac:dyDescent="0.25">
      <c r="A40" s="9" t="s">
        <v>60</v>
      </c>
      <c r="B40" s="53">
        <v>-45448</v>
      </c>
      <c r="C40" s="53">
        <v>-19579</v>
      </c>
    </row>
    <row r="41" spans="1:5" ht="29.25" x14ac:dyDescent="0.25">
      <c r="A41" s="19" t="s">
        <v>61</v>
      </c>
      <c r="B41" s="54">
        <f>SUM(B37:B40)</f>
        <v>-29483</v>
      </c>
      <c r="C41" s="54">
        <v>1088658</v>
      </c>
    </row>
    <row r="42" spans="1:5" x14ac:dyDescent="0.25">
      <c r="B42" s="53"/>
    </row>
    <row r="43" spans="1:5" ht="30" x14ac:dyDescent="0.25">
      <c r="A43" s="9" t="s">
        <v>62</v>
      </c>
      <c r="B43" s="53">
        <v>407</v>
      </c>
      <c r="C43" s="53">
        <v>-3216</v>
      </c>
    </row>
    <row r="44" spans="1:5" ht="29.25" x14ac:dyDescent="0.25">
      <c r="A44" s="19" t="s">
        <v>63</v>
      </c>
      <c r="B44" s="54">
        <f>SUM(B28,B34,B41,B43)</f>
        <v>65435</v>
      </c>
      <c r="C44" s="54">
        <v>-89805</v>
      </c>
    </row>
    <row r="45" spans="1:5" x14ac:dyDescent="0.25">
      <c r="A45" s="9" t="s">
        <v>64</v>
      </c>
      <c r="B45" s="53">
        <v>242994</v>
      </c>
      <c r="C45" s="53">
        <v>200110</v>
      </c>
    </row>
    <row r="46" spans="1:5" ht="29.25" x14ac:dyDescent="0.25">
      <c r="A46" s="19" t="s">
        <v>65</v>
      </c>
      <c r="B46" s="54">
        <f>SUM(B44:B45)</f>
        <v>308429</v>
      </c>
      <c r="C46" s="54">
        <v>110305</v>
      </c>
      <c r="E46" s="22"/>
    </row>
    <row r="47" spans="1:5" x14ac:dyDescent="0.25">
      <c r="A47" s="1"/>
      <c r="B47" s="8"/>
      <c r="C47" s="5"/>
      <c r="D47" s="5"/>
    </row>
    <row r="48" spans="1:5" x14ac:dyDescent="0.25">
      <c r="A48" s="1"/>
      <c r="B48" s="8"/>
      <c r="C48" s="5"/>
      <c r="D48" s="5"/>
    </row>
    <row r="49" spans="1:4" x14ac:dyDescent="0.25">
      <c r="A49" s="61"/>
      <c r="B49" s="61"/>
      <c r="C49" s="61"/>
      <c r="D49" s="41"/>
    </row>
    <row r="50" spans="1:4" x14ac:dyDescent="0.25">
      <c r="A50" s="61"/>
      <c r="B50" s="61"/>
      <c r="C50" s="61"/>
      <c r="D50" s="41"/>
    </row>
    <row r="51" spans="1:4" x14ac:dyDescent="0.25">
      <c r="A51" s="58" t="s">
        <v>71</v>
      </c>
      <c r="B51" s="15"/>
      <c r="C51" s="16" t="s">
        <v>77</v>
      </c>
      <c r="D51" s="40"/>
    </row>
  </sheetData>
  <mergeCells count="4">
    <mergeCell ref="A1:D1"/>
    <mergeCell ref="B3:C3"/>
    <mergeCell ref="A49:C49"/>
    <mergeCell ref="A50:C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opLeftCell="A10" zoomScaleNormal="100" workbookViewId="0">
      <selection activeCell="K20" sqref="K20"/>
    </sheetView>
  </sheetViews>
  <sheetFormatPr defaultColWidth="8.85546875" defaultRowHeight="15" x14ac:dyDescent="0.25"/>
  <cols>
    <col min="1" max="1" width="8.85546875" style="1"/>
    <col min="2" max="2" width="41.140625" style="1" customWidth="1"/>
    <col min="3" max="3" width="17.7109375" style="1" customWidth="1"/>
    <col min="4" max="4" width="15.5703125" style="1" customWidth="1"/>
    <col min="5" max="5" width="14.28515625" style="1" customWidth="1"/>
    <col min="6" max="16384" width="8.85546875" style="1"/>
  </cols>
  <sheetData>
    <row r="1" spans="1:5" ht="59.25" customHeight="1" x14ac:dyDescent="0.25">
      <c r="A1" s="64" t="s">
        <v>85</v>
      </c>
      <c r="B1" s="64"/>
    </row>
    <row r="2" spans="1:5" ht="22.5" customHeight="1" x14ac:dyDescent="0.25">
      <c r="A2" s="65" t="s">
        <v>89</v>
      </c>
      <c r="B2" s="65"/>
      <c r="D2" s="3"/>
      <c r="E2" s="3"/>
    </row>
    <row r="3" spans="1:5" x14ac:dyDescent="0.25">
      <c r="A3" s="1" t="s">
        <v>73</v>
      </c>
    </row>
    <row r="4" spans="1:5" ht="29.25" x14ac:dyDescent="0.25">
      <c r="B4" s="26" t="s">
        <v>67</v>
      </c>
      <c r="C4" s="27" t="s">
        <v>14</v>
      </c>
      <c r="D4" s="27" t="s">
        <v>35</v>
      </c>
      <c r="E4" s="27" t="s">
        <v>27</v>
      </c>
    </row>
    <row r="6" spans="1:5" x14ac:dyDescent="0.25">
      <c r="B6" s="2" t="s">
        <v>80</v>
      </c>
      <c r="C6" s="28">
        <v>484408</v>
      </c>
      <c r="D6" s="28">
        <v>-233211</v>
      </c>
      <c r="E6" s="28">
        <f>SUM(C6:D6)</f>
        <v>251197</v>
      </c>
    </row>
    <row r="7" spans="1:5" ht="30" x14ac:dyDescent="0.25">
      <c r="B7" s="9" t="s">
        <v>92</v>
      </c>
      <c r="C7" s="29">
        <v>0</v>
      </c>
      <c r="D7" s="30">
        <v>438346</v>
      </c>
      <c r="E7" s="30">
        <f>SUM(C7:D7)</f>
        <v>438346</v>
      </c>
    </row>
    <row r="8" spans="1:5" ht="16.5" customHeight="1" x14ac:dyDescent="0.25">
      <c r="B8" s="9" t="s">
        <v>86</v>
      </c>
      <c r="C8" s="29"/>
      <c r="D8" s="30">
        <v>3533</v>
      </c>
      <c r="E8" s="30">
        <v>3533</v>
      </c>
    </row>
    <row r="9" spans="1:5" x14ac:dyDescent="0.25">
      <c r="B9" s="9" t="s">
        <v>69</v>
      </c>
      <c r="C9" s="30">
        <v>0</v>
      </c>
      <c r="D9" s="30">
        <v>0</v>
      </c>
      <c r="E9" s="30">
        <f t="shared" ref="E9" si="0">SUM(C9:D9)</f>
        <v>0</v>
      </c>
    </row>
    <row r="10" spans="1:5" ht="30" x14ac:dyDescent="0.25">
      <c r="B10" s="9" t="s">
        <v>95</v>
      </c>
      <c r="C10" s="30">
        <v>0</v>
      </c>
      <c r="D10" s="30">
        <v>438346</v>
      </c>
      <c r="E10" s="30">
        <v>238277</v>
      </c>
    </row>
    <row r="11" spans="1:5" ht="21.75" customHeight="1" x14ac:dyDescent="0.25">
      <c r="B11" s="35" t="s">
        <v>68</v>
      </c>
      <c r="C11" s="30">
        <v>211706</v>
      </c>
      <c r="D11" s="30"/>
      <c r="E11" s="30">
        <v>211706</v>
      </c>
    </row>
    <row r="12" spans="1:5" x14ac:dyDescent="0.25">
      <c r="B12" s="31" t="s">
        <v>90</v>
      </c>
      <c r="C12" s="32">
        <f>SUM(C6:C11)</f>
        <v>696114</v>
      </c>
      <c r="D12" s="32">
        <f>D6+D10+D8</f>
        <v>208668</v>
      </c>
      <c r="E12" s="32">
        <f>E6+E7+E8+E11</f>
        <v>904782</v>
      </c>
    </row>
    <row r="13" spans="1:5" x14ac:dyDescent="0.25">
      <c r="B13" s="9"/>
    </row>
    <row r="14" spans="1:5" x14ac:dyDescent="0.25">
      <c r="B14" s="19" t="s">
        <v>81</v>
      </c>
      <c r="C14" s="30">
        <v>696114</v>
      </c>
      <c r="D14" s="30">
        <v>-69871</v>
      </c>
      <c r="E14" s="30">
        <f>SUM(C14:D14)</f>
        <v>626243</v>
      </c>
    </row>
    <row r="15" spans="1:5" ht="30" x14ac:dyDescent="0.25">
      <c r="B15" s="9" t="s">
        <v>93</v>
      </c>
      <c r="C15" s="30">
        <v>0</v>
      </c>
      <c r="D15" s="30">
        <v>328397</v>
      </c>
      <c r="E15" s="30">
        <f>SUM(C15:D15)</f>
        <v>328397</v>
      </c>
    </row>
    <row r="16" spans="1:5" x14ac:dyDescent="0.25">
      <c r="B16" s="9" t="s">
        <v>69</v>
      </c>
      <c r="C16" s="30">
        <v>0</v>
      </c>
      <c r="D16" s="30">
        <v>0</v>
      </c>
      <c r="E16" s="30">
        <v>0</v>
      </c>
    </row>
    <row r="17" spans="1:5" ht="30" x14ac:dyDescent="0.25">
      <c r="B17" s="9" t="s">
        <v>94</v>
      </c>
      <c r="C17" s="30">
        <v>0</v>
      </c>
      <c r="D17" s="30">
        <f>D15</f>
        <v>328397</v>
      </c>
      <c r="E17" s="30">
        <f>SUM(C17:D17)</f>
        <v>328397</v>
      </c>
    </row>
    <row r="18" spans="1:5" x14ac:dyDescent="0.25">
      <c r="B18" s="9" t="s">
        <v>97</v>
      </c>
      <c r="C18" s="30"/>
      <c r="D18" s="30">
        <v>-118500</v>
      </c>
      <c r="E18" s="30">
        <f>D18</f>
        <v>-118500</v>
      </c>
    </row>
    <row r="19" spans="1:5" x14ac:dyDescent="0.25">
      <c r="B19" s="35" t="s">
        <v>68</v>
      </c>
      <c r="C19" s="30">
        <v>1330000</v>
      </c>
      <c r="E19" s="30">
        <v>1330000</v>
      </c>
    </row>
    <row r="20" spans="1:5" x14ac:dyDescent="0.25">
      <c r="B20" s="31" t="s">
        <v>91</v>
      </c>
      <c r="C20" s="32">
        <f>SUM(C14:C19)</f>
        <v>2026114</v>
      </c>
      <c r="D20" s="32">
        <f>D14+D17+D18</f>
        <v>140026</v>
      </c>
      <c r="E20" s="32">
        <f>E14+E17+E19+E18</f>
        <v>2166140</v>
      </c>
    </row>
    <row r="21" spans="1:5" x14ac:dyDescent="0.25">
      <c r="B21" s="8"/>
      <c r="C21" s="5"/>
      <c r="D21" s="5"/>
    </row>
    <row r="22" spans="1:5" x14ac:dyDescent="0.25">
      <c r="B22" s="8"/>
      <c r="C22" s="5"/>
      <c r="D22" s="5"/>
    </row>
    <row r="23" spans="1:5" x14ac:dyDescent="0.25">
      <c r="A23" s="61"/>
      <c r="B23" s="61"/>
      <c r="C23" s="61"/>
      <c r="D23" s="41"/>
    </row>
    <row r="24" spans="1:5" x14ac:dyDescent="0.25">
      <c r="A24" s="61"/>
      <c r="B24" s="61"/>
      <c r="C24" s="61"/>
      <c r="D24" s="41"/>
    </row>
    <row r="25" spans="1:5" x14ac:dyDescent="0.25">
      <c r="A25" s="58"/>
      <c r="B25" s="58" t="s">
        <v>71</v>
      </c>
      <c r="C25" s="16" t="s">
        <v>77</v>
      </c>
      <c r="D25" s="40"/>
    </row>
  </sheetData>
  <mergeCells count="4">
    <mergeCell ref="A1:B1"/>
    <mergeCell ref="A2:B2"/>
    <mergeCell ref="A23:C23"/>
    <mergeCell ref="A24:C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Диана Аксёнова</cp:lastModifiedBy>
  <cp:lastPrinted>2022-08-10T04:16:22Z</cp:lastPrinted>
  <dcterms:created xsi:type="dcterms:W3CDTF">2015-06-05T18:17:20Z</dcterms:created>
  <dcterms:modified xsi:type="dcterms:W3CDTF">2022-11-22T11:51:44Z</dcterms:modified>
</cp:coreProperties>
</file>