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лександра\Отчеты\Биржа КАСЕ\"/>
    </mc:Choice>
  </mc:AlternateContent>
  <bookViews>
    <workbookView xWindow="288" yWindow="324" windowWidth="22692" windowHeight="9276" activeTab="1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ОПиУ!$A$18</definedName>
  </definedNames>
  <calcPr calcId="162913"/>
</workbook>
</file>

<file path=xl/calcChain.xml><?xml version="1.0" encoding="utf-8"?>
<calcChain xmlns="http://schemas.openxmlformats.org/spreadsheetml/2006/main">
  <c r="B23" i="3" l="1"/>
  <c r="C35" i="3"/>
  <c r="C31" i="3"/>
  <c r="C26" i="3"/>
  <c r="C13" i="3"/>
  <c r="C9" i="3"/>
  <c r="D10" i="2"/>
  <c r="D13" i="2" s="1"/>
  <c r="D15" i="2" s="1"/>
  <c r="D17" i="2" s="1"/>
  <c r="D27" i="1"/>
  <c r="D20" i="1"/>
  <c r="D17" i="1"/>
  <c r="D22" i="1" s="1"/>
  <c r="D14" i="1"/>
  <c r="D28" i="1" l="1"/>
  <c r="C21" i="3" l="1"/>
  <c r="C29" i="3"/>
  <c r="C40" i="3" s="1"/>
  <c r="C39" i="3"/>
  <c r="D8" i="4" l="1"/>
  <c r="B35" i="3" l="1"/>
  <c r="B11" i="4" l="1"/>
  <c r="C10" i="2" l="1"/>
  <c r="C14" i="1"/>
  <c r="C43" i="3" l="1"/>
  <c r="D9" i="4"/>
  <c r="D15" i="4" l="1"/>
  <c r="B26" i="3" l="1"/>
  <c r="C16" i="4" l="1"/>
  <c r="D13" i="4"/>
  <c r="D16" i="4" s="1"/>
  <c r="C11" i="4"/>
  <c r="D10" i="4"/>
  <c r="D11" i="4" s="1"/>
  <c r="B13" i="3" l="1"/>
  <c r="B31" i="3"/>
  <c r="B39" i="3" s="1"/>
  <c r="B29" i="3"/>
  <c r="C27" i="1"/>
  <c r="C22" i="1"/>
  <c r="C13" i="2"/>
  <c r="C15" i="2" s="1"/>
  <c r="C17" i="2" s="1"/>
  <c r="B9" i="3"/>
  <c r="C28" i="1" l="1"/>
  <c r="B21" i="3"/>
  <c r="B40" i="3" l="1"/>
  <c r="B43" i="3" s="1"/>
</calcChain>
</file>

<file path=xl/sharedStrings.xml><?xml version="1.0" encoding="utf-8"?>
<sst xmlns="http://schemas.openxmlformats.org/spreadsheetml/2006/main" count="133" uniqueCount="102">
  <si>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</si>
  <si>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</si>
  <si>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</si>
  <si>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</si>
  <si>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</si>
  <si>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</si>
  <si>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</si>
  <si>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</si>
  <si>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</si>
  <si>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</si>
  <si>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</si>
  <si>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</si>
  <si>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</si>
  <si>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</si>
  <si>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</si>
  <si>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</si>
  <si>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</si>
  <si>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</si>
  <si>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</si>
  <si>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</si>
  <si>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</si>
  <si>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</si>
  <si>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</si>
  <si>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</si>
  <si>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</si>
  <si>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</si>
  <si>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</si>
  <si>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</si>
  <si>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</si>
  <si>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</si>
  <si>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</si>
  <si>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</si>
  <si>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</si>
  <si>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</si>
  <si>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</si>
  <si>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</si>
  <si>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</si>
  <si>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</si>
  <si>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</si>
  <si>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</si>
  <si>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</si>
  <si>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</si>
  <si>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</si>
  <si>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</si>
  <si>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</si>
  <si>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</si>
  <si>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</si>
  <si>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</si>
  <si>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</si>
  <si>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</si>
  <si>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</si>
  <si>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</si>
  <si>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</si>
  <si>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</si>
  <si>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</si>
  <si>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</si>
  <si>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</si>
  <si>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</si>
  <si>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</si>
  <si>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</si>
  <si>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</si>
  <si>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</si>
  <si>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</si>
  <si>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</si>
  <si>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</si>
  <si>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</si>
  <si>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</si>
  <si>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</si>
  <si>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</si>
  <si>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</si>
  <si>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</si>
  <si>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</si>
  <si>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</si>
  <si>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</si>
  <si>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</si>
  <si>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</si>
  <si>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</si>
  <si>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</si>
  <si>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</si>
  <si>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</si>
  <si>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 xml:space="preserve">Сальдо на 01 января 2022 года 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</si>
  <si>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</si>
  <si>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</si>
  <si>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</si>
  <si>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</si>
  <si>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по состоянию на 31 марта 2023 года</t>
  </si>
  <si>
    <t>ПРОМЕЖУТОЧНЫЙ СОКРАЩЕННЫЙ  ОТЧЕТ О ПРИБЫЛИ ИЛИ УБЫТКЕ И ПРОЧЕМ СОВОКУПНОМ ДОХОДЕ</t>
  </si>
  <si>
    <t>за три месяца, закончившиеся 31 марта 2023 года</t>
  </si>
  <si>
    <t>ПРОМЕЖУТОЧНЫЙ СОКРАЩЕННЫЙ ОТЧЕТ О ДВИЖЕНИИ ДЕНЕЖНЫХ СРЕДСТВ</t>
  </si>
  <si>
    <t>за три  месяца, закончившиеся 31 марта 2023 года</t>
  </si>
  <si>
    <t>Сальдо на 31 марта 2022 года  (неаудировано)</t>
  </si>
  <si>
    <t>ПРОМЕЖУТОЧНЫЙ СОКРАЩЕННЫЙ ОТЧЕТ ОБ ИЗМЕНЕНИЯХ В КАПИТАЛЕ</t>
  </si>
  <si>
    <t xml:space="preserve">Сальдо на 01 января 2023 года </t>
  </si>
  <si>
    <t>Сальдо на 31 марта 2023 года  (неаудировано)</t>
  </si>
  <si>
    <t>за 3 месяца, закончившиеся 31 марта 2022г. (неаудировано)</t>
  </si>
  <si>
    <t>за 3 месяца, закончившиеся 31 марта 2023г. (неаудировано)</t>
  </si>
  <si>
    <t>31 марта 2023г.  (неаудировано)</t>
  </si>
  <si>
    <t>Инвестиции в капитал других юридических лиц</t>
  </si>
  <si>
    <t>31 декабря 2022г.  (неаудировано)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</si>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</sst>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19" fillId="0" borderId="1" xfId="1" applyNumberFormat="1" applyFont="1" applyBorder="1" applyAlignment="1">
      <alignment horizontal="right" vertical="center"/>
    </xf>
    <xf numFmtId="3" fontId="0" fillId="0" borderId="1" xfId="0" applyNumberFormat="1" applyFont="1" applyBorder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topLeftCell="A4" zoomScale="90" zoomScaleNormal="90" workbookViewId="0">
      <selection activeCell="I18" sqref="I18"/>
    </sheetView>
  </sheetViews>
  <sheetFormatPr defaultRowHeight="14.4" x14ac:dyDescent="0.3"/>
  <cols>
    <col min="1" max="1" width="51.88671875" customWidth="1"/>
    <col min="2" max="2" width="6.6640625" customWidth="1"/>
    <col min="3" max="4" width="15.77734375" customWidth="1"/>
  </cols>
  <sheetData>
    <row r="1" spans="1:4" x14ac:dyDescent="0.3">
      <c r="A1" s="53" t="s">
        <v>71</v>
      </c>
      <c r="B1" s="54"/>
      <c r="C1" s="54"/>
      <c r="D1" s="54"/>
    </row>
    <row r="2" spans="1:4" x14ac:dyDescent="0.3">
      <c r="A2" s="9"/>
    </row>
    <row r="3" spans="1:4" x14ac:dyDescent="0.3">
      <c r="A3" s="52" t="s">
        <v>84</v>
      </c>
      <c r="B3" s="52"/>
      <c r="C3" s="52"/>
      <c r="D3" s="52"/>
    </row>
    <row r="4" spans="1:4" x14ac:dyDescent="0.3">
      <c r="A4" s="53" t="s">
        <v>85</v>
      </c>
      <c r="B4" s="53"/>
      <c r="C4" s="53"/>
      <c r="D4" s="53"/>
    </row>
    <row r="5" spans="1:4" x14ac:dyDescent="0.3">
      <c r="C5" s="4"/>
      <c r="D5" s="29" t="s">
        <v>0</v>
      </c>
    </row>
    <row r="6" spans="1:4" s="26" customFormat="1" ht="42.6" x14ac:dyDescent="0.3">
      <c r="A6" s="22" t="s">
        <v>70</v>
      </c>
      <c r="B6" s="23" t="s">
        <v>1</v>
      </c>
      <c r="C6" s="25" t="s">
        <v>96</v>
      </c>
      <c r="D6" s="25" t="s">
        <v>98</v>
      </c>
    </row>
    <row r="7" spans="1:4" x14ac:dyDescent="0.3">
      <c r="A7" s="14" t="s">
        <v>2</v>
      </c>
      <c r="B7" s="15"/>
      <c r="C7" s="15"/>
      <c r="D7" s="16"/>
    </row>
    <row r="8" spans="1:4" x14ac:dyDescent="0.3">
      <c r="A8" s="17" t="s">
        <v>3</v>
      </c>
      <c r="B8" s="13">
        <v>4</v>
      </c>
      <c r="C8" s="18" t="s">
        <v>8</v>
      </c>
      <c r="D8" s="18">
        <v>130</v>
      </c>
    </row>
    <row r="9" spans="1:4" x14ac:dyDescent="0.3">
      <c r="A9" s="17" t="s">
        <v>4</v>
      </c>
      <c r="B9" s="13">
        <v>5</v>
      </c>
      <c r="C9" s="18">
        <v>203912</v>
      </c>
      <c r="D9" s="18">
        <v>207878</v>
      </c>
    </row>
    <row r="10" spans="1:4" x14ac:dyDescent="0.3">
      <c r="A10" s="17" t="s">
        <v>5</v>
      </c>
      <c r="B10" s="13">
        <v>6</v>
      </c>
      <c r="C10" s="50">
        <v>838098</v>
      </c>
      <c r="D10" s="18">
        <v>865325</v>
      </c>
    </row>
    <row r="11" spans="1:4" x14ac:dyDescent="0.3">
      <c r="A11" s="17" t="s">
        <v>6</v>
      </c>
      <c r="B11" s="13">
        <v>7</v>
      </c>
      <c r="C11" s="18">
        <v>5702</v>
      </c>
      <c r="D11" s="18">
        <v>5353</v>
      </c>
    </row>
    <row r="12" spans="1:4" x14ac:dyDescent="0.3">
      <c r="A12" s="17" t="s">
        <v>97</v>
      </c>
      <c r="B12" s="13">
        <v>8</v>
      </c>
      <c r="C12" s="18"/>
      <c r="D12" s="18">
        <v>70700</v>
      </c>
    </row>
    <row r="13" spans="1:4" x14ac:dyDescent="0.3">
      <c r="A13" s="17" t="s">
        <v>7</v>
      </c>
      <c r="B13" s="13">
        <v>9</v>
      </c>
      <c r="C13" s="18">
        <v>5607</v>
      </c>
      <c r="D13" s="18">
        <v>2928</v>
      </c>
    </row>
    <row r="14" spans="1:4" x14ac:dyDescent="0.3">
      <c r="A14" s="14" t="s">
        <v>9</v>
      </c>
      <c r="B14" s="15"/>
      <c r="C14" s="20">
        <f>SUM(C8:C13)</f>
        <v>1053319</v>
      </c>
      <c r="D14" s="20">
        <f>SUM(D8:D13)</f>
        <v>1152314</v>
      </c>
    </row>
    <row r="15" spans="1:4" ht="9" customHeight="1" x14ac:dyDescent="0.3">
      <c r="A15" s="15"/>
      <c r="B15" s="15"/>
      <c r="C15" s="51"/>
      <c r="D15" s="51"/>
    </row>
    <row r="16" spans="1:4" x14ac:dyDescent="0.3">
      <c r="A16" s="14" t="s">
        <v>10</v>
      </c>
      <c r="B16" s="15"/>
      <c r="C16" s="51"/>
      <c r="D16" s="51"/>
    </row>
    <row r="17" spans="1:4" x14ac:dyDescent="0.3">
      <c r="A17" s="17" t="s">
        <v>11</v>
      </c>
      <c r="B17" s="13">
        <v>10</v>
      </c>
      <c r="C17" s="50">
        <v>407598</v>
      </c>
      <c r="D17" s="18">
        <f>467878+329</f>
        <v>468207</v>
      </c>
    </row>
    <row r="18" spans="1:4" x14ac:dyDescent="0.3">
      <c r="A18" s="17" t="s">
        <v>12</v>
      </c>
      <c r="B18" s="13">
        <v>12</v>
      </c>
      <c r="C18" s="50">
        <v>1336</v>
      </c>
      <c r="D18" s="18">
        <v>1357</v>
      </c>
    </row>
    <row r="19" spans="1:4" x14ac:dyDescent="0.3">
      <c r="A19" s="17" t="s">
        <v>13</v>
      </c>
      <c r="B19" s="13">
        <v>13</v>
      </c>
      <c r="C19" s="50">
        <v>1808</v>
      </c>
      <c r="D19" s="18">
        <v>2353</v>
      </c>
    </row>
    <row r="20" spans="1:4" x14ac:dyDescent="0.3">
      <c r="A20" s="17" t="s">
        <v>14</v>
      </c>
      <c r="B20" s="13">
        <v>14</v>
      </c>
      <c r="C20" s="18">
        <v>9110</v>
      </c>
      <c r="D20" s="18">
        <f>759+8507</f>
        <v>9266</v>
      </c>
    </row>
    <row r="21" spans="1:4" x14ac:dyDescent="0.3">
      <c r="A21" s="17" t="s">
        <v>15</v>
      </c>
      <c r="B21" s="13">
        <v>11</v>
      </c>
      <c r="C21" s="18">
        <v>371550</v>
      </c>
      <c r="D21" s="18">
        <v>457268</v>
      </c>
    </row>
    <row r="22" spans="1:4" x14ac:dyDescent="0.3">
      <c r="A22" s="14" t="s">
        <v>16</v>
      </c>
      <c r="B22" s="15"/>
      <c r="C22" s="20">
        <f>SUM(C17:C21)</f>
        <v>791402</v>
      </c>
      <c r="D22" s="20">
        <f>SUM(D17:D21)</f>
        <v>938451</v>
      </c>
    </row>
    <row r="23" spans="1:4" ht="7.2" customHeight="1" x14ac:dyDescent="0.3">
      <c r="A23" s="15"/>
      <c r="B23" s="15"/>
      <c r="C23" s="51"/>
      <c r="D23" s="51"/>
    </row>
    <row r="24" spans="1:4" x14ac:dyDescent="0.3">
      <c r="A24" s="14" t="s">
        <v>17</v>
      </c>
      <c r="B24" s="15"/>
      <c r="C24" s="51"/>
      <c r="D24" s="51"/>
    </row>
    <row r="25" spans="1:4" x14ac:dyDescent="0.3">
      <c r="A25" s="17" t="s">
        <v>18</v>
      </c>
      <c r="B25" s="13">
        <v>15</v>
      </c>
      <c r="C25" s="18">
        <v>197690</v>
      </c>
      <c r="D25" s="18">
        <v>197690</v>
      </c>
    </row>
    <row r="26" spans="1:4" x14ac:dyDescent="0.3">
      <c r="A26" s="17" t="s">
        <v>19</v>
      </c>
      <c r="B26" s="15"/>
      <c r="C26" s="18">
        <v>64227</v>
      </c>
      <c r="D26" s="42">
        <v>16173</v>
      </c>
    </row>
    <row r="27" spans="1:4" x14ac:dyDescent="0.3">
      <c r="A27" s="14" t="s">
        <v>20</v>
      </c>
      <c r="B27" s="15"/>
      <c r="C27" s="20">
        <f>SUM(C25:C26)</f>
        <v>261917</v>
      </c>
      <c r="D27" s="20">
        <f>SUM(D25:D26)</f>
        <v>213863</v>
      </c>
    </row>
    <row r="28" spans="1:4" x14ac:dyDescent="0.3">
      <c r="A28" s="14" t="s">
        <v>21</v>
      </c>
      <c r="B28" s="15"/>
      <c r="C28" s="20">
        <f>C27+C22</f>
        <v>1053319</v>
      </c>
      <c r="D28" s="20">
        <f>D27+D22</f>
        <v>1152314</v>
      </c>
    </row>
    <row r="29" spans="1:4" x14ac:dyDescent="0.3">
      <c r="A29" s="8"/>
    </row>
    <row r="30" spans="1:4" x14ac:dyDescent="0.3">
      <c r="A30" s="8"/>
    </row>
    <row r="31" spans="1:4" x14ac:dyDescent="0.3">
      <c r="A31" s="9" t="s">
        <v>76</v>
      </c>
    </row>
    <row r="32" spans="1:4" ht="5.4" customHeight="1" x14ac:dyDescent="0.3">
      <c r="A32" s="9"/>
    </row>
    <row r="33" spans="1:1" x14ac:dyDescent="0.3">
      <c r="A33" s="10" t="s">
        <v>72</v>
      </c>
    </row>
    <row r="34" spans="1:1" x14ac:dyDescent="0.3">
      <c r="A34" s="9"/>
    </row>
    <row r="35" spans="1:1" x14ac:dyDescent="0.3">
      <c r="A35" s="3"/>
    </row>
    <row r="36" spans="1:1" x14ac:dyDescent="0.3">
      <c r="A36" s="3" t="s">
        <v>22</v>
      </c>
    </row>
    <row r="37" spans="1:1" x14ac:dyDescent="0.3">
      <c r="A37" s="9"/>
    </row>
    <row r="38" spans="1:1" x14ac:dyDescent="0.3">
      <c r="A38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tabSelected="1" zoomScale="90" zoomScaleNormal="90" workbookViewId="0">
      <selection activeCell="C16" sqref="C16"/>
    </sheetView>
  </sheetViews>
  <sheetFormatPr defaultRowHeight="14.4" x14ac:dyDescent="0.3"/>
  <cols>
    <col min="1" max="1" width="41.44140625" customWidth="1"/>
    <col min="2" max="2" width="6.109375" customWidth="1"/>
    <col min="3" max="4" width="17.109375" customWidth="1"/>
  </cols>
  <sheetData>
    <row r="1" spans="1:4" x14ac:dyDescent="0.3">
      <c r="A1" s="53" t="s">
        <v>71</v>
      </c>
      <c r="B1" s="54"/>
      <c r="C1" s="54"/>
      <c r="D1" s="54"/>
    </row>
    <row r="3" spans="1:4" ht="35.4" customHeight="1" x14ac:dyDescent="0.3">
      <c r="A3" s="55" t="s">
        <v>86</v>
      </c>
      <c r="B3" s="55"/>
      <c r="C3" s="55"/>
      <c r="D3" s="55"/>
    </row>
    <row r="4" spans="1:4" x14ac:dyDescent="0.3">
      <c r="A4" s="53" t="s">
        <v>87</v>
      </c>
      <c r="B4" s="53"/>
      <c r="C4" s="53"/>
      <c r="D4" s="53"/>
    </row>
    <row r="5" spans="1:4" ht="21" customHeight="1" x14ac:dyDescent="0.3">
      <c r="A5" s="1"/>
      <c r="D5" s="29" t="s">
        <v>0</v>
      </c>
    </row>
    <row r="6" spans="1:4" s="27" customFormat="1" ht="81" customHeight="1" x14ac:dyDescent="0.3">
      <c r="A6" s="22" t="s">
        <v>70</v>
      </c>
      <c r="B6" s="24" t="s">
        <v>1</v>
      </c>
      <c r="C6" s="25" t="s">
        <v>95</v>
      </c>
      <c r="D6" s="25" t="s">
        <v>94</v>
      </c>
    </row>
    <row r="7" spans="1:4" ht="16.05" customHeight="1" x14ac:dyDescent="0.3">
      <c r="A7" s="17" t="s">
        <v>23</v>
      </c>
      <c r="B7" s="13">
        <v>16</v>
      </c>
      <c r="C7" s="18">
        <v>91392</v>
      </c>
      <c r="D7" s="18">
        <v>60897</v>
      </c>
    </row>
    <row r="8" spans="1:4" ht="16.05" customHeight="1" x14ac:dyDescent="0.3">
      <c r="A8" s="17" t="s">
        <v>24</v>
      </c>
      <c r="B8" s="13">
        <v>17</v>
      </c>
      <c r="C8" s="18">
        <v>-17686</v>
      </c>
      <c r="D8" s="18">
        <v>-22976</v>
      </c>
    </row>
    <row r="9" spans="1:4" ht="16.05" customHeight="1" x14ac:dyDescent="0.3">
      <c r="A9" s="17" t="s">
        <v>25</v>
      </c>
      <c r="B9" s="13">
        <v>18</v>
      </c>
      <c r="C9" s="18">
        <v>-10386</v>
      </c>
      <c r="D9" s="18">
        <v>-8419</v>
      </c>
    </row>
    <row r="10" spans="1:4" ht="16.05" customHeight="1" x14ac:dyDescent="0.3">
      <c r="A10" s="14" t="s">
        <v>26</v>
      </c>
      <c r="B10" s="15"/>
      <c r="C10" s="20">
        <f>SUM(C7:C9)</f>
        <v>63320</v>
      </c>
      <c r="D10" s="20">
        <f>SUM(D7:D9)</f>
        <v>29502</v>
      </c>
    </row>
    <row r="11" spans="1:4" ht="16.05" customHeight="1" x14ac:dyDescent="0.3">
      <c r="A11" s="17" t="s">
        <v>27</v>
      </c>
      <c r="B11" s="13">
        <v>19</v>
      </c>
      <c r="C11" s="18">
        <v>-21306</v>
      </c>
      <c r="D11" s="18">
        <v>-13329</v>
      </c>
    </row>
    <row r="12" spans="1:4" ht="16.05" customHeight="1" x14ac:dyDescent="0.3">
      <c r="A12" s="17" t="s">
        <v>28</v>
      </c>
      <c r="B12" s="13">
        <v>20</v>
      </c>
      <c r="C12" s="18">
        <v>6039</v>
      </c>
      <c r="D12" s="18">
        <v>1159</v>
      </c>
    </row>
    <row r="13" spans="1:4" ht="16.05" customHeight="1" x14ac:dyDescent="0.3">
      <c r="A13" s="14" t="s">
        <v>29</v>
      </c>
      <c r="B13" s="15"/>
      <c r="C13" s="20">
        <f>C10+C11+C12</f>
        <v>48053</v>
      </c>
      <c r="D13" s="20">
        <f>D10+D11+D12</f>
        <v>17332</v>
      </c>
    </row>
    <row r="14" spans="1:4" ht="16.05" customHeight="1" x14ac:dyDescent="0.3">
      <c r="A14" s="17" t="s">
        <v>30</v>
      </c>
      <c r="B14" s="13">
        <v>21</v>
      </c>
      <c r="C14" s="18"/>
      <c r="D14" s="18"/>
    </row>
    <row r="15" spans="1:4" ht="16.05" customHeight="1" x14ac:dyDescent="0.3">
      <c r="A15" s="14" t="s">
        <v>31</v>
      </c>
      <c r="B15" s="15"/>
      <c r="C15" s="20">
        <f>C13+C14</f>
        <v>48053</v>
      </c>
      <c r="D15" s="20">
        <f>D13+D14</f>
        <v>17332</v>
      </c>
    </row>
    <row r="16" spans="1:4" ht="16.05" customHeight="1" x14ac:dyDescent="0.3">
      <c r="A16" s="17" t="s">
        <v>32</v>
      </c>
      <c r="B16" s="15"/>
      <c r="C16" s="20" t="s">
        <v>8</v>
      </c>
      <c r="D16" s="20" t="s">
        <v>8</v>
      </c>
    </row>
    <row r="17" spans="1:4" ht="16.05" customHeight="1" x14ac:dyDescent="0.3">
      <c r="A17" s="14" t="s">
        <v>81</v>
      </c>
      <c r="B17" s="15"/>
      <c r="C17" s="20">
        <f>C15</f>
        <v>48053</v>
      </c>
      <c r="D17" s="20">
        <f>D15</f>
        <v>17332</v>
      </c>
    </row>
    <row r="18" spans="1:4" ht="27.6" customHeight="1" x14ac:dyDescent="0.3">
      <c r="A18" s="11"/>
    </row>
    <row r="19" spans="1:4" x14ac:dyDescent="0.3">
      <c r="A19" s="9" t="s">
        <v>77</v>
      </c>
    </row>
    <row r="20" spans="1:4" ht="6.6" customHeight="1" x14ac:dyDescent="0.3">
      <c r="A20" s="9"/>
    </row>
    <row r="21" spans="1:4" x14ac:dyDescent="0.3">
      <c r="A21" s="10" t="s">
        <v>74</v>
      </c>
    </row>
    <row r="22" spans="1:4" x14ac:dyDescent="0.3">
      <c r="A22" s="9"/>
    </row>
    <row r="23" spans="1:4" x14ac:dyDescent="0.3">
      <c r="A23" s="3"/>
    </row>
    <row r="24" spans="1:4" x14ac:dyDescent="0.3">
      <c r="A24" s="3" t="s">
        <v>33</v>
      </c>
    </row>
    <row r="25" spans="1:4" x14ac:dyDescent="0.3">
      <c r="A25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zoomScale="90" zoomScaleNormal="90" workbookViewId="0">
      <selection activeCell="F20" sqref="F20"/>
    </sheetView>
  </sheetViews>
  <sheetFormatPr defaultRowHeight="14.4" x14ac:dyDescent="0.3"/>
  <cols>
    <col min="1" max="1" width="69.44140625" customWidth="1"/>
    <col min="2" max="3" width="15.77734375" customWidth="1"/>
  </cols>
  <sheetData>
    <row r="1" spans="1:3" x14ac:dyDescent="0.3">
      <c r="A1" s="53" t="s">
        <v>71</v>
      </c>
      <c r="B1" s="54"/>
      <c r="C1" s="54"/>
    </row>
    <row r="3" spans="1:3" x14ac:dyDescent="0.3">
      <c r="A3" s="52" t="s">
        <v>88</v>
      </c>
      <c r="B3" s="52"/>
      <c r="C3" s="52"/>
    </row>
    <row r="4" spans="1:3" x14ac:dyDescent="0.3">
      <c r="A4" s="53" t="s">
        <v>87</v>
      </c>
      <c r="B4" s="53"/>
      <c r="C4" s="53"/>
    </row>
    <row r="5" spans="1:3" x14ac:dyDescent="0.3">
      <c r="A5" s="56" t="s">
        <v>40</v>
      </c>
      <c r="B5" s="56"/>
      <c r="C5" s="56"/>
    </row>
    <row r="6" spans="1:3" x14ac:dyDescent="0.3">
      <c r="A6" s="11"/>
      <c r="C6" s="29" t="s">
        <v>0</v>
      </c>
    </row>
    <row r="7" spans="1:3" ht="57" customHeight="1" x14ac:dyDescent="0.3">
      <c r="A7" s="28" t="s">
        <v>73</v>
      </c>
      <c r="B7" s="47" t="s">
        <v>95</v>
      </c>
      <c r="C7" s="47" t="s">
        <v>94</v>
      </c>
    </row>
    <row r="8" spans="1:3" x14ac:dyDescent="0.3">
      <c r="A8" s="14" t="s">
        <v>41</v>
      </c>
      <c r="B8" s="15"/>
      <c r="C8" s="16"/>
    </row>
    <row r="9" spans="1:3" x14ac:dyDescent="0.3">
      <c r="A9" s="14" t="s">
        <v>42</v>
      </c>
      <c r="B9" s="41">
        <f>SUM(B10:B12)</f>
        <v>645489</v>
      </c>
      <c r="C9" s="20">
        <f>SUM(C10:C12)</f>
        <v>243757</v>
      </c>
    </row>
    <row r="10" spans="1:3" x14ac:dyDescent="0.3">
      <c r="A10" s="17" t="s">
        <v>43</v>
      </c>
      <c r="B10" s="42">
        <v>644950</v>
      </c>
      <c r="C10" s="18">
        <v>243753</v>
      </c>
    </row>
    <row r="11" spans="1:3" x14ac:dyDescent="0.3">
      <c r="A11" s="17" t="s">
        <v>44</v>
      </c>
      <c r="B11" s="42">
        <v>30</v>
      </c>
      <c r="C11" s="18">
        <v>3</v>
      </c>
    </row>
    <row r="12" spans="1:3" x14ac:dyDescent="0.3">
      <c r="A12" s="17" t="s">
        <v>45</v>
      </c>
      <c r="B12" s="43">
        <v>509</v>
      </c>
      <c r="C12" s="46">
        <v>1</v>
      </c>
    </row>
    <row r="13" spans="1:3" x14ac:dyDescent="0.3">
      <c r="A13" s="14" t="s">
        <v>46</v>
      </c>
      <c r="B13" s="41">
        <f>SUM(B14:B20)</f>
        <v>557016</v>
      </c>
      <c r="C13" s="20">
        <f>SUM(C14:C20)</f>
        <v>308266</v>
      </c>
    </row>
    <row r="14" spans="1:3" x14ac:dyDescent="0.3">
      <c r="A14" s="17" t="s">
        <v>47</v>
      </c>
      <c r="B14" s="42">
        <v>522587</v>
      </c>
      <c r="C14" s="18">
        <v>262929</v>
      </c>
    </row>
    <row r="15" spans="1:3" x14ac:dyDescent="0.3">
      <c r="A15" s="17" t="s">
        <v>48</v>
      </c>
      <c r="B15" s="42">
        <v>7566</v>
      </c>
      <c r="C15" s="18">
        <v>27115</v>
      </c>
    </row>
    <row r="16" spans="1:3" x14ac:dyDescent="0.3">
      <c r="A16" s="17" t="s">
        <v>49</v>
      </c>
      <c r="B16" s="42">
        <v>6179</v>
      </c>
      <c r="C16" s="18">
        <v>2276</v>
      </c>
    </row>
    <row r="17" spans="1:5" x14ac:dyDescent="0.3">
      <c r="A17" s="17" t="s">
        <v>50</v>
      </c>
      <c r="B17" s="42">
        <v>12424</v>
      </c>
      <c r="C17" s="18">
        <v>10044</v>
      </c>
    </row>
    <row r="18" spans="1:5" x14ac:dyDescent="0.3">
      <c r="A18" s="17" t="s">
        <v>51</v>
      </c>
      <c r="B18" s="42">
        <v>4499</v>
      </c>
      <c r="C18" s="18">
        <v>3688</v>
      </c>
    </row>
    <row r="19" spans="1:5" x14ac:dyDescent="0.3">
      <c r="A19" s="17" t="s">
        <v>82</v>
      </c>
      <c r="B19" s="42">
        <v>2916</v>
      </c>
      <c r="C19" s="18">
        <v>1667</v>
      </c>
    </row>
    <row r="20" spans="1:5" x14ac:dyDescent="0.3">
      <c r="A20" s="17" t="s">
        <v>52</v>
      </c>
      <c r="B20" s="42">
        <v>845</v>
      </c>
      <c r="C20" s="18">
        <v>547</v>
      </c>
    </row>
    <row r="21" spans="1:5" x14ac:dyDescent="0.3">
      <c r="A21" s="14" t="s">
        <v>53</v>
      </c>
      <c r="B21" s="41">
        <f>B9-B13</f>
        <v>88473</v>
      </c>
      <c r="C21" s="20">
        <f>C9-C13</f>
        <v>-64509</v>
      </c>
      <c r="E21" s="7"/>
    </row>
    <row r="22" spans="1:5" x14ac:dyDescent="0.3">
      <c r="A22" s="14" t="s">
        <v>54</v>
      </c>
      <c r="B22" s="44"/>
      <c r="C22" s="16"/>
    </row>
    <row r="23" spans="1:5" x14ac:dyDescent="0.3">
      <c r="A23" s="14" t="s">
        <v>55</v>
      </c>
      <c r="B23" s="41">
        <f>B25+B24</f>
        <v>1189011</v>
      </c>
      <c r="C23" s="30"/>
    </row>
    <row r="24" spans="1:5" x14ac:dyDescent="0.3">
      <c r="A24" s="17" t="s">
        <v>101</v>
      </c>
      <c r="B24" s="42">
        <v>1119020</v>
      </c>
      <c r="C24" s="30"/>
    </row>
    <row r="25" spans="1:5" x14ac:dyDescent="0.3">
      <c r="A25" s="17" t="s">
        <v>100</v>
      </c>
      <c r="B25" s="42">
        <v>69991</v>
      </c>
      <c r="C25" s="30" t="s">
        <v>8</v>
      </c>
    </row>
    <row r="26" spans="1:5" x14ac:dyDescent="0.3">
      <c r="A26" s="14" t="s">
        <v>56</v>
      </c>
      <c r="B26" s="41">
        <f>SUM(B27:B28)</f>
        <v>1121453</v>
      </c>
      <c r="C26" s="20">
        <f>SUM(C27:C28)</f>
        <v>87460</v>
      </c>
    </row>
    <row r="27" spans="1:5" x14ac:dyDescent="0.3">
      <c r="A27" s="17" t="s">
        <v>57</v>
      </c>
      <c r="B27" s="42">
        <v>3230</v>
      </c>
      <c r="C27" s="18">
        <v>93</v>
      </c>
    </row>
    <row r="28" spans="1:5" x14ac:dyDescent="0.3">
      <c r="A28" s="17" t="s">
        <v>58</v>
      </c>
      <c r="B28" s="42">
        <v>1118223</v>
      </c>
      <c r="C28" s="18">
        <v>87367</v>
      </c>
    </row>
    <row r="29" spans="1:5" x14ac:dyDescent="0.3">
      <c r="A29" s="14" t="s">
        <v>59</v>
      </c>
      <c r="B29" s="41">
        <f>B23-B26</f>
        <v>67558</v>
      </c>
      <c r="C29" s="20">
        <f>C23-C26</f>
        <v>-87460</v>
      </c>
    </row>
    <row r="30" spans="1:5" x14ac:dyDescent="0.3">
      <c r="A30" s="14" t="s">
        <v>60</v>
      </c>
      <c r="B30" s="44"/>
      <c r="C30" s="16"/>
    </row>
    <row r="31" spans="1:5" x14ac:dyDescent="0.3">
      <c r="A31" s="14" t="s">
        <v>55</v>
      </c>
      <c r="B31" s="41">
        <f>SUM(B32:B34)</f>
        <v>453618</v>
      </c>
      <c r="C31" s="20">
        <f>SUM(C32:C34)</f>
        <v>199038</v>
      </c>
    </row>
    <row r="32" spans="1:5" x14ac:dyDescent="0.3">
      <c r="A32" s="17" t="s">
        <v>61</v>
      </c>
      <c r="B32" s="42">
        <v>282260</v>
      </c>
      <c r="C32" s="18">
        <v>199038</v>
      </c>
    </row>
    <row r="33" spans="1:3" x14ac:dyDescent="0.3">
      <c r="A33" s="17" t="s">
        <v>62</v>
      </c>
      <c r="B33" s="42" t="s">
        <v>8</v>
      </c>
      <c r="C33" s="18" t="s">
        <v>8</v>
      </c>
    </row>
    <row r="34" spans="1:3" x14ac:dyDescent="0.3">
      <c r="A34" s="17" t="s">
        <v>63</v>
      </c>
      <c r="B34" s="42">
        <v>171358</v>
      </c>
      <c r="C34" s="18" t="s">
        <v>8</v>
      </c>
    </row>
    <row r="35" spans="1:3" x14ac:dyDescent="0.3">
      <c r="A35" s="14" t="s">
        <v>56</v>
      </c>
      <c r="B35" s="41">
        <f>SUM(B36:B38)</f>
        <v>609769</v>
      </c>
      <c r="C35" s="20">
        <f>SUM(C36:C37)</f>
        <v>112150</v>
      </c>
    </row>
    <row r="36" spans="1:3" x14ac:dyDescent="0.3">
      <c r="A36" s="17" t="s">
        <v>64</v>
      </c>
      <c r="B36" s="42">
        <v>342510</v>
      </c>
      <c r="C36" s="18">
        <v>33240</v>
      </c>
    </row>
    <row r="37" spans="1:3" x14ac:dyDescent="0.3">
      <c r="A37" s="17" t="s">
        <v>83</v>
      </c>
      <c r="B37" s="42">
        <v>46432</v>
      </c>
      <c r="C37" s="18">
        <v>78910</v>
      </c>
    </row>
    <row r="38" spans="1:3" x14ac:dyDescent="0.3">
      <c r="A38" s="17" t="s">
        <v>99</v>
      </c>
      <c r="B38" s="42">
        <v>220827</v>
      </c>
      <c r="C38" s="19" t="s">
        <v>8</v>
      </c>
    </row>
    <row r="39" spans="1:3" x14ac:dyDescent="0.3">
      <c r="A39" s="14" t="s">
        <v>65</v>
      </c>
      <c r="B39" s="41">
        <f>B31-B35</f>
        <v>-156151</v>
      </c>
      <c r="C39" s="20">
        <f>C31-C35</f>
        <v>86888</v>
      </c>
    </row>
    <row r="40" spans="1:3" x14ac:dyDescent="0.3">
      <c r="A40" s="14" t="s">
        <v>66</v>
      </c>
      <c r="B40" s="41">
        <f>B21+B29+B39</f>
        <v>-120</v>
      </c>
      <c r="C40" s="20">
        <f>C21+C29+C39</f>
        <v>-65081</v>
      </c>
    </row>
    <row r="41" spans="1:3" x14ac:dyDescent="0.3">
      <c r="A41" s="31" t="s">
        <v>67</v>
      </c>
      <c r="B41" s="45">
        <v>-10</v>
      </c>
      <c r="C41" s="49">
        <v>-550</v>
      </c>
    </row>
    <row r="42" spans="1:3" x14ac:dyDescent="0.3">
      <c r="A42" s="14" t="s">
        <v>68</v>
      </c>
      <c r="B42" s="41">
        <v>130</v>
      </c>
      <c r="C42" s="48">
        <v>69010</v>
      </c>
    </row>
    <row r="43" spans="1:3" x14ac:dyDescent="0.3">
      <c r="A43" s="14" t="s">
        <v>69</v>
      </c>
      <c r="B43" s="41">
        <f>B40+B41+B42</f>
        <v>0</v>
      </c>
      <c r="C43" s="20">
        <f>C40+C41+C42</f>
        <v>3379</v>
      </c>
    </row>
    <row r="44" spans="1:3" x14ac:dyDescent="0.3">
      <c r="A44" s="12"/>
    </row>
    <row r="45" spans="1:3" ht="4.8" customHeight="1" x14ac:dyDescent="0.3">
      <c r="A45" s="11"/>
    </row>
    <row r="46" spans="1:3" x14ac:dyDescent="0.3">
      <c r="A46" s="9" t="s">
        <v>78</v>
      </c>
    </row>
    <row r="47" spans="1:3" ht="4.2" customHeight="1" x14ac:dyDescent="0.3">
      <c r="A47" s="9"/>
    </row>
    <row r="48" spans="1:3" x14ac:dyDescent="0.3">
      <c r="A48" s="10" t="s">
        <v>75</v>
      </c>
    </row>
    <row r="49" spans="1:1" x14ac:dyDescent="0.3">
      <c r="A49" s="3"/>
    </row>
    <row r="50" spans="1:1" x14ac:dyDescent="0.3">
      <c r="A50" s="3" t="s">
        <v>33</v>
      </c>
    </row>
    <row r="51" spans="1:1" x14ac:dyDescent="0.3">
      <c r="A51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>
      <selection activeCell="H20" sqref="H20"/>
    </sheetView>
  </sheetViews>
  <sheetFormatPr defaultRowHeight="14.4" x14ac:dyDescent="0.3"/>
  <cols>
    <col min="1" max="1" width="47.109375" customWidth="1"/>
    <col min="2" max="4" width="18" customWidth="1"/>
  </cols>
  <sheetData>
    <row r="1" spans="1:5" x14ac:dyDescent="0.3">
      <c r="A1" s="53" t="s">
        <v>71</v>
      </c>
      <c r="B1" s="54"/>
      <c r="C1" s="54"/>
      <c r="D1" s="54"/>
    </row>
    <row r="3" spans="1:5" x14ac:dyDescent="0.3">
      <c r="A3" s="52" t="s">
        <v>91</v>
      </c>
      <c r="B3" s="52"/>
      <c r="C3" s="52"/>
      <c r="D3" s="52"/>
    </row>
    <row r="4" spans="1:5" x14ac:dyDescent="0.3">
      <c r="A4" s="53" t="s">
        <v>89</v>
      </c>
      <c r="B4" s="53"/>
      <c r="C4" s="53"/>
      <c r="D4" s="53"/>
    </row>
    <row r="5" spans="1:5" x14ac:dyDescent="0.3">
      <c r="A5" s="1"/>
    </row>
    <row r="6" spans="1:5" x14ac:dyDescent="0.3">
      <c r="A6" s="5"/>
      <c r="D6" s="29" t="s">
        <v>0</v>
      </c>
    </row>
    <row r="7" spans="1:5" s="21" customFormat="1" ht="27.6" x14ac:dyDescent="0.3">
      <c r="A7" s="39"/>
      <c r="B7" s="40" t="s">
        <v>18</v>
      </c>
      <c r="C7" s="40" t="s">
        <v>34</v>
      </c>
      <c r="D7" s="40" t="s">
        <v>20</v>
      </c>
      <c r="E7" s="32"/>
    </row>
    <row r="8" spans="1:5" x14ac:dyDescent="0.3">
      <c r="A8" s="33" t="s">
        <v>80</v>
      </c>
      <c r="B8" s="36">
        <v>197690</v>
      </c>
      <c r="C8" s="36">
        <v>-31486</v>
      </c>
      <c r="D8" s="36">
        <f>B8+C8</f>
        <v>166204</v>
      </c>
      <c r="E8" s="6"/>
    </row>
    <row r="9" spans="1:5" x14ac:dyDescent="0.3">
      <c r="A9" s="34" t="s">
        <v>35</v>
      </c>
      <c r="B9" s="35" t="s">
        <v>8</v>
      </c>
      <c r="C9" s="35" t="s">
        <v>8</v>
      </c>
      <c r="D9" s="35" t="str">
        <f>B9</f>
        <v>-</v>
      </c>
      <c r="E9" s="6"/>
    </row>
    <row r="10" spans="1:5" x14ac:dyDescent="0.3">
      <c r="A10" s="34" t="s">
        <v>36</v>
      </c>
      <c r="B10" s="35" t="s">
        <v>8</v>
      </c>
      <c r="C10" s="35">
        <v>17333</v>
      </c>
      <c r="D10" s="36">
        <f>C10</f>
        <v>17333</v>
      </c>
      <c r="E10" s="6"/>
    </row>
    <row r="11" spans="1:5" x14ac:dyDescent="0.3">
      <c r="A11" s="33" t="s">
        <v>90</v>
      </c>
      <c r="B11" s="36">
        <f>SUM(B8:B10)</f>
        <v>197690</v>
      </c>
      <c r="C11" s="36">
        <f>C8+C10</f>
        <v>-14153</v>
      </c>
      <c r="D11" s="36">
        <f>SUM(D8:D10)</f>
        <v>183537</v>
      </c>
      <c r="E11" s="6"/>
    </row>
    <row r="12" spans="1:5" ht="9.6" customHeight="1" x14ac:dyDescent="0.3">
      <c r="A12" s="37"/>
      <c r="B12" s="38"/>
      <c r="C12" s="38"/>
      <c r="D12" s="38"/>
      <c r="E12" s="6"/>
    </row>
    <row r="13" spans="1:5" ht="16.2" customHeight="1" x14ac:dyDescent="0.3">
      <c r="A13" s="33" t="s">
        <v>92</v>
      </c>
      <c r="B13" s="36">
        <v>197690</v>
      </c>
      <c r="C13" s="36">
        <v>16173</v>
      </c>
      <c r="D13" s="36">
        <f>B13+C13</f>
        <v>213863</v>
      </c>
      <c r="E13" s="6"/>
    </row>
    <row r="14" spans="1:5" x14ac:dyDescent="0.3">
      <c r="A14" s="34" t="s">
        <v>37</v>
      </c>
      <c r="B14" s="35" t="s">
        <v>8</v>
      </c>
      <c r="C14" s="35" t="s">
        <v>8</v>
      </c>
      <c r="D14" s="35" t="s">
        <v>8</v>
      </c>
      <c r="E14" s="6"/>
    </row>
    <row r="15" spans="1:5" ht="27.6" x14ac:dyDescent="0.3">
      <c r="A15" s="34" t="s">
        <v>38</v>
      </c>
      <c r="B15" s="35" t="s">
        <v>8</v>
      </c>
      <c r="C15" s="35">
        <v>48053</v>
      </c>
      <c r="D15" s="36">
        <f>C15</f>
        <v>48053</v>
      </c>
      <c r="E15" s="6"/>
    </row>
    <row r="16" spans="1:5" x14ac:dyDescent="0.3">
      <c r="A16" s="33" t="s">
        <v>93</v>
      </c>
      <c r="B16" s="36">
        <v>197690</v>
      </c>
      <c r="C16" s="36">
        <f>C13+C15</f>
        <v>64226</v>
      </c>
      <c r="D16" s="36">
        <f>D13+D15</f>
        <v>261916</v>
      </c>
      <c r="E16" s="6"/>
    </row>
    <row r="18" spans="1:1" ht="28.2" customHeight="1" x14ac:dyDescent="0.3">
      <c r="A18" s="9" t="s">
        <v>79</v>
      </c>
    </row>
    <row r="19" spans="1:1" ht="4.8" customHeight="1" x14ac:dyDescent="0.3">
      <c r="A19" s="9"/>
    </row>
    <row r="20" spans="1:1" x14ac:dyDescent="0.3">
      <c r="A20" s="10" t="s">
        <v>39</v>
      </c>
    </row>
    <row r="21" spans="1:1" x14ac:dyDescent="0.3">
      <c r="A21" s="9"/>
    </row>
    <row r="22" spans="1:1" x14ac:dyDescent="0.3">
      <c r="A22" s="3" t="s">
        <v>33</v>
      </c>
    </row>
    <row r="23" spans="1:1" x14ac:dyDescent="0.3">
      <c r="A23" s="3"/>
    </row>
    <row r="24" spans="1:1" x14ac:dyDescent="0.3">
      <c r="A24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2023-05-12T05:16:37Z</cp:lastPrinted>
  <dcterms:created xsi:type="dcterms:W3CDTF">2021-11-07T12:29:42Z</dcterms:created>
  <dcterms:modified xsi:type="dcterms:W3CDTF">2023-05-12T06:48:59Z</dcterms:modified>
</cp:coreProperties>
</file>