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лександра\Отчеты\Биржа КАСЕ\"/>
    </mc:Choice>
  </mc:AlternateContent>
  <bookViews>
    <workbookView xWindow="288" yWindow="324" windowWidth="22692" windowHeight="9276" activeTab="1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ОПиУ!$A$18</definedName>
  </definedNames>
  <calcPr calcId="162913"/>
</workbook>
</file>

<file path=xl/calcChain.xml><?xml version="1.0" encoding="utf-8"?>
<calcChain xmlns="http://schemas.openxmlformats.org/spreadsheetml/2006/main">
  <c r="B34" i="3" l="1"/>
  <c r="C34" i="3"/>
  <c r="B11" i="4" l="1"/>
  <c r="C9" i="3" l="1"/>
  <c r="C13" i="3"/>
  <c r="C25" i="3"/>
  <c r="C28" i="3" s="1"/>
  <c r="C30" i="3"/>
  <c r="D10" i="2"/>
  <c r="D13" i="2" s="1"/>
  <c r="D15" i="2" s="1"/>
  <c r="D17" i="2" s="1"/>
  <c r="C10" i="2"/>
  <c r="C13" i="1"/>
  <c r="C21" i="3" l="1"/>
  <c r="C38" i="3"/>
  <c r="D9" i="4"/>
  <c r="C39" i="3" l="1"/>
  <c r="C42" i="3" s="1"/>
  <c r="D15" i="4"/>
  <c r="B25" i="3" l="1"/>
  <c r="D16" i="4" l="1"/>
  <c r="C16" i="4"/>
  <c r="D13" i="4"/>
  <c r="C11" i="4"/>
  <c r="D10" i="4"/>
  <c r="D11" i="4" s="1"/>
  <c r="B13" i="3" l="1"/>
  <c r="B30" i="3"/>
  <c r="B38" i="3" s="1"/>
  <c r="B28" i="3"/>
  <c r="D26" i="1"/>
  <c r="C26" i="1"/>
  <c r="D21" i="1"/>
  <c r="C21" i="1"/>
  <c r="D13" i="1"/>
  <c r="C13" i="2"/>
  <c r="C15" i="2" s="1"/>
  <c r="C17" i="2" s="1"/>
  <c r="B9" i="3"/>
  <c r="D27" i="1" l="1"/>
  <c r="C27" i="1"/>
  <c r="B21" i="3"/>
  <c r="B39" i="3" l="1"/>
  <c r="B42" i="3" s="1"/>
</calcChain>
</file>

<file path=xl/sharedStrings.xml><?xml version="1.0" encoding="utf-8"?>
<sst xmlns="http://schemas.openxmlformats.org/spreadsheetml/2006/main" count="126" uniqueCount="100">
  <si>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</si>
  <si>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</si>
  <si>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</si>
  <si>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</si>
  <si>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</si>
  <si>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</si>
  <si>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</si>
  <si>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</si>
  <si>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</si>
  <si>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</si>
  <si>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</si>
  <si>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</si>
  <si>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</si>
  <si>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</si>
  <si>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</si>
  <si>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</si>
  <si>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</si>
  <si>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</si>
  <si>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</si>
  <si>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</si>
  <si>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</si>
  <si>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</si>
  <si>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</si>
  <si>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</si>
  <si>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</si>
  <si>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</si>
  <si>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Итого операционная прибыль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</si>
  <si>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</si>
  <si>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</si>
  <si>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</si>
  <si>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</si>
  <si>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</si>
  <si>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</si>
  <si>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</si>
  <si>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</si>
  <si>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</si>
  <si>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</si>
  <si>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 xml:space="preserve">Сальдо на 01 января 2021 года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</si>
  <si>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</si>
  <si>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</si>
  <si>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</si>
  <si>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</si>
  <si>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</si>
  <si>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</si>
  <si>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</si>
  <si>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</si>
  <si>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</si>
  <si>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</si>
  <si>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</si>
  <si>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</si>
  <si>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</si>
  <si>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</si>
  <si>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</si>
  <si>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</si>
  <si>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</si>
  <si>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</si>
  <si>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</si>
  <si>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</si>
  <si>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</si>
  <si>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</si>
  <si>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</si>
  <si>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</si>
  <si>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</si>
  <si>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</si>
  <si>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</si>
  <si>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</si>
  <si>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</si>
  <si>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</si>
  <si>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</si>
  <si>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</si>
  <si>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</si>
  <si>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</si>
  <si>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</si>
  <si>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</si>
  <si>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</si>
  <si>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</si>
  <si>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</si>
  <si>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>31 декабря 2021г.  (аудировано)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</si>
  <si>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</si>
  <si>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</si>
  <si>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</si>
  <si>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</si>
  <si>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 xml:space="preserve">Сальдо на 01 января 2022 года 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</si>
  <si>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</si>
  <si>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</si>
  <si>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</si>
  <si>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КОНСОЛИДИРОВАННЫЙ ОТЧЕТ О ФИНАНСОВОМ ПОЛОЖЕНИИ</t>
  </si>
  <si>
    <t>ПРОМЕЖУТОЧНЫЙ СОКРАЩЕННЫЙ КОНСОЛИДИРОВАННЫЙ ОТЧЕТ О ПРИБЫЛИ ИЛИ УБЫТКЕ И ПРОЧЕМ СОВОКУПНОМ ДОХОДЕ</t>
  </si>
  <si>
    <t>ПРОМЕЖУТОЧНЫЙ СОКРАЩЕННЫЙ КОНСОЛИДИРОВАННЫЙ ОТЧЕТ О ДВИЖЕНИИ ДЕНЕЖНЫХ СРЕДСТВ</t>
  </si>
  <si>
    <t>ПРОМЕЖУТОЧНЫЙ СОКРАЩЕННЫЙ КОНСОЛИДИРОВАННЫЙ ОТЧЕТ ОБ ИЗМЕНЕНИЯХ В КАПИТАЛЕ</t>
  </si>
  <si>
    <t>Сальдо на 30 сентября 2022 года (неаудировано)</t>
  </si>
  <si>
    <t>Сальдо на 30 сентября 2021 года  (неаудировано)</t>
  </si>
  <si>
    <t>по состоянию на 31 декабря 2022 года</t>
  </si>
  <si>
    <t>за год, закончившийся 31 декабря 2022 года</t>
  </si>
  <si>
    <t>31 декабря 2022г.  (неаудировано)</t>
  </si>
  <si>
    <t xml:space="preserve"> 2021г. (аудировано)</t>
  </si>
  <si>
    <t xml:space="preserve"> 2022г. (неаудировано)</t>
  </si>
  <si>
    <t>2021г. (аудировано)</t>
  </si>
  <si>
    <t xml:space="preserve">   частичное изъятие с депозита</t>
  </si>
  <si>
    <t xml:space="preserve">   выалата вознаграждений по облигациям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</si>
</sst>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3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12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2" fillId="4" borderId="1" xfId="0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 wrapText="1"/>
    </xf>
    <xf numFmtId="0" fontId="19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topLeftCell="A4" zoomScale="90" zoomScaleNormal="90" workbookViewId="0">
      <selection activeCell="C26" sqref="C26"/>
    </sheetView>
  </sheetViews>
  <sheetFormatPr defaultRowHeight="14.4" x14ac:dyDescent="0.3"/>
  <cols>
    <col min="1" max="1" width="51.88671875" customWidth="1"/>
    <col min="2" max="2" width="6.6640625" customWidth="1"/>
    <col min="3" max="4" width="15.77734375" customWidth="1"/>
  </cols>
  <sheetData>
    <row r="1" spans="1:4" x14ac:dyDescent="0.3">
      <c r="A1" s="54" t="s">
        <v>72</v>
      </c>
      <c r="B1" s="55"/>
      <c r="C1" s="55"/>
      <c r="D1" s="55"/>
    </row>
    <row r="2" spans="1:4" x14ac:dyDescent="0.3">
      <c r="A2" s="9"/>
    </row>
    <row r="3" spans="1:4" x14ac:dyDescent="0.3">
      <c r="A3" s="53" t="s">
        <v>86</v>
      </c>
      <c r="B3" s="53"/>
      <c r="C3" s="53"/>
      <c r="D3" s="53"/>
    </row>
    <row r="4" spans="1:4" x14ac:dyDescent="0.3">
      <c r="A4" s="54" t="s">
        <v>92</v>
      </c>
      <c r="B4" s="54"/>
      <c r="C4" s="54"/>
      <c r="D4" s="54"/>
    </row>
    <row r="5" spans="1:4" x14ac:dyDescent="0.3">
      <c r="C5" s="4"/>
      <c r="D5" s="30" t="s">
        <v>0</v>
      </c>
    </row>
    <row r="6" spans="1:4" s="27" customFormat="1" ht="42.6" x14ac:dyDescent="0.3">
      <c r="A6" s="23" t="s">
        <v>71</v>
      </c>
      <c r="B6" s="24" t="s">
        <v>1</v>
      </c>
      <c r="C6" s="26" t="s">
        <v>94</v>
      </c>
      <c r="D6" s="26" t="s">
        <v>77</v>
      </c>
    </row>
    <row r="7" spans="1:4" x14ac:dyDescent="0.3">
      <c r="A7" s="14" t="s">
        <v>2</v>
      </c>
      <c r="B7" s="15"/>
      <c r="C7" s="15"/>
      <c r="D7" s="16"/>
    </row>
    <row r="8" spans="1:4" x14ac:dyDescent="0.3">
      <c r="A8" s="17" t="s">
        <v>3</v>
      </c>
      <c r="B8" s="13">
        <v>4</v>
      </c>
      <c r="C8" s="18">
        <v>821</v>
      </c>
      <c r="D8" s="19">
        <v>69010</v>
      </c>
    </row>
    <row r="9" spans="1:4" x14ac:dyDescent="0.3">
      <c r="A9" s="17" t="s">
        <v>4</v>
      </c>
      <c r="B9" s="13">
        <v>5</v>
      </c>
      <c r="C9" s="18">
        <v>207878</v>
      </c>
      <c r="D9" s="19">
        <v>111474</v>
      </c>
    </row>
    <row r="10" spans="1:4" x14ac:dyDescent="0.3">
      <c r="A10" s="17" t="s">
        <v>5</v>
      </c>
      <c r="B10" s="13">
        <v>6</v>
      </c>
      <c r="C10" s="18">
        <v>865325</v>
      </c>
      <c r="D10" s="19">
        <v>588486</v>
      </c>
    </row>
    <row r="11" spans="1:4" x14ac:dyDescent="0.3">
      <c r="A11" s="17" t="s">
        <v>6</v>
      </c>
      <c r="B11" s="13">
        <v>7</v>
      </c>
      <c r="C11" s="18">
        <v>5353</v>
      </c>
      <c r="D11" s="19">
        <v>653</v>
      </c>
    </row>
    <row r="12" spans="1:4" x14ac:dyDescent="0.3">
      <c r="A12" s="17" t="s">
        <v>7</v>
      </c>
      <c r="B12" s="13">
        <v>8</v>
      </c>
      <c r="C12" s="18">
        <v>2928</v>
      </c>
      <c r="D12" s="19">
        <v>3864</v>
      </c>
    </row>
    <row r="13" spans="1:4" x14ac:dyDescent="0.3">
      <c r="A13" s="14" t="s">
        <v>9</v>
      </c>
      <c r="B13" s="15"/>
      <c r="C13" s="20">
        <f>SUM(C8:C12)</f>
        <v>1082305</v>
      </c>
      <c r="D13" s="20">
        <f>SUM(D8:D12)</f>
        <v>773487</v>
      </c>
    </row>
    <row r="14" spans="1:4" ht="9" customHeight="1" x14ac:dyDescent="0.3">
      <c r="A14" s="15"/>
      <c r="B14" s="15"/>
      <c r="C14" s="42"/>
      <c r="D14" s="43"/>
    </row>
    <row r="15" spans="1:4" x14ac:dyDescent="0.3">
      <c r="A15" s="14" t="s">
        <v>10</v>
      </c>
      <c r="B15" s="15"/>
      <c r="C15" s="42"/>
      <c r="D15" s="43"/>
    </row>
    <row r="16" spans="1:4" x14ac:dyDescent="0.3">
      <c r="A16" s="17" t="s">
        <v>11</v>
      </c>
      <c r="B16" s="13">
        <v>9</v>
      </c>
      <c r="C16" s="18">
        <v>398907</v>
      </c>
      <c r="D16" s="19">
        <v>72025</v>
      </c>
    </row>
    <row r="17" spans="1:4" x14ac:dyDescent="0.3">
      <c r="A17" s="17" t="s">
        <v>12</v>
      </c>
      <c r="B17" s="13">
        <v>11</v>
      </c>
      <c r="C17" s="18">
        <v>1357</v>
      </c>
      <c r="D17" s="19">
        <v>838</v>
      </c>
    </row>
    <row r="18" spans="1:4" x14ac:dyDescent="0.3">
      <c r="A18" s="17" t="s">
        <v>13</v>
      </c>
      <c r="B18" s="13">
        <v>12</v>
      </c>
      <c r="C18" s="18">
        <v>2353</v>
      </c>
      <c r="D18" s="19">
        <v>1726</v>
      </c>
    </row>
    <row r="19" spans="1:4" x14ac:dyDescent="0.3">
      <c r="A19" s="17" t="s">
        <v>14</v>
      </c>
      <c r="B19" s="13">
        <v>13</v>
      </c>
      <c r="C19" s="18">
        <v>9266</v>
      </c>
      <c r="D19" s="19">
        <v>1640</v>
      </c>
    </row>
    <row r="20" spans="1:4" x14ac:dyDescent="0.3">
      <c r="A20" s="17" t="s">
        <v>15</v>
      </c>
      <c r="B20" s="13">
        <v>10</v>
      </c>
      <c r="C20" s="18">
        <v>457268</v>
      </c>
      <c r="D20" s="19">
        <v>531054</v>
      </c>
    </row>
    <row r="21" spans="1:4" x14ac:dyDescent="0.3">
      <c r="A21" s="14" t="s">
        <v>16</v>
      </c>
      <c r="B21" s="15"/>
      <c r="C21" s="20">
        <f>SUM(C16:C20)</f>
        <v>869151</v>
      </c>
      <c r="D21" s="20">
        <f>SUM(D16:D20)</f>
        <v>607283</v>
      </c>
    </row>
    <row r="22" spans="1:4" ht="7.2" customHeight="1" x14ac:dyDescent="0.3">
      <c r="A22" s="15"/>
      <c r="B22" s="15"/>
      <c r="C22" s="42"/>
      <c r="D22" s="43"/>
    </row>
    <row r="23" spans="1:4" x14ac:dyDescent="0.3">
      <c r="A23" s="14" t="s">
        <v>17</v>
      </c>
      <c r="B23" s="15"/>
      <c r="C23" s="42"/>
      <c r="D23" s="43"/>
    </row>
    <row r="24" spans="1:4" x14ac:dyDescent="0.3">
      <c r="A24" s="17" t="s">
        <v>18</v>
      </c>
      <c r="B24" s="13">
        <v>14</v>
      </c>
      <c r="C24" s="18">
        <v>197690</v>
      </c>
      <c r="D24" s="19">
        <v>197690</v>
      </c>
    </row>
    <row r="25" spans="1:4" x14ac:dyDescent="0.3">
      <c r="A25" s="17" t="s">
        <v>19</v>
      </c>
      <c r="B25" s="15"/>
      <c r="C25" s="18">
        <v>15464</v>
      </c>
      <c r="D25" s="19">
        <v>-31486</v>
      </c>
    </row>
    <row r="26" spans="1:4" x14ac:dyDescent="0.3">
      <c r="A26" s="14" t="s">
        <v>20</v>
      </c>
      <c r="B26" s="15"/>
      <c r="C26" s="20">
        <f>SUM(C24:C25)</f>
        <v>213154</v>
      </c>
      <c r="D26" s="20">
        <f>SUM(D24:D25)</f>
        <v>166204</v>
      </c>
    </row>
    <row r="27" spans="1:4" x14ac:dyDescent="0.3">
      <c r="A27" s="14" t="s">
        <v>21</v>
      </c>
      <c r="B27" s="15"/>
      <c r="C27" s="20">
        <f>C26+C21</f>
        <v>1082305</v>
      </c>
      <c r="D27" s="20">
        <f>D26+D21</f>
        <v>773487</v>
      </c>
    </row>
    <row r="28" spans="1:4" x14ac:dyDescent="0.3">
      <c r="A28" s="8"/>
    </row>
    <row r="29" spans="1:4" x14ac:dyDescent="0.3">
      <c r="A29" s="8"/>
    </row>
    <row r="30" spans="1:4" x14ac:dyDescent="0.3">
      <c r="A30" s="9" t="s">
        <v>78</v>
      </c>
    </row>
    <row r="31" spans="1:4" ht="5.4" customHeight="1" x14ac:dyDescent="0.3">
      <c r="A31" s="9"/>
    </row>
    <row r="32" spans="1:4" x14ac:dyDescent="0.3">
      <c r="A32" s="10" t="s">
        <v>73</v>
      </c>
    </row>
    <row r="33" spans="1:1" x14ac:dyDescent="0.3">
      <c r="A33" s="9"/>
    </row>
    <row r="34" spans="1:1" x14ac:dyDescent="0.3">
      <c r="A34" s="3"/>
    </row>
    <row r="35" spans="1:1" x14ac:dyDescent="0.3">
      <c r="A35" s="3" t="s">
        <v>22</v>
      </c>
    </row>
    <row r="36" spans="1:1" x14ac:dyDescent="0.3">
      <c r="A36" s="9"/>
    </row>
    <row r="37" spans="1:1" x14ac:dyDescent="0.3">
      <c r="A37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showGridLines="0" tabSelected="1" zoomScale="90" zoomScaleNormal="90" workbookViewId="0">
      <selection activeCell="C15" sqref="C15"/>
    </sheetView>
  </sheetViews>
  <sheetFormatPr defaultRowHeight="14.4" x14ac:dyDescent="0.3"/>
  <cols>
    <col min="1" max="1" width="41.44140625" customWidth="1"/>
    <col min="2" max="2" width="6.109375" customWidth="1"/>
    <col min="3" max="4" width="17.109375" customWidth="1"/>
  </cols>
  <sheetData>
    <row r="1" spans="1:4" x14ac:dyDescent="0.3">
      <c r="A1" s="54" t="s">
        <v>72</v>
      </c>
      <c r="B1" s="55"/>
      <c r="C1" s="55"/>
      <c r="D1" s="55"/>
    </row>
    <row r="3" spans="1:4" ht="35.4" customHeight="1" x14ac:dyDescent="0.3">
      <c r="A3" s="56" t="s">
        <v>87</v>
      </c>
      <c r="B3" s="56"/>
      <c r="C3" s="56"/>
      <c r="D3" s="56"/>
    </row>
    <row r="4" spans="1:4" x14ac:dyDescent="0.3">
      <c r="A4" s="54" t="s">
        <v>93</v>
      </c>
      <c r="B4" s="54"/>
      <c r="C4" s="54"/>
      <c r="D4" s="54"/>
    </row>
    <row r="5" spans="1:4" ht="21" customHeight="1" x14ac:dyDescent="0.3">
      <c r="A5" s="1"/>
      <c r="D5" s="30" t="s">
        <v>0</v>
      </c>
    </row>
    <row r="6" spans="1:4" s="28" customFormat="1" ht="81" customHeight="1" x14ac:dyDescent="0.3">
      <c r="A6" s="23" t="s">
        <v>71</v>
      </c>
      <c r="B6" s="25" t="s">
        <v>1</v>
      </c>
      <c r="C6" s="26" t="s">
        <v>96</v>
      </c>
      <c r="D6" s="26" t="s">
        <v>95</v>
      </c>
    </row>
    <row r="7" spans="1:4" ht="16.05" customHeight="1" x14ac:dyDescent="0.3">
      <c r="A7" s="17" t="s">
        <v>23</v>
      </c>
      <c r="B7" s="13">
        <v>15</v>
      </c>
      <c r="C7" s="18">
        <v>347917</v>
      </c>
      <c r="D7" s="22">
        <v>170390</v>
      </c>
    </row>
    <row r="8" spans="1:4" ht="16.05" customHeight="1" x14ac:dyDescent="0.3">
      <c r="A8" s="17" t="s">
        <v>24</v>
      </c>
      <c r="B8" s="13">
        <v>16</v>
      </c>
      <c r="C8" s="18">
        <v>-92322</v>
      </c>
      <c r="D8" s="22">
        <v>-91166</v>
      </c>
    </row>
    <row r="9" spans="1:4" ht="16.05" customHeight="1" x14ac:dyDescent="0.3">
      <c r="A9" s="17" t="s">
        <v>25</v>
      </c>
      <c r="B9" s="13">
        <v>17</v>
      </c>
      <c r="C9" s="18">
        <v>-72518</v>
      </c>
      <c r="D9" s="22">
        <v>-41879</v>
      </c>
    </row>
    <row r="10" spans="1:4" ht="16.05" customHeight="1" x14ac:dyDescent="0.3">
      <c r="A10" s="14" t="s">
        <v>26</v>
      </c>
      <c r="B10" s="15"/>
      <c r="C10" s="20">
        <f>SUM(C7:C9)</f>
        <v>183077</v>
      </c>
      <c r="D10" s="20">
        <f>SUM(D7:D9)</f>
        <v>37345</v>
      </c>
    </row>
    <row r="11" spans="1:4" ht="16.05" customHeight="1" x14ac:dyDescent="0.3">
      <c r="A11" s="17" t="s">
        <v>27</v>
      </c>
      <c r="B11" s="13">
        <v>18</v>
      </c>
      <c r="C11" s="18">
        <v>-89123</v>
      </c>
      <c r="D11" s="22">
        <v>-74680</v>
      </c>
    </row>
    <row r="12" spans="1:4" ht="16.05" customHeight="1" x14ac:dyDescent="0.3">
      <c r="A12" s="17" t="s">
        <v>28</v>
      </c>
      <c r="B12" s="13">
        <v>19</v>
      </c>
      <c r="C12" s="18">
        <v>-39377</v>
      </c>
      <c r="D12" s="22">
        <v>-385</v>
      </c>
    </row>
    <row r="13" spans="1:4" ht="16.05" customHeight="1" x14ac:dyDescent="0.3">
      <c r="A13" s="14" t="s">
        <v>29</v>
      </c>
      <c r="B13" s="15"/>
      <c r="C13" s="20">
        <f>C10+C11+C12</f>
        <v>54577</v>
      </c>
      <c r="D13" s="20">
        <f>D10+D11+D12</f>
        <v>-37720</v>
      </c>
    </row>
    <row r="14" spans="1:4" ht="16.05" customHeight="1" x14ac:dyDescent="0.3">
      <c r="A14" s="17" t="s">
        <v>30</v>
      </c>
      <c r="B14" s="13">
        <v>20</v>
      </c>
      <c r="C14" s="18">
        <v>-7627</v>
      </c>
      <c r="D14" s="49">
        <v>-479</v>
      </c>
    </row>
    <row r="15" spans="1:4" ht="16.05" customHeight="1" x14ac:dyDescent="0.3">
      <c r="A15" s="14" t="s">
        <v>31</v>
      </c>
      <c r="B15" s="15"/>
      <c r="C15" s="20">
        <f>C13+C14</f>
        <v>46950</v>
      </c>
      <c r="D15" s="20">
        <f>D13+D14</f>
        <v>-38199</v>
      </c>
    </row>
    <row r="16" spans="1:4" ht="16.05" customHeight="1" x14ac:dyDescent="0.3">
      <c r="A16" s="17" t="s">
        <v>32</v>
      </c>
      <c r="B16" s="15"/>
      <c r="C16" s="20" t="s">
        <v>8</v>
      </c>
      <c r="D16" s="49" t="s">
        <v>8</v>
      </c>
    </row>
    <row r="17" spans="1:4" ht="16.05" customHeight="1" x14ac:dyDescent="0.3">
      <c r="A17" s="14" t="s">
        <v>83</v>
      </c>
      <c r="B17" s="15"/>
      <c r="C17" s="20">
        <f>C15</f>
        <v>46950</v>
      </c>
      <c r="D17" s="20">
        <f>D15</f>
        <v>-38199</v>
      </c>
    </row>
    <row r="18" spans="1:4" ht="27.6" customHeight="1" x14ac:dyDescent="0.3">
      <c r="A18" s="11"/>
    </row>
    <row r="19" spans="1:4" x14ac:dyDescent="0.3">
      <c r="A19" s="9" t="s">
        <v>79</v>
      </c>
    </row>
    <row r="20" spans="1:4" ht="6.6" customHeight="1" x14ac:dyDescent="0.3">
      <c r="A20" s="9"/>
    </row>
    <row r="21" spans="1:4" x14ac:dyDescent="0.3">
      <c r="A21" s="10" t="s">
        <v>75</v>
      </c>
    </row>
    <row r="22" spans="1:4" x14ac:dyDescent="0.3">
      <c r="A22" s="9"/>
    </row>
    <row r="23" spans="1:4" x14ac:dyDescent="0.3">
      <c r="A23" s="3"/>
    </row>
    <row r="24" spans="1:4" x14ac:dyDescent="0.3">
      <c r="A24" s="3" t="s">
        <v>33</v>
      </c>
    </row>
    <row r="25" spans="1:4" x14ac:dyDescent="0.3">
      <c r="A25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opLeftCell="A19" zoomScale="90" zoomScaleNormal="90" workbookViewId="0">
      <selection activeCell="G33" sqref="G33"/>
    </sheetView>
  </sheetViews>
  <sheetFormatPr defaultRowHeight="14.4" x14ac:dyDescent="0.3"/>
  <cols>
    <col min="1" max="1" width="69.44140625" customWidth="1"/>
    <col min="2" max="3" width="15.77734375" customWidth="1"/>
  </cols>
  <sheetData>
    <row r="1" spans="1:3" x14ac:dyDescent="0.3">
      <c r="A1" s="54" t="s">
        <v>72</v>
      </c>
      <c r="B1" s="55"/>
      <c r="C1" s="55"/>
    </row>
    <row r="3" spans="1:3" x14ac:dyDescent="0.3">
      <c r="A3" s="53" t="s">
        <v>88</v>
      </c>
      <c r="B3" s="53"/>
      <c r="C3" s="53"/>
    </row>
    <row r="4" spans="1:3" x14ac:dyDescent="0.3">
      <c r="A4" s="54" t="s">
        <v>93</v>
      </c>
      <c r="B4" s="54"/>
      <c r="C4" s="54"/>
    </row>
    <row r="5" spans="1:3" x14ac:dyDescent="0.3">
      <c r="A5" s="57" t="s">
        <v>41</v>
      </c>
      <c r="B5" s="57"/>
      <c r="C5" s="57"/>
    </row>
    <row r="6" spans="1:3" x14ac:dyDescent="0.3">
      <c r="A6" s="11"/>
      <c r="C6" s="30" t="s">
        <v>0</v>
      </c>
    </row>
    <row r="7" spans="1:3" ht="57" customHeight="1" x14ac:dyDescent="0.3">
      <c r="A7" s="29" t="s">
        <v>74</v>
      </c>
      <c r="B7" s="52" t="s">
        <v>96</v>
      </c>
      <c r="C7" s="52" t="s">
        <v>97</v>
      </c>
    </row>
    <row r="8" spans="1:3" x14ac:dyDescent="0.3">
      <c r="A8" s="14" t="s">
        <v>42</v>
      </c>
      <c r="B8" s="15"/>
      <c r="C8" s="16"/>
    </row>
    <row r="9" spans="1:3" x14ac:dyDescent="0.3">
      <c r="A9" s="14" t="s">
        <v>43</v>
      </c>
      <c r="B9" s="44">
        <f>SUM(B10:B12)</f>
        <v>1881256</v>
      </c>
      <c r="C9" s="20">
        <f>SUM(C10:C12)</f>
        <v>878670</v>
      </c>
    </row>
    <row r="10" spans="1:3" x14ac:dyDescent="0.3">
      <c r="A10" s="17" t="s">
        <v>44</v>
      </c>
      <c r="B10" s="45">
        <v>1877420</v>
      </c>
      <c r="C10" s="18">
        <v>875925</v>
      </c>
    </row>
    <row r="11" spans="1:3" x14ac:dyDescent="0.3">
      <c r="A11" s="17" t="s">
        <v>45</v>
      </c>
      <c r="B11" s="45">
        <v>21</v>
      </c>
      <c r="C11" s="18">
        <v>2650</v>
      </c>
    </row>
    <row r="12" spans="1:3" x14ac:dyDescent="0.3">
      <c r="A12" s="17" t="s">
        <v>46</v>
      </c>
      <c r="B12" s="46">
        <v>3815</v>
      </c>
      <c r="C12" s="50">
        <v>95</v>
      </c>
    </row>
    <row r="13" spans="1:3" x14ac:dyDescent="0.3">
      <c r="A13" s="14" t="s">
        <v>47</v>
      </c>
      <c r="B13" s="44">
        <f>SUM(B14:B20)</f>
        <v>2049016</v>
      </c>
      <c r="C13" s="20">
        <f>SUM(C14:C20)</f>
        <v>1296585</v>
      </c>
    </row>
    <row r="14" spans="1:3" x14ac:dyDescent="0.3">
      <c r="A14" s="17" t="s">
        <v>48</v>
      </c>
      <c r="B14" s="45">
        <v>1848440</v>
      </c>
      <c r="C14" s="18">
        <v>1182116</v>
      </c>
    </row>
    <row r="15" spans="1:3" x14ac:dyDescent="0.3">
      <c r="A15" s="17" t="s">
        <v>49</v>
      </c>
      <c r="B15" s="45">
        <v>72588</v>
      </c>
      <c r="C15" s="18">
        <v>47669</v>
      </c>
    </row>
    <row r="16" spans="1:3" x14ac:dyDescent="0.3">
      <c r="A16" s="17" t="s">
        <v>50</v>
      </c>
      <c r="B16" s="45">
        <v>19789</v>
      </c>
      <c r="C16" s="18">
        <v>15561</v>
      </c>
    </row>
    <row r="17" spans="1:5" x14ac:dyDescent="0.3">
      <c r="A17" s="17" t="s">
        <v>51</v>
      </c>
      <c r="B17" s="45">
        <v>58298</v>
      </c>
      <c r="C17" s="18">
        <v>35164</v>
      </c>
    </row>
    <row r="18" spans="1:5" x14ac:dyDescent="0.3">
      <c r="A18" s="17" t="s">
        <v>52</v>
      </c>
      <c r="B18" s="45">
        <v>21654</v>
      </c>
      <c r="C18" s="18">
        <v>12065</v>
      </c>
    </row>
    <row r="19" spans="1:5" x14ac:dyDescent="0.3">
      <c r="A19" s="17" t="s">
        <v>84</v>
      </c>
      <c r="B19" s="45">
        <v>22479</v>
      </c>
      <c r="C19" s="18">
        <v>2979</v>
      </c>
    </row>
    <row r="20" spans="1:5" x14ac:dyDescent="0.3">
      <c r="A20" s="17" t="s">
        <v>53</v>
      </c>
      <c r="B20" s="45">
        <v>5768</v>
      </c>
      <c r="C20" s="18">
        <v>1031</v>
      </c>
    </row>
    <row r="21" spans="1:5" x14ac:dyDescent="0.3">
      <c r="A21" s="14" t="s">
        <v>54</v>
      </c>
      <c r="B21" s="44">
        <f>B9-B13</f>
        <v>-167760</v>
      </c>
      <c r="C21" s="20">
        <f>C9-C13</f>
        <v>-417915</v>
      </c>
      <c r="E21" s="7"/>
    </row>
    <row r="22" spans="1:5" x14ac:dyDescent="0.3">
      <c r="A22" s="14" t="s">
        <v>55</v>
      </c>
      <c r="B22" s="47"/>
      <c r="C22" s="16"/>
    </row>
    <row r="23" spans="1:5" x14ac:dyDescent="0.3">
      <c r="A23" s="14" t="s">
        <v>56</v>
      </c>
      <c r="B23" s="44">
        <v>2261517</v>
      </c>
      <c r="C23" s="51">
        <v>1562171</v>
      </c>
    </row>
    <row r="24" spans="1:5" x14ac:dyDescent="0.3">
      <c r="A24" s="17" t="s">
        <v>98</v>
      </c>
      <c r="B24" s="45">
        <v>2261517</v>
      </c>
      <c r="C24" s="19">
        <v>1562171</v>
      </c>
    </row>
    <row r="25" spans="1:5" x14ac:dyDescent="0.3">
      <c r="A25" s="14" t="s">
        <v>57</v>
      </c>
      <c r="B25" s="44">
        <f>SUM(B26:B27)</f>
        <v>2343491</v>
      </c>
      <c r="C25" s="20">
        <f>SUM(C26:C27)</f>
        <v>1665663</v>
      </c>
    </row>
    <row r="26" spans="1:5" x14ac:dyDescent="0.3">
      <c r="A26" s="17" t="s">
        <v>58</v>
      </c>
      <c r="B26" s="45">
        <v>1493</v>
      </c>
      <c r="C26" s="19">
        <v>2159</v>
      </c>
    </row>
    <row r="27" spans="1:5" x14ac:dyDescent="0.3">
      <c r="A27" s="17" t="s">
        <v>59</v>
      </c>
      <c r="B27" s="45">
        <v>2341998</v>
      </c>
      <c r="C27" s="19">
        <v>1663504</v>
      </c>
    </row>
    <row r="28" spans="1:5" x14ac:dyDescent="0.3">
      <c r="A28" s="14" t="s">
        <v>60</v>
      </c>
      <c r="B28" s="44">
        <f>B23-B25</f>
        <v>-81974</v>
      </c>
      <c r="C28" s="20">
        <f>C23-C25</f>
        <v>-103492</v>
      </c>
    </row>
    <row r="29" spans="1:5" x14ac:dyDescent="0.3">
      <c r="A29" s="14" t="s">
        <v>61</v>
      </c>
      <c r="B29" s="47"/>
      <c r="C29" s="16"/>
    </row>
    <row r="30" spans="1:5" x14ac:dyDescent="0.3">
      <c r="A30" s="14" t="s">
        <v>56</v>
      </c>
      <c r="B30" s="44">
        <f>SUM(B31:B33)</f>
        <v>967624</v>
      </c>
      <c r="C30" s="20">
        <f>SUM(C31:C33)</f>
        <v>996635</v>
      </c>
    </row>
    <row r="31" spans="1:5" x14ac:dyDescent="0.3">
      <c r="A31" s="17" t="s">
        <v>62</v>
      </c>
      <c r="B31" s="45">
        <v>967624</v>
      </c>
      <c r="C31" s="18">
        <v>249235</v>
      </c>
    </row>
    <row r="32" spans="1:5" x14ac:dyDescent="0.3">
      <c r="A32" s="17" t="s">
        <v>63</v>
      </c>
      <c r="B32" s="45" t="s">
        <v>8</v>
      </c>
      <c r="C32" s="18">
        <v>97690</v>
      </c>
    </row>
    <row r="33" spans="1:3" x14ac:dyDescent="0.3">
      <c r="A33" s="17" t="s">
        <v>64</v>
      </c>
      <c r="B33" s="45" t="s">
        <v>8</v>
      </c>
      <c r="C33" s="18">
        <v>649710</v>
      </c>
    </row>
    <row r="34" spans="1:3" x14ac:dyDescent="0.3">
      <c r="A34" s="14" t="s">
        <v>57</v>
      </c>
      <c r="B34" s="44">
        <f>SUM(B35:B37)</f>
        <v>785527</v>
      </c>
      <c r="C34" s="51">
        <f>SUM(C35:C37)</f>
        <v>406766</v>
      </c>
    </row>
    <row r="35" spans="1:3" x14ac:dyDescent="0.3">
      <c r="A35" s="17" t="s">
        <v>65</v>
      </c>
      <c r="B35" s="45">
        <v>640886</v>
      </c>
      <c r="C35" s="18">
        <v>227095</v>
      </c>
    </row>
    <row r="36" spans="1:3" x14ac:dyDescent="0.3">
      <c r="A36" s="17" t="s">
        <v>85</v>
      </c>
      <c r="B36" s="45">
        <v>88514</v>
      </c>
      <c r="C36" s="19">
        <v>128087</v>
      </c>
    </row>
    <row r="37" spans="1:3" x14ac:dyDescent="0.3">
      <c r="A37" s="17" t="s">
        <v>99</v>
      </c>
      <c r="B37" s="45">
        <v>56127</v>
      </c>
      <c r="C37" s="19">
        <v>51584</v>
      </c>
    </row>
    <row r="38" spans="1:3" x14ac:dyDescent="0.3">
      <c r="A38" s="14" t="s">
        <v>66</v>
      </c>
      <c r="B38" s="44">
        <f>B30-B34</f>
        <v>182097</v>
      </c>
      <c r="C38" s="20">
        <f>C30-C34</f>
        <v>589869</v>
      </c>
    </row>
    <row r="39" spans="1:3" x14ac:dyDescent="0.3">
      <c r="A39" s="14" t="s">
        <v>67</v>
      </c>
      <c r="B39" s="44">
        <f>B21+B28+B38</f>
        <v>-67637</v>
      </c>
      <c r="C39" s="20">
        <f>C21+C28+C38</f>
        <v>68462</v>
      </c>
    </row>
    <row r="40" spans="1:3" x14ac:dyDescent="0.3">
      <c r="A40" s="32" t="s">
        <v>68</v>
      </c>
      <c r="B40" s="48">
        <v>-552</v>
      </c>
      <c r="C40" s="31">
        <v>264</v>
      </c>
    </row>
    <row r="41" spans="1:3" x14ac:dyDescent="0.3">
      <c r="A41" s="14" t="s">
        <v>69</v>
      </c>
      <c r="B41" s="44">
        <v>69010</v>
      </c>
      <c r="C41" s="31">
        <v>284</v>
      </c>
    </row>
    <row r="42" spans="1:3" x14ac:dyDescent="0.3">
      <c r="A42" s="14" t="s">
        <v>70</v>
      </c>
      <c r="B42" s="44">
        <f>B39+B40+B41</f>
        <v>821</v>
      </c>
      <c r="C42" s="20">
        <f>C39+C40+C41</f>
        <v>69010</v>
      </c>
    </row>
    <row r="43" spans="1:3" x14ac:dyDescent="0.3">
      <c r="A43" s="12"/>
    </row>
    <row r="44" spans="1:3" ht="4.8" customHeight="1" x14ac:dyDescent="0.3">
      <c r="A44" s="11"/>
    </row>
    <row r="45" spans="1:3" x14ac:dyDescent="0.3">
      <c r="A45" s="9" t="s">
        <v>80</v>
      </c>
    </row>
    <row r="46" spans="1:3" ht="4.2" customHeight="1" x14ac:dyDescent="0.3">
      <c r="A46" s="9"/>
    </row>
    <row r="47" spans="1:3" x14ac:dyDescent="0.3">
      <c r="A47" s="10" t="s">
        <v>76</v>
      </c>
    </row>
    <row r="48" spans="1:3" x14ac:dyDescent="0.3">
      <c r="A48" s="3"/>
    </row>
    <row r="49" spans="1:1" x14ac:dyDescent="0.3">
      <c r="A49" s="3" t="s">
        <v>33</v>
      </c>
    </row>
    <row r="50" spans="1:1" x14ac:dyDescent="0.3">
      <c r="A50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workbookViewId="0">
      <selection activeCell="G14" sqref="G14"/>
    </sheetView>
  </sheetViews>
  <sheetFormatPr defaultRowHeight="14.4" x14ac:dyDescent="0.3"/>
  <cols>
    <col min="1" max="1" width="47.109375" customWidth="1"/>
    <col min="2" max="4" width="18" customWidth="1"/>
  </cols>
  <sheetData>
    <row r="1" spans="1:5" x14ac:dyDescent="0.3">
      <c r="A1" s="54" t="s">
        <v>72</v>
      </c>
      <c r="B1" s="55"/>
      <c r="C1" s="55"/>
      <c r="D1" s="55"/>
    </row>
    <row r="3" spans="1:5" x14ac:dyDescent="0.3">
      <c r="A3" s="53" t="s">
        <v>89</v>
      </c>
      <c r="B3" s="53"/>
      <c r="C3" s="53"/>
      <c r="D3" s="53"/>
    </row>
    <row r="4" spans="1:5" x14ac:dyDescent="0.3">
      <c r="A4" s="54" t="s">
        <v>93</v>
      </c>
      <c r="B4" s="54"/>
      <c r="C4" s="54"/>
      <c r="D4" s="54"/>
    </row>
    <row r="5" spans="1:5" x14ac:dyDescent="0.3">
      <c r="A5" s="1"/>
    </row>
    <row r="6" spans="1:5" x14ac:dyDescent="0.3">
      <c r="A6" s="5"/>
      <c r="D6" s="30" t="s">
        <v>0</v>
      </c>
    </row>
    <row r="7" spans="1:5" s="21" customFormat="1" ht="27.6" x14ac:dyDescent="0.3">
      <c r="A7" s="40"/>
      <c r="B7" s="41" t="s">
        <v>18</v>
      </c>
      <c r="C7" s="41" t="s">
        <v>34</v>
      </c>
      <c r="D7" s="41" t="s">
        <v>20</v>
      </c>
      <c r="E7" s="33"/>
    </row>
    <row r="8" spans="1:5" x14ac:dyDescent="0.3">
      <c r="A8" s="34" t="s">
        <v>37</v>
      </c>
      <c r="B8" s="37">
        <v>100000</v>
      </c>
      <c r="C8" s="37">
        <v>6713</v>
      </c>
      <c r="D8" s="37">
        <v>106713</v>
      </c>
      <c r="E8" s="6"/>
    </row>
    <row r="9" spans="1:5" x14ac:dyDescent="0.3">
      <c r="A9" s="35" t="s">
        <v>35</v>
      </c>
      <c r="B9" s="36">
        <v>97690</v>
      </c>
      <c r="C9" s="36" t="s">
        <v>8</v>
      </c>
      <c r="D9" s="36">
        <f>B9</f>
        <v>97690</v>
      </c>
      <c r="E9" s="6"/>
    </row>
    <row r="10" spans="1:5" x14ac:dyDescent="0.3">
      <c r="A10" s="35" t="s">
        <v>36</v>
      </c>
      <c r="B10" s="36" t="s">
        <v>8</v>
      </c>
      <c r="C10" s="36">
        <v>-38199</v>
      </c>
      <c r="D10" s="37">
        <f>C10</f>
        <v>-38199</v>
      </c>
      <c r="E10" s="6"/>
    </row>
    <row r="11" spans="1:5" x14ac:dyDescent="0.3">
      <c r="A11" s="34" t="s">
        <v>91</v>
      </c>
      <c r="B11" s="37">
        <f>SUM(B8:B10)</f>
        <v>197690</v>
      </c>
      <c r="C11" s="37">
        <f>C8+C10</f>
        <v>-31486</v>
      </c>
      <c r="D11" s="37">
        <f>SUM(D8:D10)</f>
        <v>166204</v>
      </c>
      <c r="E11" s="6"/>
    </row>
    <row r="12" spans="1:5" ht="9.6" customHeight="1" x14ac:dyDescent="0.3">
      <c r="A12" s="38"/>
      <c r="B12" s="39"/>
      <c r="C12" s="39"/>
      <c r="D12" s="39"/>
      <c r="E12" s="6"/>
    </row>
    <row r="13" spans="1:5" ht="16.2" customHeight="1" x14ac:dyDescent="0.3">
      <c r="A13" s="34" t="s">
        <v>82</v>
      </c>
      <c r="B13" s="37">
        <v>197690</v>
      </c>
      <c r="C13" s="37">
        <v>-31486</v>
      </c>
      <c r="D13" s="37">
        <f>B13+C13</f>
        <v>166204</v>
      </c>
      <c r="E13" s="6"/>
    </row>
    <row r="14" spans="1:5" x14ac:dyDescent="0.3">
      <c r="A14" s="35" t="s">
        <v>38</v>
      </c>
      <c r="B14" s="36" t="s">
        <v>8</v>
      </c>
      <c r="C14" s="36" t="s">
        <v>8</v>
      </c>
      <c r="D14" s="36" t="s">
        <v>8</v>
      </c>
      <c r="E14" s="6"/>
    </row>
    <row r="15" spans="1:5" ht="27.6" x14ac:dyDescent="0.3">
      <c r="A15" s="35" t="s">
        <v>39</v>
      </c>
      <c r="B15" s="36" t="s">
        <v>8</v>
      </c>
      <c r="C15" s="36">
        <v>49950</v>
      </c>
      <c r="D15" s="37">
        <f>C15</f>
        <v>49950</v>
      </c>
      <c r="E15" s="6"/>
    </row>
    <row r="16" spans="1:5" x14ac:dyDescent="0.3">
      <c r="A16" s="34" t="s">
        <v>90</v>
      </c>
      <c r="B16" s="37">
        <v>197690</v>
      </c>
      <c r="C16" s="37">
        <f>C13+C15</f>
        <v>18464</v>
      </c>
      <c r="D16" s="37">
        <f>D13+D15</f>
        <v>216154</v>
      </c>
      <c r="E16" s="6"/>
    </row>
    <row r="18" spans="1:1" ht="28.2" customHeight="1" x14ac:dyDescent="0.3">
      <c r="A18" s="9" t="s">
        <v>81</v>
      </c>
    </row>
    <row r="19" spans="1:1" ht="4.8" customHeight="1" x14ac:dyDescent="0.3">
      <c r="A19" s="9"/>
    </row>
    <row r="20" spans="1:1" x14ac:dyDescent="0.3">
      <c r="A20" s="10" t="s">
        <v>40</v>
      </c>
    </row>
    <row r="21" spans="1:1" x14ac:dyDescent="0.3">
      <c r="A21" s="9"/>
    </row>
    <row r="22" spans="1:1" x14ac:dyDescent="0.3">
      <c r="A22" s="3" t="s">
        <v>33</v>
      </c>
    </row>
    <row r="23" spans="1:1" x14ac:dyDescent="0.3">
      <c r="A23" s="3"/>
    </row>
    <row r="24" spans="1:1" x14ac:dyDescent="0.3">
      <c r="A24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2022-08-11T06:25:36Z</cp:lastPrinted>
  <dcterms:created xsi:type="dcterms:W3CDTF">2021-11-07T12:29:42Z</dcterms:created>
  <dcterms:modified xsi:type="dcterms:W3CDTF">2023-05-25T07:03:18Z</dcterms:modified>
</cp:coreProperties>
</file>