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let\OneDrive\Desktop\Bravo\2022\202208\20220809 - KASE 2 кв 2022\"/>
    </mc:Choice>
  </mc:AlternateContent>
  <xr:revisionPtr revIDLastSave="0" documentId="13_ncr:1_{79E4D9BD-0BB8-4B75-B361-882B9A9DDC63}" xr6:coauthVersionLast="47" xr6:coauthVersionMax="47" xr10:uidLastSave="{00000000-0000-0000-0000-000000000000}"/>
  <bookViews>
    <workbookView xWindow="28680" yWindow="-120" windowWidth="29040" windowHeight="15720" tabRatio="808" activeTab="3" xr2:uid="{F6610000-FDEB-441C-A2F4-133188652D19}"/>
  </bookViews>
  <sheets>
    <sheet name="Ф1" sheetId="2" r:id="rId1"/>
    <sheet name="Ф2" sheetId="6" r:id="rId2"/>
    <sheet name="Ф3" sheetId="4" r:id="rId3"/>
    <sheet name="Ф4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2" i="2" l="1"/>
  <c r="J63" i="2" s="1"/>
  <c r="J89" i="2" s="1"/>
  <c r="E26" i="6"/>
  <c r="E67" i="4"/>
  <c r="E61" i="4"/>
  <c r="E19" i="4"/>
  <c r="E11" i="4"/>
  <c r="E30" i="4"/>
  <c r="E19" i="6"/>
  <c r="E25" i="6" s="1"/>
  <c r="J88" i="2"/>
  <c r="J86" i="2"/>
  <c r="J45" i="2"/>
  <c r="J24" i="2"/>
  <c r="J46" i="2" s="1"/>
  <c r="E74" i="4" l="1"/>
  <c r="E27" i="6"/>
  <c r="E29" i="6" s="1"/>
  <c r="E50" i="6" s="1"/>
  <c r="E28" i="4"/>
  <c r="I30" i="8"/>
  <c r="H26" i="8"/>
  <c r="I26" i="8" s="1"/>
  <c r="I24" i="8"/>
  <c r="E77" i="4" l="1"/>
</calcChain>
</file>

<file path=xl/sharedStrings.xml><?xml version="1.0" encoding="utf-8"?>
<sst xmlns="http://schemas.openxmlformats.org/spreadsheetml/2006/main" count="541" uniqueCount="218">
  <si>
    <t>ТОО "МФО Bravo Business"</t>
  </si>
  <si>
    <t>в тысячах тенге</t>
  </si>
  <si>
    <t>Активы</t>
  </si>
  <si>
    <t>На конец отчетного периода</t>
  </si>
  <si>
    <t>На начало отчетного периода</t>
  </si>
  <si>
    <t>1</t>
  </si>
  <si>
    <t>3</t>
  </si>
  <si>
    <t>4</t>
  </si>
  <si>
    <t>I. Краткосрочные активы</t>
  </si>
  <si>
    <t>Денежные средства и их эквиваленты</t>
  </si>
  <si>
    <t>Краткосрочные финансовые активы, оцениваемые по амортизированной стоимости</t>
  </si>
  <si>
    <t>Краткосрочные финансовые активы, оцениваемые по справедливой стоимости через прочий совокупный доход</t>
  </si>
  <si>
    <t>-</t>
  </si>
  <si>
    <t>Краткосрочные финансовые активы, учитываемые по справедливой стоимости через прибыли или убытки</t>
  </si>
  <si>
    <t>Краткосрочные производные финансовые инструменты</t>
  </si>
  <si>
    <t>Прочие краткосрочные финансовые активы</t>
  </si>
  <si>
    <t>Краткосрочная торговая и прочая дебиторская задолженность</t>
  </si>
  <si>
    <t>Краткосрочная дебиторская задолженность по аренде</t>
  </si>
  <si>
    <t>Краткосрочные активы по договорам с покупателями</t>
  </si>
  <si>
    <t>Текущий подоходный налог</t>
  </si>
  <si>
    <t>Запасы</t>
  </si>
  <si>
    <t>Биологические активы</t>
  </si>
  <si>
    <t>Прочие краткосрочные активы</t>
  </si>
  <si>
    <t>Итого краткосрочных активов (сумма строк с 010 по 022)</t>
  </si>
  <si>
    <t>Активы (или выбывающие группы), предназначенные для продажи</t>
  </si>
  <si>
    <t>II. Долгосрочные активы</t>
  </si>
  <si>
    <t>Долгосрочные финансовые активы, оцениваемые по амортизированной стоимости</t>
  </si>
  <si>
    <t>Долгосрочные финансовые активы, оцениваемые по справедливой стоимости через прочий совокупный доход</t>
  </si>
  <si>
    <t>Долгосрочные финансовые активы, учитываемые по справедливой стоимости через прибыли или убытки</t>
  </si>
  <si>
    <t>Долгосрочные производные финансовые инструменты</t>
  </si>
  <si>
    <t>Инвестиции, учитываемые по первоначальной стоимости</t>
  </si>
  <si>
    <t>Инвестиции, учитываемые методом долевого участия</t>
  </si>
  <si>
    <t>Прочие долгосрочные финансовые активы</t>
  </si>
  <si>
    <t>Долгосрочная торговая и прочая дебиторская задолженность</t>
  </si>
  <si>
    <t>Долгосрочная дебиторская задолженность по аренде</t>
  </si>
  <si>
    <t>Долгосрочные активы по договорам с покупателями</t>
  </si>
  <si>
    <t>Инвестиционное имущество</t>
  </si>
  <si>
    <t>Основные средства</t>
  </si>
  <si>
    <t>Актив в форме права пользования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</si>
  <si>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</si>
  <si>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</si>
  <si>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</si>
  <si>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</si>
  <si>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строк с 110 по 127)</t>
  </si>
  <si>
    <t>БАЛАНС (строка 100 + строка 101 + строка 200)</t>
  </si>
  <si>
    <t>Обязательство и капитал</t>
  </si>
  <si>
    <t>III. Краткосрочные обязательства</t>
  </si>
  <si>
    <t>Краткосрочные финансовые обязательства, оцениваемые по амортизированной стоимости</t>
  </si>
  <si>
    <t>Краткосрочные финансовые обязательства, оцениваемые по справедливой стоимости через прибыль или убыток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</si>
  <si>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</si>
  <si>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</si>
  <si>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 оценочные обязательства</t>
  </si>
  <si>
    <t>Текущие налоговые обязательства по подоходному налогу</t>
  </si>
  <si>
    <t>Вознаграждения работникам</t>
  </si>
  <si>
    <t>Краткосрочная задолженность по аренде</t>
  </si>
  <si>
    <t>Краткосрочные обязательства по договорам покупателями</t>
  </si>
  <si>
    <t>Государственные субсидии</t>
  </si>
  <si>
    <t>Дивиденды к оплате</t>
  </si>
  <si>
    <t>Прочие краткосрочные обязательства</t>
  </si>
  <si>
    <t>Итого краткосрочных обязательств (сумма строк с 210 по 222)</t>
  </si>
  <si>
    <t>Обязательства выбывающих групп, предназначенных для продажи</t>
  </si>
  <si>
    <t>IV. Долгосрочные обязательства</t>
  </si>
  <si>
    <t>Долгосрочные финансовые обязательства, оцениваемые по амортизированной стоимости</t>
  </si>
  <si>
    <t>Долгосрочные финансовые обязательства, оцениваемые по справедливой стоимости через прибыль или убыток</t>
  </si>
  <si>
    <t/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</si>
  <si>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</si>
  <si>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</si>
  <si>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оценочные обязательства</t>
  </si>
  <si>
    <t>Отложенные налоговые обязательства</t>
  </si>
  <si>
    <t>Долгосрочная задолженность по аренде</t>
  </si>
  <si>
    <t>Долгосрочные обязательства по договорам с покупателями</t>
  </si>
  <si>
    <t>Прочие долгосрочные обязательства</t>
  </si>
  <si>
    <t>Итого долгосрочных обязательств (сумма строк с 310 по 321)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</si>
  <si>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</si>
  <si>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</si>
  <si>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</si>
  <si>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</si>
  <si>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Компоненты прочего совокупного дохода</t>
  </si>
  <si>
    <t>Нераспределенная прибыль (непокрытый убыток)</t>
  </si>
  <si>
    <t>Прочий капитал</t>
  </si>
  <si>
    <t>Итого капитал, относимый на собственников (сумма строк с 410 по 415)</t>
  </si>
  <si>
    <t>Доля неконтролирующих собственников</t>
  </si>
  <si>
    <t>Всего капитал (строка 420 + строка 421)</t>
  </si>
  <si>
    <t>БАЛАНС (строка 300 + строка 301 + строка 400 + строка 500)</t>
  </si>
  <si>
    <t>Руководитель</t>
  </si>
  <si>
    <t>Салихов Б. М.</t>
  </si>
  <si>
    <t>(фамилия, имя, отчество (при его наличии))</t>
  </si>
  <si>
    <t>(подпись)</t>
  </si>
  <si>
    <t>Главный бухгалтер</t>
  </si>
  <si>
    <t>Сапарова Д. Б.</t>
  </si>
  <si>
    <t>Место печати</t>
  </si>
  <si>
    <t>(при наличии)</t>
  </si>
  <si>
    <t>Наименование показателей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</si>
  <si>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</si>
  <si>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</si>
  <si>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>в том числе:</t>
  </si>
  <si>
    <t>реализация товаров и услуг</t>
  </si>
  <si>
    <t>прочая выручка</t>
  </si>
  <si>
    <t>авансы, полученные от покупателей, заказчиков</t>
  </si>
  <si>
    <t>поступления по договорам страхования</t>
  </si>
  <si>
    <t>полученные вознаграждения</t>
  </si>
  <si>
    <t>прочие поступления</t>
  </si>
  <si>
    <t>2. Выбытие денежных средств, всего (сумма строк с 021 по 027)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</si>
  <si>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</si>
  <si>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</si>
  <si>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</si>
  <si>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</si>
  <si>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выплаты по договорам страхования</t>
  </si>
  <si>
    <t>подоходный налог и другие платежи в бюджет</t>
  </si>
  <si>
    <t>прочие выплаты</t>
  </si>
  <si>
    <t>3. Чистая сумма денежных средств от операционной деятельности (строка 010 – строка 020)</t>
  </si>
  <si>
    <t>II. Движение денежных средств от инвестиционной деятельности</t>
  </si>
  <si>
    <t>1. Поступление денежных средств, всего (сумма строк с 041 по 052)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</si>
  <si>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</si>
  <si>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</si>
  <si>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</si>
  <si>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долевых инструментов других организаций (кроме дочерних) и долей участия в совместном предпринимательстве</t>
  </si>
  <si>
    <t>реализация долговых инструментов других организаций</t>
  </si>
  <si>
    <t>возмещение при потере контроля над дочерними организациями</t>
  </si>
  <si>
    <t>изъятие денежных вкладов</t>
  </si>
  <si>
    <t>реализация прочих финансовых активов</t>
  </si>
  <si>
    <t>фьючерсные и форвардные контракты, опционы и свопы</t>
  </si>
  <si>
    <t>2. Выбытие денежных средств, всего (сумма строк с 061 по 073)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</si>
  <si>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</si>
  <si>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</si>
  <si>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</si>
  <si>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долевых инструментов других организаций (кроме дочерних) и долей участия в совместном предпринимательстве</t>
  </si>
  <si>
    <t>приобретение долговых инструментов других организаций</t>
  </si>
  <si>
    <t>приобретение контроля над дочерними организациями</t>
  </si>
  <si>
    <t>размещение денежных вкладов</t>
  </si>
  <si>
    <t>приобретение прочих финансовых активов</t>
  </si>
  <si>
    <t>предоставление займов</t>
  </si>
  <si>
    <t>инвестиции в ассоциированные и дочерние организации</t>
  </si>
  <si>
    <t>3. Чистая сумма денежных средств от инвестиционной деятельности (строка 040 – строка 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</si>
  <si>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</si>
  <si>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</si>
  <si>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эмиссия акций и других финансовых инструментов</t>
  </si>
  <si>
    <t>получение займов</t>
  </si>
  <si>
    <t>2. Выбытие денежных средств, всего (сумма строк с 101 по 105)</t>
  </si>
  <si>
    <t>погашение займов</t>
  </si>
  <si>
    <t>выплата дивидендов</t>
  </si>
  <si>
    <t>выплаты собственникам по акциям организации</t>
  </si>
  <si>
    <t>прочие выбытия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</si>
  <si>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</si>
  <si>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</si>
  <si>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</si>
  <si>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6. Увеличение +/- уменьшение денежных средств (строка 030 +/- строка 080 +/- строка 110 +/- строка 120 +/- строка 130)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</si>
  <si>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</si>
  <si>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</si>
  <si>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</si>
  <si>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</si>
  <si>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</si>
  <si>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</si>
  <si>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Административные расходы</t>
  </si>
  <si>
    <t>Итого операционная прибыль (убыток) (+/- строки с 012 по 014)</t>
  </si>
  <si>
    <t>Финансовые доходы</t>
  </si>
  <si>
    <t>Финансовые расходы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</si>
  <si>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</si>
  <si>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Прочие доходы</t>
  </si>
  <si>
    <t>Прочие расходы</t>
  </si>
  <si>
    <t>Прибыль (убыток) до налогообложения (+/- строки с 020 по 025)</t>
  </si>
  <si>
    <t>Расходы (-) (доходы (+)) по подоходному налогу</t>
  </si>
  <si>
    <t>Прибыль (убыток) после налогообложения от продолжающейся деятельности (строка 100 + строка 101)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</si>
  <si>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</si>
  <si>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</si>
  <si>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</si>
  <si>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</si>
  <si>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Прочий совокупный доход, всего (сумма 420 и 440):</t>
  </si>
  <si>
    <t>переоценка долговых финансовых инструментов, оцениваемых по справедливой стоимости через прочий совокупный доход</t>
  </si>
  <si>
    <t>доля в прочем совокупном доходе (убытке) ассоциированных организаций и совместной деятельности, учитываемых по методу долевого участия</t>
  </si>
  <si>
    <t>эффект изменения в ставке подоходного налога на отсроченный налог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</si>
  <si>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</si>
  <si>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</si>
  <si>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</si>
  <si>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прочего совокупного дохода</t>
  </si>
  <si>
    <t>корректировка при реклассификации в составе прибыли (убытка)</t>
  </si>
  <si>
    <t>налоговый эффект компонентов прочего совокупного дохода</t>
  </si>
  <si>
    <t>Итого прочий совокупный доход, подлежащий реклассификации в доходы или расходы в последующие периоды (за вычетом налога на прибыль) (сумма строк с 410 по 418)</t>
  </si>
  <si>
    <t>переоценка основных средств и нематериальных активов</t>
  </si>
  <si>
    <t>актуарные прибыли (убытки) по пенсионным обязательствам</t>
  </si>
  <si>
    <t>переоценка долевых финансовых инструментов, оцениваемых по справедливой стоимости через прочий совокупный доход</t>
  </si>
  <si>
    <t>Итого прочий совокупный доход не подлежащий реклассификации в доходы или расходы в последующие периоды (за вычетом налога на прибыль) (сумма строк с 431 по 435)</t>
  </si>
  <si>
    <t>Общий совокупный доход (строка 300 + строка 400)</t>
  </si>
  <si>
    <t>Общий совокупный доход, относимый на:</t>
  </si>
  <si>
    <t>доля неконтролирующих собственников</t>
  </si>
  <si>
    <t>Прибыль на акцию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</si>
  <si>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</si>
  <si>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</si>
  <si>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</si>
  <si>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</si>
  <si>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Отчет о финансовом положении по состоянию на 30 июня 2022 года</t>
  </si>
  <si>
    <t>Отчет о прибыли или убытке и прочем совокупном доходе за период, закончившийся 30 июня 2022 года</t>
  </si>
  <si>
    <t>за шесть месяцев, закончившихся 30 июня 2022 года</t>
  </si>
  <si>
    <t>за шесть месяца, закончившихся 30 июня 2021 года</t>
  </si>
  <si>
    <t>Отчет о движении денежных средств за период, закончившийся 30 июня 2022 года</t>
  </si>
  <si>
    <t>Отчет об изменениях в собственном капитале за период, закончившийся 30 июня 2022 года</t>
  </si>
  <si>
    <t>Прим.</t>
  </si>
  <si>
    <t xml:space="preserve">7, 8 </t>
  </si>
  <si>
    <t>Уставный капитал</t>
  </si>
  <si>
    <t>Резервный капитал</t>
  </si>
  <si>
    <t>Резерв справед-ливой стоимости</t>
  </si>
  <si>
    <t>Резерв пере-оценки</t>
  </si>
  <si>
    <t>Нераспре-</t>
  </si>
  <si>
    <t>Итого</t>
  </si>
  <si>
    <t>делённая прибыль</t>
  </si>
  <si>
    <t>капитал</t>
  </si>
  <si>
    <t xml:space="preserve"> </t>
  </si>
  <si>
    <t>На 1 января 2021 года</t>
  </si>
  <si>
    <t xml:space="preserve"> - </t>
  </si>
  <si>
    <t>Формирование уставного капитала</t>
  </si>
  <si>
    <t>Прибыль за период</t>
  </si>
  <si>
    <r>
      <t xml:space="preserve">Итого совокупный доход за </t>
    </r>
    <r>
      <rPr>
        <sz val="10"/>
        <color theme="1"/>
        <rFont val="Times New Roman"/>
        <family val="1"/>
      </rPr>
      <t>период</t>
    </r>
  </si>
  <si>
    <t>Дивиденды объявленные</t>
  </si>
  <si>
    <t xml:space="preserve">Перевод в резервный капитал </t>
  </si>
  <si>
    <t>На 30 июня 2021 года  (не аудировано)</t>
  </si>
  <si>
    <t>На 1 января 2022 года</t>
  </si>
  <si>
    <t>Прочий совокупный доход за период</t>
  </si>
  <si>
    <t>На 30 июня 2022 года  (не 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</si>
</sst>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,"/>
    <numFmt numFmtId="165" formatCode="[=-3726880.84]&quot;(3 727)&quot;;General"/>
    <numFmt numFmtId="166" formatCode="[=0]&quot;&quot;;General"/>
    <numFmt numFmtId="167" formatCode="_-* #,##0_-;\-* #,##0_-;_-* &quot;-&quot;??_-;_-@_-"/>
    <numFmt numFmtId="168" formatCode="_(* #,##0_);_(* \(#,##0\);_(* &quot;-&quot;??_);_(@_)"/>
    <numFmt numFmtId="169" formatCode="_(* #.##0.00_);_(* \(#.##0.00\);_(* &quot;-&quot;??_);_(@_)"/>
    <numFmt numFmtId="170" formatCode="_-* #,##0\ _₽_-;\-* #,##0\ _₽_-;_-* &quot;-&quot;??\ _₽_-;_-@_-"/>
  </numFmts>
  <fonts count="2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6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7"/>
      <name val="Times New Roman"/>
      <family val="1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8" fillId="0" borderId="0" applyFont="0" applyFill="0" applyBorder="0" applyAlignment="0" applyProtection="0"/>
    <xf numFmtId="169" fontId="22" fillId="0" borderId="0" applyFont="0" applyFill="0" applyBorder="0" applyAlignment="0" applyProtection="0"/>
  </cellStyleXfs>
  <cellXfs count="201">
    <xf numFmtId="0" fontId="0" fillId="0" borderId="0" xfId="0"/>
    <xf numFmtId="0" fontId="1" fillId="0" borderId="0" xfId="1" applyAlignment="1">
      <alignment horizontal="left"/>
    </xf>
    <xf numFmtId="0" fontId="1" fillId="0" borderId="0" xfId="1"/>
    <xf numFmtId="0" fontId="3" fillId="0" borderId="0" xfId="1" applyFont="1" applyAlignment="1">
      <alignment horizontal="left" indent="5"/>
    </xf>
    <xf numFmtId="0" fontId="5" fillId="0" borderId="3" xfId="1" applyFont="1" applyBorder="1" applyAlignment="1">
      <alignment horizontal="center" vertical="center"/>
    </xf>
    <xf numFmtId="0" fontId="1" fillId="0" borderId="4" xfId="1" applyBorder="1" applyAlignment="1">
      <alignment horizontal="left"/>
    </xf>
    <xf numFmtId="164" fontId="3" fillId="0" borderId="3" xfId="1" applyNumberFormat="1" applyFont="1" applyBorder="1" applyAlignment="1">
      <alignment horizontal="right" vertical="top"/>
    </xf>
    <xf numFmtId="0" fontId="3" fillId="0" borderId="3" xfId="1" applyFont="1" applyBorder="1" applyAlignment="1">
      <alignment horizontal="right" vertical="top"/>
    </xf>
    <xf numFmtId="165" fontId="3" fillId="0" borderId="3" xfId="1" applyNumberFormat="1" applyFont="1" applyBorder="1" applyAlignment="1">
      <alignment horizontal="right" vertical="center"/>
    </xf>
    <xf numFmtId="0" fontId="3" fillId="0" borderId="3" xfId="1" applyFont="1" applyBorder="1" applyAlignment="1">
      <alignment horizontal="right" vertical="center"/>
    </xf>
    <xf numFmtId="164" fontId="6" fillId="0" borderId="3" xfId="1" applyNumberFormat="1" applyFont="1" applyBorder="1" applyAlignment="1">
      <alignment horizontal="right" vertical="center"/>
    </xf>
    <xf numFmtId="0" fontId="1" fillId="0" borderId="7" xfId="1" applyBorder="1" applyAlignment="1">
      <alignment horizontal="left"/>
    </xf>
    <xf numFmtId="0" fontId="3" fillId="0" borderId="6" xfId="1" applyFont="1" applyBorder="1" applyAlignment="1">
      <alignment horizontal="right" vertical="center"/>
    </xf>
    <xf numFmtId="164" fontId="6" fillId="0" borderId="6" xfId="1" applyNumberFormat="1" applyFont="1" applyBorder="1" applyAlignment="1">
      <alignment horizontal="right" vertical="center"/>
    </xf>
    <xf numFmtId="0" fontId="1" fillId="0" borderId="4" xfId="1" applyBorder="1" applyAlignment="1">
      <alignment horizontal="left" vertical="top"/>
    </xf>
    <xf numFmtId="0" fontId="6" fillId="0" borderId="0" xfId="1" applyFont="1" applyAlignment="1">
      <alignment horizontal="left"/>
    </xf>
    <xf numFmtId="0" fontId="1" fillId="0" borderId="1" xfId="1" applyBorder="1" applyAlignment="1">
      <alignment horizontal="left"/>
    </xf>
    <xf numFmtId="0" fontId="3" fillId="0" borderId="3" xfId="1" applyFont="1" applyBorder="1" applyAlignment="1">
      <alignment horizontal="center" vertical="top" wrapText="1"/>
    </xf>
    <xf numFmtId="0" fontId="5" fillId="0" borderId="3" xfId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right" vertical="center"/>
    </xf>
    <xf numFmtId="0" fontId="3" fillId="0" borderId="3" xfId="1" applyFont="1" applyBorder="1" applyAlignment="1">
      <alignment horizontal="right" vertical="center"/>
    </xf>
    <xf numFmtId="164" fontId="3" fillId="0" borderId="3" xfId="1" applyNumberFormat="1" applyFont="1" applyBorder="1" applyAlignment="1">
      <alignment horizontal="right" vertical="center"/>
    </xf>
    <xf numFmtId="164" fontId="6" fillId="0" borderId="6" xfId="1" applyNumberFormat="1" applyFont="1" applyBorder="1" applyAlignment="1">
      <alignment horizontal="right" vertical="center"/>
    </xf>
    <xf numFmtId="164" fontId="3" fillId="0" borderId="6" xfId="1" applyNumberFormat="1" applyFont="1" applyBorder="1" applyAlignment="1">
      <alignment horizontal="right" vertical="center"/>
    </xf>
    <xf numFmtId="0" fontId="6" fillId="0" borderId="3" xfId="1" applyFont="1" applyBorder="1" applyAlignment="1">
      <alignment horizontal="right" vertical="center"/>
    </xf>
    <xf numFmtId="0" fontId="3" fillId="0" borderId="6" xfId="1" applyFont="1" applyBorder="1" applyAlignment="1">
      <alignment horizontal="right" vertical="center"/>
    </xf>
    <xf numFmtId="0" fontId="1" fillId="0" borderId="0" xfId="1" applyAlignment="1">
      <alignment horizontal="right"/>
    </xf>
    <xf numFmtId="14" fontId="3" fillId="0" borderId="3" xfId="1" applyNumberFormat="1" applyFont="1" applyBorder="1" applyAlignment="1">
      <alignment horizontal="center" vertical="top" wrapText="1"/>
    </xf>
    <xf numFmtId="0" fontId="1" fillId="0" borderId="0" xfId="1" applyAlignment="1">
      <alignment horizontal="center"/>
    </xf>
    <xf numFmtId="0" fontId="9" fillId="0" borderId="0" xfId="1" applyFont="1" applyAlignment="1">
      <alignment horizontal="left"/>
    </xf>
    <xf numFmtId="0" fontId="9" fillId="0" borderId="0" xfId="1" applyFont="1" applyAlignment="1">
      <alignment horizontal="left" vertical="top"/>
    </xf>
    <xf numFmtId="0" fontId="10" fillId="0" borderId="0" xfId="1" applyFont="1" applyAlignment="1"/>
    <xf numFmtId="0" fontId="9" fillId="0" borderId="0" xfId="1" applyFont="1"/>
    <xf numFmtId="0" fontId="11" fillId="0" borderId="0" xfId="1" applyFont="1" applyAlignment="1"/>
    <xf numFmtId="0" fontId="12" fillId="0" borderId="0" xfId="1" applyFont="1" applyAlignment="1">
      <alignment horizontal="left"/>
    </xf>
    <xf numFmtId="0" fontId="13" fillId="0" borderId="8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2" fillId="0" borderId="27" xfId="1" applyFont="1" applyBorder="1" applyAlignment="1">
      <alignment horizontal="left" vertical="center"/>
    </xf>
    <xf numFmtId="0" fontId="12" fillId="0" borderId="27" xfId="1" applyFont="1" applyBorder="1" applyAlignment="1">
      <alignment vertical="top"/>
    </xf>
    <xf numFmtId="0" fontId="12" fillId="0" borderId="27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top"/>
    </xf>
    <xf numFmtId="0" fontId="11" fillId="0" borderId="3" xfId="1" applyFont="1" applyBorder="1" applyAlignment="1">
      <alignment horizontal="right" vertical="center"/>
    </xf>
    <xf numFmtId="0" fontId="12" fillId="0" borderId="8" xfId="1" applyFont="1" applyBorder="1" applyAlignment="1">
      <alignment horizontal="right" vertical="top"/>
    </xf>
    <xf numFmtId="0" fontId="12" fillId="0" borderId="3" xfId="1" applyFont="1" applyBorder="1" applyAlignment="1">
      <alignment horizontal="right" vertical="top"/>
    </xf>
    <xf numFmtId="0" fontId="12" fillId="0" borderId="3" xfId="1" applyFont="1" applyBorder="1" applyAlignment="1">
      <alignment horizontal="right" vertical="center"/>
    </xf>
    <xf numFmtId="0" fontId="12" fillId="0" borderId="6" xfId="1" applyFont="1" applyBorder="1" applyAlignment="1">
      <alignment horizontal="right" vertical="center"/>
    </xf>
    <xf numFmtId="0" fontId="11" fillId="0" borderId="6" xfId="1" applyFont="1" applyBorder="1" applyAlignment="1">
      <alignment horizontal="right" vertical="center"/>
    </xf>
    <xf numFmtId="166" fontId="12" fillId="0" borderId="3" xfId="1" applyNumberFormat="1" applyFont="1" applyBorder="1" applyAlignment="1">
      <alignment horizontal="right" vertical="top"/>
    </xf>
    <xf numFmtId="0" fontId="12" fillId="0" borderId="27" xfId="1" applyFont="1" applyBorder="1" applyAlignment="1">
      <alignment horizontal="left"/>
    </xf>
    <xf numFmtId="0" fontId="12" fillId="0" borderId="27" xfId="1" applyFont="1" applyBorder="1" applyAlignment="1">
      <alignment horizontal="left" wrapText="1"/>
    </xf>
    <xf numFmtId="0" fontId="12" fillId="0" borderId="4" xfId="1" applyFont="1" applyBorder="1" applyAlignment="1">
      <alignment horizontal="right" vertical="center"/>
    </xf>
    <xf numFmtId="0" fontId="16" fillId="0" borderId="0" xfId="1" applyFont="1" applyAlignment="1">
      <alignment horizontal="left"/>
    </xf>
    <xf numFmtId="0" fontId="15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0" fontId="13" fillId="0" borderId="14" xfId="1" applyFont="1" applyBorder="1" applyAlignment="1">
      <alignment horizontal="centerContinuous" vertical="center" wrapText="1"/>
    </xf>
    <xf numFmtId="0" fontId="12" fillId="0" borderId="15" xfId="1" applyFont="1" applyBorder="1" applyAlignment="1">
      <alignment horizontal="center" vertical="top" wrapText="1"/>
    </xf>
    <xf numFmtId="0" fontId="12" fillId="0" borderId="16" xfId="1" applyFont="1" applyBorder="1" applyAlignment="1">
      <alignment horizontal="center" vertical="top" wrapText="1"/>
    </xf>
    <xf numFmtId="0" fontId="14" fillId="0" borderId="17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18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right" vertical="center" wrapText="1"/>
    </xf>
    <xf numFmtId="0" fontId="12" fillId="0" borderId="18" xfId="1" applyFont="1" applyBorder="1" applyAlignment="1">
      <alignment horizontal="right" vertical="center" wrapText="1"/>
    </xf>
    <xf numFmtId="0" fontId="12" fillId="0" borderId="17" xfId="1" applyFont="1" applyBorder="1" applyAlignment="1">
      <alignment horizontal="left" vertical="top" wrapText="1"/>
    </xf>
    <xf numFmtId="0" fontId="12" fillId="0" borderId="3" xfId="1" applyFont="1" applyBorder="1" applyAlignment="1">
      <alignment horizontal="right" vertical="top" wrapText="1"/>
    </xf>
    <xf numFmtId="0" fontId="12" fillId="0" borderId="18" xfId="1" applyFont="1" applyBorder="1" applyAlignment="1">
      <alignment horizontal="right" vertical="top" wrapText="1"/>
    </xf>
    <xf numFmtId="0" fontId="11" fillId="0" borderId="17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right" vertical="center" wrapText="1"/>
    </xf>
    <xf numFmtId="0" fontId="11" fillId="0" borderId="18" xfId="1" applyFont="1" applyBorder="1" applyAlignment="1">
      <alignment horizontal="right" vertical="center" wrapText="1"/>
    </xf>
    <xf numFmtId="164" fontId="12" fillId="0" borderId="3" xfId="1" applyNumberFormat="1" applyFont="1" applyBorder="1" applyAlignment="1">
      <alignment horizontal="right" vertical="center" wrapText="1"/>
    </xf>
    <xf numFmtId="164" fontId="12" fillId="0" borderId="18" xfId="1" applyNumberFormat="1" applyFont="1" applyBorder="1" applyAlignment="1">
      <alignment horizontal="right" vertical="center" wrapText="1"/>
    </xf>
    <xf numFmtId="0" fontId="11" fillId="0" borderId="17" xfId="1" applyFont="1" applyBorder="1" applyAlignment="1">
      <alignment horizontal="left" wrapText="1"/>
    </xf>
    <xf numFmtId="164" fontId="11" fillId="0" borderId="3" xfId="1" applyNumberFormat="1" applyFont="1" applyBorder="1" applyAlignment="1">
      <alignment horizontal="right" vertical="center" wrapText="1"/>
    </xf>
    <xf numFmtId="164" fontId="11" fillId="0" borderId="18" xfId="1" applyNumberFormat="1" applyFont="1" applyBorder="1" applyAlignment="1">
      <alignment horizontal="right" vertical="center" wrapText="1"/>
    </xf>
    <xf numFmtId="0" fontId="9" fillId="0" borderId="0" xfId="1" applyFont="1" applyAlignment="1">
      <alignment horizontal="left" vertical="center" wrapText="1"/>
    </xf>
    <xf numFmtId="0" fontId="11" fillId="0" borderId="19" xfId="1" applyFont="1" applyBorder="1" applyAlignment="1">
      <alignment horizontal="left" vertical="center" wrapText="1"/>
    </xf>
    <xf numFmtId="164" fontId="11" fillId="0" borderId="20" xfId="1" applyNumberFormat="1" applyFont="1" applyBorder="1" applyAlignment="1">
      <alignment horizontal="right" vertical="center" wrapText="1"/>
    </xf>
    <xf numFmtId="164" fontId="11" fillId="0" borderId="21" xfId="1" applyNumberFormat="1" applyFont="1" applyBorder="1" applyAlignment="1">
      <alignment horizontal="right" vertical="center" wrapText="1"/>
    </xf>
    <xf numFmtId="0" fontId="11" fillId="0" borderId="0" xfId="1" applyFont="1" applyBorder="1" applyAlignment="1">
      <alignment horizontal="left" vertical="center" wrapText="1"/>
    </xf>
    <xf numFmtId="164" fontId="11" fillId="0" borderId="0" xfId="1" applyNumberFormat="1" applyFont="1" applyBorder="1" applyAlignment="1">
      <alignment horizontal="right" vertical="center" wrapText="1"/>
    </xf>
    <xf numFmtId="0" fontId="1" fillId="0" borderId="0" xfId="1" applyAlignment="1">
      <alignment horizontal="center"/>
    </xf>
    <xf numFmtId="0" fontId="3" fillId="0" borderId="11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6" fillId="0" borderId="23" xfId="1" applyFont="1" applyBorder="1" applyAlignment="1">
      <alignment horizontal="left" vertical="center"/>
    </xf>
    <xf numFmtId="0" fontId="9" fillId="0" borderId="0" xfId="1" applyFont="1" applyAlignment="1">
      <alignment horizontal="left" vertical="top"/>
    </xf>
    <xf numFmtId="167" fontId="9" fillId="0" borderId="0" xfId="1" applyNumberFormat="1" applyFont="1" applyAlignment="1">
      <alignment horizontal="left"/>
    </xf>
    <xf numFmtId="164" fontId="9" fillId="0" borderId="0" xfId="1" applyNumberFormat="1" applyFont="1" applyAlignment="1">
      <alignment horizontal="left"/>
    </xf>
    <xf numFmtId="0" fontId="14" fillId="0" borderId="11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horizontal="left" vertical="top"/>
    </xf>
    <xf numFmtId="0" fontId="12" fillId="0" borderId="0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left"/>
    </xf>
    <xf numFmtId="0" fontId="12" fillId="0" borderId="0" xfId="1" applyFont="1" applyBorder="1" applyAlignment="1">
      <alignment horizontal="left" wrapText="1"/>
    </xf>
    <xf numFmtId="0" fontId="12" fillId="0" borderId="11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top" wrapText="1"/>
    </xf>
    <xf numFmtId="0" fontId="11" fillId="0" borderId="11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wrapText="1"/>
    </xf>
    <xf numFmtId="0" fontId="11" fillId="0" borderId="2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top" wrapText="1"/>
    </xf>
    <xf numFmtId="0" fontId="3" fillId="0" borderId="9" xfId="1" applyFont="1" applyBorder="1" applyAlignment="1">
      <alignment horizontal="center" vertical="top"/>
    </xf>
    <xf numFmtId="0" fontId="3" fillId="0" borderId="9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wrapText="1"/>
    </xf>
    <xf numFmtId="0" fontId="19" fillId="0" borderId="0" xfId="0" applyFont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168" fontId="19" fillId="0" borderId="29" xfId="0" applyNumberFormat="1" applyFont="1" applyBorder="1" applyAlignment="1">
      <alignment horizontal="right" vertical="center" wrapText="1"/>
    </xf>
    <xf numFmtId="168" fontId="20" fillId="0" borderId="0" xfId="0" applyNumberFormat="1" applyFont="1" applyAlignment="1">
      <alignment horizontal="right" vertical="center" wrapText="1"/>
    </xf>
    <xf numFmtId="0" fontId="21" fillId="0" borderId="0" xfId="0" applyFont="1"/>
    <xf numFmtId="168" fontId="20" fillId="0" borderId="0" xfId="3" applyNumberFormat="1" applyFont="1" applyFill="1" applyAlignment="1">
      <alignment vertical="center"/>
    </xf>
    <xf numFmtId="168" fontId="20" fillId="0" borderId="29" xfId="3" applyNumberFormat="1" applyFont="1" applyFill="1" applyBorder="1" applyAlignment="1">
      <alignment vertical="center"/>
    </xf>
    <xf numFmtId="170" fontId="21" fillId="0" borderId="0" xfId="2" applyNumberFormat="1" applyFont="1"/>
    <xf numFmtId="164" fontId="11" fillId="0" borderId="27" xfId="1" applyNumberFormat="1" applyFont="1" applyBorder="1" applyAlignment="1">
      <alignment horizontal="right" vertical="center"/>
    </xf>
    <xf numFmtId="164" fontId="12" fillId="0" borderId="27" xfId="1" applyNumberFormat="1" applyFont="1" applyBorder="1" applyAlignment="1">
      <alignment horizontal="right"/>
    </xf>
    <xf numFmtId="164" fontId="12" fillId="0" borderId="27" xfId="1" applyNumberFormat="1" applyFont="1" applyBorder="1" applyAlignment="1">
      <alignment horizontal="right" vertical="center"/>
    </xf>
    <xf numFmtId="164" fontId="12" fillId="0" borderId="27" xfId="1" applyNumberFormat="1" applyFont="1" applyBorder="1" applyAlignment="1">
      <alignment horizontal="right" vertical="top"/>
    </xf>
    <xf numFmtId="164" fontId="1" fillId="0" borderId="0" xfId="1" applyNumberFormat="1" applyAlignment="1">
      <alignment horizontal="left"/>
    </xf>
    <xf numFmtId="164" fontId="3" fillId="0" borderId="6" xfId="1" applyNumberFormat="1" applyFont="1" applyFill="1" applyBorder="1" applyAlignment="1">
      <alignment horizontal="right" vertical="center"/>
    </xf>
    <xf numFmtId="164" fontId="11" fillId="0" borderId="27" xfId="1" applyNumberFormat="1" applyFont="1" applyFill="1" applyBorder="1" applyAlignment="1">
      <alignment horizontal="right" vertical="center"/>
    </xf>
    <xf numFmtId="0" fontId="1" fillId="0" borderId="0" xfId="1" applyAlignment="1">
      <alignment horizontal="center"/>
    </xf>
    <xf numFmtId="0" fontId="2" fillId="0" borderId="0" xfId="1" applyFont="1" applyAlignment="1">
      <alignment horizontal="center"/>
    </xf>
    <xf numFmtId="0" fontId="3" fillId="0" borderId="5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9" xfId="1" applyFont="1" applyBorder="1" applyAlignment="1">
      <alignment horizontal="left" vertical="center" wrapText="1"/>
    </xf>
    <xf numFmtId="0" fontId="6" fillId="0" borderId="12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1" fillId="0" borderId="0" xfId="1" applyAlignment="1">
      <alignment horizontal="center"/>
    </xf>
    <xf numFmtId="0" fontId="3" fillId="0" borderId="8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3" fillId="0" borderId="5" xfId="1" applyFont="1" applyBorder="1" applyAlignment="1">
      <alignment horizontal="left" vertical="top" wrapText="1"/>
    </xf>
    <xf numFmtId="0" fontId="3" fillId="0" borderId="0" xfId="1" applyFont="1" applyBorder="1" applyAlignment="1">
      <alignment horizontal="left" vertical="top" wrapText="1"/>
    </xf>
    <xf numFmtId="0" fontId="3" fillId="0" borderId="9" xfId="1" applyFont="1" applyBorder="1" applyAlignment="1">
      <alignment horizontal="left" vertical="top" wrapText="1"/>
    </xf>
    <xf numFmtId="0" fontId="3" fillId="0" borderId="12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3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top"/>
    </xf>
    <xf numFmtId="0" fontId="3" fillId="0" borderId="0" xfId="1" applyFont="1" applyBorder="1" applyAlignment="1">
      <alignment horizontal="left" vertical="top"/>
    </xf>
    <xf numFmtId="0" fontId="3" fillId="0" borderId="9" xfId="1" applyFont="1" applyBorder="1" applyAlignment="1">
      <alignment horizontal="left" vertical="top"/>
    </xf>
    <xf numFmtId="0" fontId="6" fillId="0" borderId="8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10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6" fillId="0" borderId="9" xfId="1" applyFont="1" applyBorder="1" applyAlignment="1">
      <alignment horizontal="left" vertical="center"/>
    </xf>
    <xf numFmtId="0" fontId="8" fillId="0" borderId="1" xfId="1" applyFont="1" applyBorder="1" applyAlignment="1">
      <alignment horizontal="left" wrapText="1"/>
    </xf>
    <xf numFmtId="0" fontId="3" fillId="0" borderId="0" xfId="1" applyFont="1" applyAlignment="1">
      <alignment horizontal="left" indent="5"/>
    </xf>
    <xf numFmtId="0" fontId="4" fillId="0" borderId="8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/>
    </xf>
    <xf numFmtId="0" fontId="6" fillId="0" borderId="22" xfId="1" applyFont="1" applyBorder="1" applyAlignment="1">
      <alignment horizontal="left" vertical="center"/>
    </xf>
    <xf numFmtId="0" fontId="6" fillId="0" borderId="23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0" fontId="6" fillId="0" borderId="12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6" fillId="0" borderId="13" xfId="1" applyFont="1" applyBorder="1" applyAlignment="1">
      <alignment horizontal="left" vertical="center"/>
    </xf>
    <xf numFmtId="0" fontId="6" fillId="0" borderId="1" xfId="1" applyFont="1" applyBorder="1" applyAlignment="1">
      <alignment horizontal="left" wrapText="1"/>
    </xf>
    <xf numFmtId="0" fontId="7" fillId="0" borderId="22" xfId="1" applyFont="1" applyBorder="1" applyAlignment="1">
      <alignment horizontal="center" vertical="top"/>
    </xf>
    <xf numFmtId="0" fontId="7" fillId="0" borderId="0" xfId="1" applyFont="1" applyAlignment="1">
      <alignment horizontal="center" vertical="top"/>
    </xf>
    <xf numFmtId="0" fontId="17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/>
    </xf>
    <xf numFmtId="0" fontId="11" fillId="0" borderId="24" xfId="1" applyFont="1" applyBorder="1" applyAlignment="1">
      <alignment horizontal="left" vertical="center"/>
    </xf>
    <xf numFmtId="0" fontId="11" fillId="0" borderId="25" xfId="1" applyFont="1" applyBorder="1" applyAlignment="1">
      <alignment horizontal="left" vertical="center"/>
    </xf>
    <xf numFmtId="0" fontId="11" fillId="0" borderId="26" xfId="1" applyFont="1" applyBorder="1" applyAlignment="1">
      <alignment horizontal="left" vertical="center"/>
    </xf>
    <xf numFmtId="0" fontId="11" fillId="0" borderId="4" xfId="1" applyFont="1" applyBorder="1" applyAlignment="1">
      <alignment horizontal="left" vertical="center"/>
    </xf>
    <xf numFmtId="0" fontId="11" fillId="0" borderId="7" xfId="1" applyFont="1" applyBorder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9" fillId="0" borderId="0" xfId="1" applyFont="1" applyAlignment="1">
      <alignment horizontal="left" vertical="top"/>
    </xf>
    <xf numFmtId="0" fontId="10" fillId="0" borderId="0" xfId="1" applyFont="1" applyAlignment="1">
      <alignment horizontal="center"/>
    </xf>
    <xf numFmtId="0" fontId="19" fillId="0" borderId="0" xfId="0" applyFont="1" applyAlignment="1">
      <alignment vertical="center" wrapText="1"/>
    </xf>
    <xf numFmtId="0" fontId="6" fillId="0" borderId="1" xfId="1" applyFont="1" applyBorder="1" applyAlignment="1">
      <alignment wrapText="1"/>
    </xf>
    <xf numFmtId="0" fontId="7" fillId="0" borderId="22" xfId="1" applyFont="1" applyBorder="1" applyAlignment="1">
      <alignment vertical="top"/>
    </xf>
  </cellXfs>
  <cellStyles count="4">
    <cellStyle name="Comma" xfId="2" builtinId="3"/>
    <cellStyle name="Comma 3" xfId="3" xr:uid="{B0A4EB71-B390-4875-879D-2669A295C91A}"/>
    <cellStyle name="Normal" xfId="0" builtinId="0"/>
    <cellStyle name="Normal 2" xfId="1" xr:uid="{CA9082EA-41B3-42A6-9989-9CF1BC508B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42247-3CBF-4FE4-BC89-1FA84B0FAE75}">
  <sheetPr>
    <outlinePr summaryBelow="0" summaryRight="0"/>
    <pageSetUpPr autoPageBreaks="0" fitToPage="1"/>
  </sheetPr>
  <dimension ref="A1:M100"/>
  <sheetViews>
    <sheetView topLeftCell="A73" zoomScale="85" zoomScaleNormal="85" workbookViewId="0">
      <selection activeCell="B91" sqref="B91:J101"/>
    </sheetView>
  </sheetViews>
  <sheetFormatPr defaultColWidth="8.54296875" defaultRowHeight="11.5" customHeight="1" x14ac:dyDescent="0.2"/>
  <cols>
    <col min="1" max="1" width="1.1796875" style="1" customWidth="1"/>
    <col min="2" max="5" width="8.54296875" style="1" customWidth="1"/>
    <col min="6" max="7" width="18.81640625" style="1" customWidth="1"/>
    <col min="8" max="8" width="10.7265625" style="81" customWidth="1"/>
    <col min="9" max="9" width="23.54296875" style="1" bestFit="1" customWidth="1"/>
    <col min="10" max="10" width="24.54296875" style="1" customWidth="1"/>
    <col min="11" max="16384" width="8.54296875" style="2"/>
  </cols>
  <sheetData>
    <row r="1" spans="2:13" s="1" customFormat="1" ht="15.65" customHeight="1" x14ac:dyDescent="0.2">
      <c r="I1" s="143"/>
      <c r="J1" s="143"/>
    </row>
    <row r="2" spans="2:13" s="1" customFormat="1" ht="15.65" customHeight="1" x14ac:dyDescent="0.2">
      <c r="I2" s="28"/>
      <c r="J2" s="28"/>
    </row>
    <row r="3" spans="2:13" s="1" customFormat="1" ht="18" customHeight="1" x14ac:dyDescent="0.3">
      <c r="B3" s="132" t="s">
        <v>190</v>
      </c>
      <c r="C3" s="132"/>
      <c r="D3" s="132"/>
      <c r="E3" s="132"/>
      <c r="F3" s="132"/>
      <c r="G3" s="132"/>
      <c r="H3" s="132"/>
      <c r="I3" s="132"/>
      <c r="J3" s="132"/>
    </row>
    <row r="4" spans="2:13" ht="18" customHeight="1" x14ac:dyDescent="0.25">
      <c r="B4" s="3"/>
      <c r="F4" s="167" t="s">
        <v>0</v>
      </c>
      <c r="G4" s="167"/>
      <c r="H4" s="167"/>
      <c r="I4" s="167"/>
      <c r="J4" s="167"/>
    </row>
    <row r="5" spans="2:13" s="1" customFormat="1" ht="11.15" customHeight="1" x14ac:dyDescent="0.2"/>
    <row r="6" spans="2:13" s="1" customFormat="1" ht="11.15" customHeight="1" x14ac:dyDescent="0.25">
      <c r="B6" s="168"/>
      <c r="C6" s="168"/>
      <c r="D6" s="168"/>
      <c r="E6" s="168"/>
      <c r="F6" s="168"/>
      <c r="G6" s="168"/>
      <c r="H6" s="168"/>
      <c r="I6" s="168"/>
    </row>
    <row r="7" spans="2:13" s="1" customFormat="1" ht="11.15" customHeight="1" x14ac:dyDescent="0.2">
      <c r="J7" s="26" t="s">
        <v>1</v>
      </c>
    </row>
    <row r="8" spans="2:13" ht="24" customHeight="1" x14ac:dyDescent="0.2">
      <c r="B8" s="169" t="s">
        <v>2</v>
      </c>
      <c r="C8" s="170"/>
      <c r="D8" s="170"/>
      <c r="E8" s="170"/>
      <c r="F8" s="171"/>
      <c r="G8" s="172"/>
      <c r="H8" s="84" t="s">
        <v>196</v>
      </c>
      <c r="I8" s="27">
        <v>44742</v>
      </c>
      <c r="J8" s="27">
        <v>44561</v>
      </c>
    </row>
    <row r="9" spans="2:13" s="1" customFormat="1" ht="9" customHeight="1" x14ac:dyDescent="0.2">
      <c r="B9" s="173" t="s">
        <v>5</v>
      </c>
      <c r="C9" s="148"/>
      <c r="D9" s="148"/>
      <c r="E9" s="148"/>
      <c r="F9" s="174"/>
      <c r="G9" s="175"/>
      <c r="H9" s="85"/>
      <c r="I9" s="4" t="s">
        <v>6</v>
      </c>
      <c r="J9" s="4" t="s">
        <v>7</v>
      </c>
    </row>
    <row r="10" spans="2:13" s="1" customFormat="1" ht="13" customHeight="1" x14ac:dyDescent="0.2">
      <c r="B10" s="176" t="s">
        <v>8</v>
      </c>
      <c r="C10" s="176"/>
      <c r="D10" s="176"/>
      <c r="E10" s="176"/>
      <c r="F10" s="177"/>
      <c r="G10" s="178"/>
      <c r="H10" s="86"/>
      <c r="I10" s="5"/>
      <c r="J10" s="5"/>
    </row>
    <row r="11" spans="2:13" s="1" customFormat="1" ht="11.15" customHeight="1" x14ac:dyDescent="0.2">
      <c r="B11" s="133" t="s">
        <v>9</v>
      </c>
      <c r="C11" s="133"/>
      <c r="D11" s="133"/>
      <c r="E11" s="133"/>
      <c r="F11" s="134"/>
      <c r="G11" s="135"/>
      <c r="H11" s="101">
        <v>12</v>
      </c>
      <c r="I11" s="129">
        <v>10666000</v>
      </c>
      <c r="J11" s="129">
        <v>74787000</v>
      </c>
    </row>
    <row r="12" spans="2:13" s="1" customFormat="1" ht="23.15" customHeight="1" x14ac:dyDescent="0.2">
      <c r="B12" s="151" t="s">
        <v>10</v>
      </c>
      <c r="C12" s="151"/>
      <c r="D12" s="151"/>
      <c r="E12" s="151"/>
      <c r="F12" s="152"/>
      <c r="G12" s="153"/>
      <c r="H12" s="102">
        <v>13</v>
      </c>
      <c r="I12" s="6">
        <v>2172963000</v>
      </c>
      <c r="J12" s="6">
        <v>1642070000</v>
      </c>
      <c r="M12" s="128"/>
    </row>
    <row r="13" spans="2:13" s="1" customFormat="1" ht="23.15" customHeight="1" x14ac:dyDescent="0.2">
      <c r="B13" s="151" t="s">
        <v>11</v>
      </c>
      <c r="C13" s="151"/>
      <c r="D13" s="151"/>
      <c r="E13" s="151"/>
      <c r="F13" s="152"/>
      <c r="G13" s="153"/>
      <c r="H13" s="102"/>
      <c r="I13" s="7" t="s">
        <v>12</v>
      </c>
      <c r="J13" s="7" t="s">
        <v>12</v>
      </c>
    </row>
    <row r="14" spans="2:13" ht="24" customHeight="1" x14ac:dyDescent="0.2">
      <c r="B14" s="151" t="s">
        <v>13</v>
      </c>
      <c r="C14" s="151"/>
      <c r="D14" s="151"/>
      <c r="E14" s="151"/>
      <c r="F14" s="152"/>
      <c r="G14" s="153"/>
      <c r="H14" s="102"/>
      <c r="I14" s="7" t="s">
        <v>12</v>
      </c>
      <c r="J14" s="7" t="s">
        <v>12</v>
      </c>
    </row>
    <row r="15" spans="2:13" ht="12" customHeight="1" x14ac:dyDescent="0.2">
      <c r="B15" s="151" t="s">
        <v>14</v>
      </c>
      <c r="C15" s="151"/>
      <c r="D15" s="151"/>
      <c r="E15" s="151"/>
      <c r="F15" s="152"/>
      <c r="G15" s="153"/>
      <c r="H15" s="102"/>
      <c r="I15" s="7" t="s">
        <v>12</v>
      </c>
      <c r="J15" s="7" t="s">
        <v>12</v>
      </c>
    </row>
    <row r="16" spans="2:13" s="1" customFormat="1" ht="11.15" customHeight="1" x14ac:dyDescent="0.2">
      <c r="B16" s="157" t="s">
        <v>15</v>
      </c>
      <c r="C16" s="157"/>
      <c r="D16" s="157"/>
      <c r="E16" s="157"/>
      <c r="F16" s="158"/>
      <c r="G16" s="159"/>
      <c r="H16" s="103"/>
      <c r="I16" s="6">
        <v>45611000</v>
      </c>
      <c r="J16" s="6">
        <v>14428000</v>
      </c>
    </row>
    <row r="17" spans="2:10" ht="12" customHeight="1" x14ac:dyDescent="0.2">
      <c r="B17" s="133" t="s">
        <v>16</v>
      </c>
      <c r="C17" s="133"/>
      <c r="D17" s="133"/>
      <c r="E17" s="133"/>
      <c r="F17" s="134"/>
      <c r="G17" s="135"/>
      <c r="H17" s="101"/>
      <c r="I17" s="8"/>
      <c r="J17" s="8"/>
    </row>
    <row r="18" spans="2:10" ht="12" customHeight="1" x14ac:dyDescent="0.2">
      <c r="B18" s="133" t="s">
        <v>17</v>
      </c>
      <c r="C18" s="133"/>
      <c r="D18" s="133"/>
      <c r="E18" s="133"/>
      <c r="F18" s="134"/>
      <c r="G18" s="135"/>
      <c r="H18" s="101"/>
      <c r="I18" s="9" t="s">
        <v>12</v>
      </c>
      <c r="J18" s="6">
        <v>3567000</v>
      </c>
    </row>
    <row r="19" spans="2:10" ht="12" customHeight="1" x14ac:dyDescent="0.2">
      <c r="B19" s="136" t="s">
        <v>18</v>
      </c>
      <c r="C19" s="136"/>
      <c r="D19" s="136"/>
      <c r="E19" s="136"/>
      <c r="F19" s="137"/>
      <c r="G19" s="138"/>
      <c r="H19" s="104"/>
      <c r="I19" s="9" t="s">
        <v>12</v>
      </c>
      <c r="J19" s="20" t="s">
        <v>12</v>
      </c>
    </row>
    <row r="20" spans="2:10" ht="12" customHeight="1" x14ac:dyDescent="0.2">
      <c r="B20" s="133" t="s">
        <v>19</v>
      </c>
      <c r="C20" s="133"/>
      <c r="D20" s="133"/>
      <c r="E20" s="133"/>
      <c r="F20" s="134"/>
      <c r="G20" s="135"/>
      <c r="H20" s="101"/>
      <c r="I20" s="9" t="s">
        <v>12</v>
      </c>
      <c r="J20" s="20" t="s">
        <v>12</v>
      </c>
    </row>
    <row r="21" spans="2:10" ht="12" customHeight="1" x14ac:dyDescent="0.2">
      <c r="B21" s="157" t="s">
        <v>20</v>
      </c>
      <c r="C21" s="157"/>
      <c r="D21" s="157"/>
      <c r="E21" s="157"/>
      <c r="F21" s="158"/>
      <c r="G21" s="159"/>
      <c r="H21" s="103"/>
      <c r="I21" s="6">
        <v>9473000</v>
      </c>
      <c r="J21" s="7" t="s">
        <v>12</v>
      </c>
    </row>
    <row r="22" spans="2:10" s="1" customFormat="1" ht="11.15" customHeight="1" x14ac:dyDescent="0.2">
      <c r="B22" s="133" t="s">
        <v>21</v>
      </c>
      <c r="C22" s="133"/>
      <c r="D22" s="133"/>
      <c r="E22" s="133"/>
      <c r="F22" s="134"/>
      <c r="G22" s="135"/>
      <c r="H22" s="101"/>
      <c r="I22" s="7" t="s">
        <v>12</v>
      </c>
      <c r="J22" s="7" t="s">
        <v>12</v>
      </c>
    </row>
    <row r="23" spans="2:10" ht="12" customHeight="1" x14ac:dyDescent="0.2">
      <c r="B23" s="133" t="s">
        <v>22</v>
      </c>
      <c r="C23" s="133"/>
      <c r="D23" s="133"/>
      <c r="E23" s="133"/>
      <c r="F23" s="134"/>
      <c r="G23" s="135"/>
      <c r="H23" s="101">
        <v>14</v>
      </c>
      <c r="I23" s="6">
        <v>5816000</v>
      </c>
      <c r="J23" s="6"/>
    </row>
    <row r="24" spans="2:10" ht="12" customHeight="1" x14ac:dyDescent="0.2">
      <c r="B24" s="140" t="s">
        <v>23</v>
      </c>
      <c r="C24" s="140"/>
      <c r="D24" s="140"/>
      <c r="E24" s="140"/>
      <c r="F24" s="179"/>
      <c r="G24" s="180"/>
      <c r="H24" s="105"/>
      <c r="I24" s="10">
        <v>2244529000</v>
      </c>
      <c r="J24" s="10">
        <f>SUM(J11:J23)</f>
        <v>1734852000</v>
      </c>
    </row>
    <row r="25" spans="2:10" ht="24" customHeight="1" x14ac:dyDescent="0.2">
      <c r="B25" s="154" t="s">
        <v>24</v>
      </c>
      <c r="C25" s="136"/>
      <c r="D25" s="136"/>
      <c r="E25" s="136"/>
      <c r="F25" s="155"/>
      <c r="G25" s="156"/>
      <c r="H25" s="106"/>
      <c r="I25" s="9" t="s">
        <v>12</v>
      </c>
      <c r="J25" s="9" t="s">
        <v>12</v>
      </c>
    </row>
    <row r="26" spans="2:10" s="1" customFormat="1" ht="13" customHeight="1" x14ac:dyDescent="0.2">
      <c r="B26" s="176" t="s">
        <v>25</v>
      </c>
      <c r="C26" s="176"/>
      <c r="D26" s="176"/>
      <c r="E26" s="176"/>
      <c r="F26" s="177"/>
      <c r="G26" s="178"/>
      <c r="H26" s="107"/>
      <c r="I26" s="11"/>
      <c r="J26" s="11"/>
    </row>
    <row r="27" spans="2:10" s="1" customFormat="1" ht="22" customHeight="1" x14ac:dyDescent="0.2">
      <c r="B27" s="136" t="s">
        <v>26</v>
      </c>
      <c r="C27" s="136"/>
      <c r="D27" s="136"/>
      <c r="E27" s="136"/>
      <c r="F27" s="137"/>
      <c r="G27" s="138"/>
      <c r="H27" s="104"/>
      <c r="I27" s="12" t="s">
        <v>12</v>
      </c>
      <c r="J27" s="12" t="s">
        <v>12</v>
      </c>
    </row>
    <row r="28" spans="2:10" ht="24" customHeight="1" x14ac:dyDescent="0.2">
      <c r="B28" s="136" t="s">
        <v>27</v>
      </c>
      <c r="C28" s="136"/>
      <c r="D28" s="136"/>
      <c r="E28" s="136"/>
      <c r="F28" s="137"/>
      <c r="G28" s="138"/>
      <c r="H28" s="104"/>
      <c r="I28" s="12" t="s">
        <v>12</v>
      </c>
      <c r="J28" s="12" t="s">
        <v>12</v>
      </c>
    </row>
    <row r="29" spans="2:10" s="1" customFormat="1" ht="23.15" customHeight="1" x14ac:dyDescent="0.2">
      <c r="B29" s="136" t="s">
        <v>28</v>
      </c>
      <c r="C29" s="136"/>
      <c r="D29" s="136"/>
      <c r="E29" s="136"/>
      <c r="F29" s="137"/>
      <c r="G29" s="138"/>
      <c r="H29" s="104"/>
      <c r="I29" s="12" t="s">
        <v>12</v>
      </c>
      <c r="J29" s="12" t="s">
        <v>12</v>
      </c>
    </row>
    <row r="30" spans="2:10" ht="12" customHeight="1" x14ac:dyDescent="0.2">
      <c r="B30" s="133" t="s">
        <v>29</v>
      </c>
      <c r="C30" s="133"/>
      <c r="D30" s="133"/>
      <c r="E30" s="133"/>
      <c r="F30" s="134"/>
      <c r="G30" s="135"/>
      <c r="H30" s="101"/>
      <c r="I30" s="12" t="s">
        <v>12</v>
      </c>
      <c r="J30" s="12" t="s">
        <v>12</v>
      </c>
    </row>
    <row r="31" spans="2:10" ht="12" customHeight="1" x14ac:dyDescent="0.2">
      <c r="B31" s="133" t="s">
        <v>30</v>
      </c>
      <c r="C31" s="133"/>
      <c r="D31" s="133"/>
      <c r="E31" s="133"/>
      <c r="F31" s="134"/>
      <c r="G31" s="135"/>
      <c r="H31" s="101"/>
      <c r="I31" s="12" t="s">
        <v>12</v>
      </c>
      <c r="J31" s="12" t="s">
        <v>12</v>
      </c>
    </row>
    <row r="32" spans="2:10" ht="12" customHeight="1" x14ac:dyDescent="0.2">
      <c r="B32" s="133" t="s">
        <v>31</v>
      </c>
      <c r="C32" s="133"/>
      <c r="D32" s="133"/>
      <c r="E32" s="133"/>
      <c r="F32" s="134"/>
      <c r="G32" s="135"/>
      <c r="H32" s="101"/>
      <c r="I32" s="12" t="s">
        <v>12</v>
      </c>
      <c r="J32" s="12" t="s">
        <v>12</v>
      </c>
    </row>
    <row r="33" spans="2:10" ht="12" customHeight="1" x14ac:dyDescent="0.2">
      <c r="B33" s="133" t="s">
        <v>32</v>
      </c>
      <c r="C33" s="133"/>
      <c r="D33" s="133"/>
      <c r="E33" s="133"/>
      <c r="F33" s="134"/>
      <c r="G33" s="135"/>
      <c r="H33" s="101"/>
      <c r="I33" s="12" t="s">
        <v>12</v>
      </c>
      <c r="J33" s="12" t="s">
        <v>12</v>
      </c>
    </row>
    <row r="34" spans="2:10" ht="12" customHeight="1" x14ac:dyDescent="0.2">
      <c r="B34" s="133" t="s">
        <v>33</v>
      </c>
      <c r="C34" s="133"/>
      <c r="D34" s="133"/>
      <c r="E34" s="133"/>
      <c r="F34" s="134"/>
      <c r="G34" s="135"/>
      <c r="H34" s="101"/>
      <c r="I34" s="12" t="s">
        <v>12</v>
      </c>
      <c r="J34" s="12" t="s">
        <v>12</v>
      </c>
    </row>
    <row r="35" spans="2:10" ht="12" customHeight="1" x14ac:dyDescent="0.2">
      <c r="B35" s="133" t="s">
        <v>34</v>
      </c>
      <c r="C35" s="133"/>
      <c r="D35" s="133"/>
      <c r="E35" s="133"/>
      <c r="F35" s="134"/>
      <c r="G35" s="135"/>
      <c r="H35" s="101"/>
      <c r="I35" s="12" t="s">
        <v>12</v>
      </c>
      <c r="J35" s="12" t="s">
        <v>12</v>
      </c>
    </row>
    <row r="36" spans="2:10" ht="12" customHeight="1" x14ac:dyDescent="0.2">
      <c r="B36" s="136" t="s">
        <v>35</v>
      </c>
      <c r="C36" s="136"/>
      <c r="D36" s="136"/>
      <c r="E36" s="136"/>
      <c r="F36" s="137"/>
      <c r="G36" s="138"/>
      <c r="H36" s="104"/>
      <c r="I36" s="12" t="s">
        <v>12</v>
      </c>
      <c r="J36" s="12" t="s">
        <v>12</v>
      </c>
    </row>
    <row r="37" spans="2:10" s="1" customFormat="1" ht="11.15" customHeight="1" x14ac:dyDescent="0.2">
      <c r="B37" s="133" t="s">
        <v>36</v>
      </c>
      <c r="C37" s="133"/>
      <c r="D37" s="133"/>
      <c r="E37" s="133"/>
      <c r="F37" s="134"/>
      <c r="G37" s="135"/>
      <c r="H37" s="101"/>
      <c r="I37" s="6" t="s">
        <v>12</v>
      </c>
      <c r="J37" s="6" t="s">
        <v>12</v>
      </c>
    </row>
    <row r="38" spans="2:10" s="1" customFormat="1" ht="10" customHeight="1" x14ac:dyDescent="0.2">
      <c r="B38" s="133" t="s">
        <v>37</v>
      </c>
      <c r="C38" s="133"/>
      <c r="D38" s="133"/>
      <c r="E38" s="133"/>
      <c r="F38" s="134"/>
      <c r="G38" s="135"/>
      <c r="H38" s="101"/>
      <c r="I38" s="6">
        <v>64891000</v>
      </c>
      <c r="J38" s="6">
        <v>11307000</v>
      </c>
    </row>
    <row r="39" spans="2:10" ht="12" customHeight="1" x14ac:dyDescent="0.2">
      <c r="B39" s="133" t="s">
        <v>38</v>
      </c>
      <c r="C39" s="133"/>
      <c r="D39" s="133"/>
      <c r="E39" s="133"/>
      <c r="F39" s="134"/>
      <c r="G39" s="135"/>
      <c r="H39" s="101"/>
      <c r="I39" s="6" t="s">
        <v>12</v>
      </c>
      <c r="J39" s="6" t="s">
        <v>12</v>
      </c>
    </row>
    <row r="40" spans="2:10" s="1" customFormat="1" ht="11.15" customHeight="1" x14ac:dyDescent="0.2">
      <c r="B40" s="133" t="s">
        <v>21</v>
      </c>
      <c r="C40" s="133"/>
      <c r="D40" s="133"/>
      <c r="E40" s="133"/>
      <c r="F40" s="134"/>
      <c r="G40" s="135"/>
      <c r="H40" s="101"/>
      <c r="I40" s="12" t="s">
        <v>12</v>
      </c>
      <c r="J40" s="12" t="s">
        <v>12</v>
      </c>
    </row>
    <row r="41" spans="2:10" s="1" customFormat="1" ht="11.15" customHeight="1" x14ac:dyDescent="0.2">
      <c r="B41" s="133" t="s">
        <v>39</v>
      </c>
      <c r="C41" s="133"/>
      <c r="D41" s="133"/>
      <c r="E41" s="133"/>
      <c r="F41" s="134"/>
      <c r="G41" s="135"/>
      <c r="H41" s="101"/>
      <c r="I41" s="12" t="s">
        <v>12</v>
      </c>
      <c r="J41" s="12" t="s">
        <v>12</v>
      </c>
    </row>
    <row r="42" spans="2:10" s="1" customFormat="1" ht="10" customHeight="1" x14ac:dyDescent="0.2">
      <c r="B42" s="133" t="s">
        <v>40</v>
      </c>
      <c r="C42" s="133"/>
      <c r="D42" s="133"/>
      <c r="E42" s="133"/>
      <c r="F42" s="134"/>
      <c r="G42" s="135"/>
      <c r="H42" s="101"/>
      <c r="I42" s="12" t="s">
        <v>12</v>
      </c>
      <c r="J42" s="12" t="s">
        <v>12</v>
      </c>
    </row>
    <row r="43" spans="2:10" ht="12" customHeight="1" x14ac:dyDescent="0.2">
      <c r="B43" s="133" t="s">
        <v>41</v>
      </c>
      <c r="C43" s="133"/>
      <c r="D43" s="133"/>
      <c r="E43" s="133"/>
      <c r="F43" s="134"/>
      <c r="G43" s="135"/>
      <c r="H43" s="101"/>
      <c r="I43" s="12" t="s">
        <v>12</v>
      </c>
      <c r="J43" s="12" t="s">
        <v>12</v>
      </c>
    </row>
    <row r="44" spans="2:10" s="1" customFormat="1" ht="11.15" customHeight="1" x14ac:dyDescent="0.2">
      <c r="B44" s="133" t="s">
        <v>42</v>
      </c>
      <c r="C44" s="133"/>
      <c r="D44" s="133"/>
      <c r="E44" s="133"/>
      <c r="F44" s="134"/>
      <c r="G44" s="135"/>
      <c r="H44" s="101"/>
      <c r="I44" s="12" t="s">
        <v>12</v>
      </c>
      <c r="J44" s="12" t="s">
        <v>12</v>
      </c>
    </row>
    <row r="45" spans="2:10" ht="12" customHeight="1" x14ac:dyDescent="0.2">
      <c r="B45" s="139" t="s">
        <v>43</v>
      </c>
      <c r="C45" s="140"/>
      <c r="D45" s="140"/>
      <c r="E45" s="140"/>
      <c r="F45" s="141"/>
      <c r="G45" s="142"/>
      <c r="H45" s="108"/>
      <c r="I45" s="13">
        <v>64891000</v>
      </c>
      <c r="J45" s="13">
        <f>J38</f>
        <v>11307000</v>
      </c>
    </row>
    <row r="46" spans="2:10" s="1" customFormat="1" ht="12" customHeight="1" x14ac:dyDescent="0.2">
      <c r="B46" s="160" t="s">
        <v>44</v>
      </c>
      <c r="C46" s="161"/>
      <c r="D46" s="161"/>
      <c r="E46" s="161"/>
      <c r="F46" s="162"/>
      <c r="G46" s="163"/>
      <c r="H46" s="109"/>
      <c r="I46" s="10">
        <v>2309420000</v>
      </c>
      <c r="J46" s="10">
        <f>J45+J24</f>
        <v>1746159000</v>
      </c>
    </row>
    <row r="47" spans="2:10" ht="11.5" customHeight="1" x14ac:dyDescent="0.2">
      <c r="B47" s="144" t="s">
        <v>45</v>
      </c>
      <c r="C47" s="145"/>
      <c r="D47" s="145"/>
      <c r="E47" s="145"/>
      <c r="F47" s="146"/>
      <c r="G47" s="147"/>
      <c r="H47" s="82"/>
      <c r="I47" s="17" t="s">
        <v>3</v>
      </c>
      <c r="J47" s="17" t="s">
        <v>4</v>
      </c>
    </row>
    <row r="48" spans="2:10" ht="11.5" customHeight="1" x14ac:dyDescent="0.2">
      <c r="B48" s="148" t="s">
        <v>5</v>
      </c>
      <c r="C48" s="148"/>
      <c r="D48" s="148"/>
      <c r="E48" s="148"/>
      <c r="F48" s="149"/>
      <c r="G48" s="150"/>
      <c r="H48" s="83"/>
      <c r="I48" s="18" t="s">
        <v>6</v>
      </c>
      <c r="J48" s="18" t="s">
        <v>7</v>
      </c>
    </row>
    <row r="49" spans="2:10" ht="11.5" customHeight="1" x14ac:dyDescent="0.2">
      <c r="B49" s="164" t="s">
        <v>46</v>
      </c>
      <c r="C49" s="164"/>
      <c r="D49" s="164"/>
      <c r="E49" s="164"/>
      <c r="F49" s="165"/>
      <c r="G49" s="166"/>
      <c r="H49" s="107"/>
      <c r="I49" s="5"/>
      <c r="J49" s="5"/>
    </row>
    <row r="50" spans="2:10" ht="11.5" customHeight="1" x14ac:dyDescent="0.2">
      <c r="B50" s="136" t="s">
        <v>47</v>
      </c>
      <c r="C50" s="136"/>
      <c r="D50" s="136"/>
      <c r="E50" s="136"/>
      <c r="F50" s="137"/>
      <c r="G50" s="138"/>
      <c r="H50" s="104">
        <v>15</v>
      </c>
      <c r="I50" s="23">
        <v>1213836000</v>
      </c>
      <c r="J50" s="23">
        <v>1179059000</v>
      </c>
    </row>
    <row r="51" spans="2:10" ht="11.5" customHeight="1" x14ac:dyDescent="0.2">
      <c r="B51" s="136" t="s">
        <v>48</v>
      </c>
      <c r="C51" s="136"/>
      <c r="D51" s="136"/>
      <c r="E51" s="136"/>
      <c r="F51" s="137"/>
      <c r="G51" s="138"/>
      <c r="H51" s="104"/>
      <c r="I51" s="25" t="s">
        <v>12</v>
      </c>
      <c r="J51" s="25"/>
    </row>
    <row r="52" spans="2:10" ht="11.5" customHeight="1" x14ac:dyDescent="0.2">
      <c r="B52" s="136" t="s">
        <v>14</v>
      </c>
      <c r="C52" s="136"/>
      <c r="D52" s="136"/>
      <c r="E52" s="136"/>
      <c r="F52" s="137"/>
      <c r="G52" s="138"/>
      <c r="H52" s="104"/>
      <c r="I52" s="20" t="s">
        <v>12</v>
      </c>
      <c r="J52" s="20"/>
    </row>
    <row r="53" spans="2:10" ht="11.5" customHeight="1" x14ac:dyDescent="0.2">
      <c r="B53" s="136" t="s">
        <v>49</v>
      </c>
      <c r="C53" s="136"/>
      <c r="D53" s="136"/>
      <c r="E53" s="136"/>
      <c r="F53" s="137"/>
      <c r="G53" s="138"/>
      <c r="H53" s="104"/>
      <c r="I53" s="20" t="s">
        <v>12</v>
      </c>
      <c r="J53" s="20"/>
    </row>
    <row r="54" spans="2:10" ht="11.5" customHeight="1" x14ac:dyDescent="0.2">
      <c r="B54" s="136" t="s">
        <v>50</v>
      </c>
      <c r="C54" s="136"/>
      <c r="D54" s="136"/>
      <c r="E54" s="136"/>
      <c r="F54" s="137"/>
      <c r="G54" s="138"/>
      <c r="H54" s="104">
        <v>16</v>
      </c>
      <c r="I54" s="21">
        <v>11901000</v>
      </c>
      <c r="J54" s="21">
        <v>1429000</v>
      </c>
    </row>
    <row r="55" spans="2:10" ht="11.5" customHeight="1" x14ac:dyDescent="0.2">
      <c r="B55" s="136" t="s">
        <v>51</v>
      </c>
      <c r="C55" s="136"/>
      <c r="D55" s="136"/>
      <c r="E55" s="136"/>
      <c r="F55" s="137"/>
      <c r="G55" s="138"/>
      <c r="H55" s="104">
        <v>17</v>
      </c>
      <c r="I55" s="21">
        <v>3638000</v>
      </c>
      <c r="J55" s="21">
        <v>1875000</v>
      </c>
    </row>
    <row r="56" spans="2:10" ht="11.5" customHeight="1" x14ac:dyDescent="0.2">
      <c r="B56" s="136" t="s">
        <v>52</v>
      </c>
      <c r="C56" s="136"/>
      <c r="D56" s="136"/>
      <c r="E56" s="136"/>
      <c r="F56" s="137"/>
      <c r="G56" s="138"/>
      <c r="H56" s="104"/>
      <c r="I56" s="21">
        <v>49414000</v>
      </c>
      <c r="J56" s="21">
        <v>65677000</v>
      </c>
    </row>
    <row r="57" spans="2:10" ht="11.5" customHeight="1" x14ac:dyDescent="0.2">
      <c r="B57" s="136" t="s">
        <v>53</v>
      </c>
      <c r="C57" s="136"/>
      <c r="D57" s="136"/>
      <c r="E57" s="136"/>
      <c r="F57" s="137"/>
      <c r="G57" s="138"/>
      <c r="H57" s="104"/>
      <c r="I57" s="20" t="s">
        <v>12</v>
      </c>
      <c r="J57" s="20"/>
    </row>
    <row r="58" spans="2:10" ht="11.5" customHeight="1" x14ac:dyDescent="0.2">
      <c r="B58" s="136" t="s">
        <v>54</v>
      </c>
      <c r="C58" s="136"/>
      <c r="D58" s="136"/>
      <c r="E58" s="136"/>
      <c r="F58" s="137"/>
      <c r="G58" s="138"/>
      <c r="H58" s="104"/>
      <c r="I58" s="20" t="s">
        <v>12</v>
      </c>
      <c r="J58" s="20"/>
    </row>
    <row r="59" spans="2:10" ht="11.5" customHeight="1" x14ac:dyDescent="0.2">
      <c r="B59" s="136" t="s">
        <v>55</v>
      </c>
      <c r="C59" s="136"/>
      <c r="D59" s="136"/>
      <c r="E59" s="136"/>
      <c r="F59" s="137"/>
      <c r="G59" s="138"/>
      <c r="H59" s="104"/>
      <c r="I59" s="20" t="s">
        <v>12</v>
      </c>
      <c r="J59" s="20"/>
    </row>
    <row r="60" spans="2:10" ht="11.5" customHeight="1" x14ac:dyDescent="0.2">
      <c r="B60" s="136" t="s">
        <v>56</v>
      </c>
      <c r="C60" s="136"/>
      <c r="D60" s="136"/>
      <c r="E60" s="136"/>
      <c r="F60" s="137"/>
      <c r="G60" s="138"/>
      <c r="H60" s="104"/>
      <c r="I60" s="20" t="s">
        <v>12</v>
      </c>
      <c r="J60" s="20"/>
    </row>
    <row r="61" spans="2:10" ht="11.5" customHeight="1" x14ac:dyDescent="0.2">
      <c r="B61" s="136" t="s">
        <v>57</v>
      </c>
      <c r="C61" s="136"/>
      <c r="D61" s="136"/>
      <c r="E61" s="136"/>
      <c r="F61" s="137"/>
      <c r="G61" s="138"/>
      <c r="H61" s="104"/>
      <c r="I61" s="20" t="s">
        <v>12</v>
      </c>
      <c r="J61" s="20"/>
    </row>
    <row r="62" spans="2:10" ht="11.5" customHeight="1" x14ac:dyDescent="0.2">
      <c r="B62" s="136" t="s">
        <v>58</v>
      </c>
      <c r="C62" s="136"/>
      <c r="D62" s="136"/>
      <c r="E62" s="136"/>
      <c r="F62" s="137"/>
      <c r="G62" s="138"/>
      <c r="H62" s="104"/>
      <c r="I62" s="21">
        <v>1574000</v>
      </c>
      <c r="J62" s="21">
        <f>21592000-1875000</f>
        <v>19717000</v>
      </c>
    </row>
    <row r="63" spans="2:10" ht="11.5" customHeight="1" x14ac:dyDescent="0.2">
      <c r="B63" s="140" t="s">
        <v>59</v>
      </c>
      <c r="C63" s="140"/>
      <c r="D63" s="140"/>
      <c r="E63" s="140"/>
      <c r="F63" s="179"/>
      <c r="G63" s="180"/>
      <c r="H63" s="105"/>
      <c r="I63" s="19">
        <v>1280363000</v>
      </c>
      <c r="J63" s="19">
        <f>SUM(J50:J62)</f>
        <v>1267757000</v>
      </c>
    </row>
    <row r="64" spans="2:10" ht="11.5" customHeight="1" x14ac:dyDescent="0.2">
      <c r="B64" s="154" t="s">
        <v>60</v>
      </c>
      <c r="C64" s="136"/>
      <c r="D64" s="136"/>
      <c r="E64" s="136"/>
      <c r="F64" s="155"/>
      <c r="G64" s="156"/>
      <c r="H64" s="106"/>
      <c r="I64" s="20" t="s">
        <v>12</v>
      </c>
      <c r="J64" s="20" t="s">
        <v>12</v>
      </c>
    </row>
    <row r="65" spans="2:10" ht="11.5" customHeight="1" x14ac:dyDescent="0.2">
      <c r="B65" s="176" t="s">
        <v>61</v>
      </c>
      <c r="C65" s="176"/>
      <c r="D65" s="176"/>
      <c r="E65" s="176"/>
      <c r="F65" s="177"/>
      <c r="G65" s="178"/>
      <c r="H65" s="110"/>
      <c r="I65" s="14"/>
      <c r="J65" s="14"/>
    </row>
    <row r="66" spans="2:10" ht="11.5" customHeight="1" x14ac:dyDescent="0.2">
      <c r="B66" s="136" t="s">
        <v>62</v>
      </c>
      <c r="C66" s="136"/>
      <c r="D66" s="136"/>
      <c r="E66" s="136"/>
      <c r="F66" s="137"/>
      <c r="G66" s="138"/>
      <c r="H66" s="104"/>
      <c r="I66" s="25" t="s">
        <v>12</v>
      </c>
      <c r="J66" s="25" t="s">
        <v>12</v>
      </c>
    </row>
    <row r="67" spans="2:10" ht="11.5" customHeight="1" x14ac:dyDescent="0.2">
      <c r="B67" s="136" t="s">
        <v>63</v>
      </c>
      <c r="C67" s="136"/>
      <c r="D67" s="136"/>
      <c r="E67" s="136"/>
      <c r="F67" s="137"/>
      <c r="G67" s="138"/>
      <c r="H67" s="104"/>
      <c r="I67" s="21">
        <v>350000000</v>
      </c>
      <c r="J67" s="25" t="s">
        <v>12</v>
      </c>
    </row>
    <row r="68" spans="2:10" ht="11.5" customHeight="1" x14ac:dyDescent="0.2">
      <c r="B68" s="133" t="s">
        <v>29</v>
      </c>
      <c r="C68" s="133"/>
      <c r="D68" s="133"/>
      <c r="E68" s="133"/>
      <c r="F68" s="134"/>
      <c r="G68" s="135"/>
      <c r="H68" s="101"/>
      <c r="I68" s="25" t="s">
        <v>12</v>
      </c>
      <c r="J68" s="25" t="s">
        <v>12</v>
      </c>
    </row>
    <row r="69" spans="2:10" ht="11.5" customHeight="1" x14ac:dyDescent="0.2">
      <c r="B69" s="133" t="s">
        <v>65</v>
      </c>
      <c r="C69" s="133"/>
      <c r="D69" s="133"/>
      <c r="E69" s="133"/>
      <c r="F69" s="134"/>
      <c r="G69" s="135"/>
      <c r="H69" s="101"/>
      <c r="I69" s="25" t="s">
        <v>12</v>
      </c>
      <c r="J69" s="25" t="s">
        <v>12</v>
      </c>
    </row>
    <row r="70" spans="2:10" ht="11.5" customHeight="1" x14ac:dyDescent="0.2">
      <c r="B70" s="133" t="s">
        <v>66</v>
      </c>
      <c r="C70" s="133"/>
      <c r="D70" s="133"/>
      <c r="E70" s="133"/>
      <c r="F70" s="134"/>
      <c r="G70" s="135"/>
      <c r="H70" s="101"/>
      <c r="I70" s="25" t="s">
        <v>12</v>
      </c>
      <c r="J70" s="25" t="s">
        <v>12</v>
      </c>
    </row>
    <row r="71" spans="2:10" ht="11.5" customHeight="1" x14ac:dyDescent="0.2">
      <c r="B71" s="133" t="s">
        <v>67</v>
      </c>
      <c r="C71" s="133"/>
      <c r="D71" s="133"/>
      <c r="E71" s="133"/>
      <c r="F71" s="134"/>
      <c r="G71" s="135"/>
      <c r="H71" s="101"/>
      <c r="I71" s="25" t="s">
        <v>12</v>
      </c>
      <c r="J71" s="25" t="s">
        <v>12</v>
      </c>
    </row>
    <row r="72" spans="2:10" ht="11.5" customHeight="1" x14ac:dyDescent="0.2">
      <c r="B72" s="133" t="s">
        <v>68</v>
      </c>
      <c r="C72" s="133"/>
      <c r="D72" s="133"/>
      <c r="E72" s="133"/>
      <c r="F72" s="134"/>
      <c r="G72" s="135"/>
      <c r="H72" s="101"/>
      <c r="I72" s="25" t="s">
        <v>12</v>
      </c>
      <c r="J72" s="25" t="s">
        <v>12</v>
      </c>
    </row>
    <row r="73" spans="2:10" ht="11.5" customHeight="1" x14ac:dyDescent="0.2">
      <c r="B73" s="136" t="s">
        <v>53</v>
      </c>
      <c r="C73" s="136"/>
      <c r="D73" s="136"/>
      <c r="E73" s="136"/>
      <c r="F73" s="137"/>
      <c r="G73" s="138"/>
      <c r="H73" s="104"/>
      <c r="I73" s="25" t="s">
        <v>12</v>
      </c>
      <c r="J73" s="25" t="s">
        <v>12</v>
      </c>
    </row>
    <row r="74" spans="2:10" ht="11.5" customHeight="1" x14ac:dyDescent="0.2">
      <c r="B74" s="133" t="s">
        <v>69</v>
      </c>
      <c r="C74" s="133"/>
      <c r="D74" s="133"/>
      <c r="E74" s="133"/>
      <c r="F74" s="134"/>
      <c r="G74" s="135"/>
      <c r="H74" s="101"/>
      <c r="I74" s="25" t="s">
        <v>12</v>
      </c>
      <c r="J74" s="25" t="s">
        <v>12</v>
      </c>
    </row>
    <row r="75" spans="2:10" ht="11.5" customHeight="1" x14ac:dyDescent="0.2">
      <c r="B75" s="136" t="s">
        <v>70</v>
      </c>
      <c r="C75" s="136"/>
      <c r="D75" s="136"/>
      <c r="E75" s="136"/>
      <c r="F75" s="137"/>
      <c r="G75" s="138"/>
      <c r="H75" s="104"/>
      <c r="I75" s="25" t="s">
        <v>12</v>
      </c>
      <c r="J75" s="25" t="s">
        <v>12</v>
      </c>
    </row>
    <row r="76" spans="2:10" ht="11.5" customHeight="1" x14ac:dyDescent="0.2">
      <c r="B76" s="136" t="s">
        <v>56</v>
      </c>
      <c r="C76" s="136"/>
      <c r="D76" s="136"/>
      <c r="E76" s="136"/>
      <c r="F76" s="137"/>
      <c r="G76" s="138"/>
      <c r="H76" s="104"/>
      <c r="I76" s="25" t="s">
        <v>12</v>
      </c>
      <c r="J76" s="25" t="s">
        <v>12</v>
      </c>
    </row>
    <row r="77" spans="2:10" ht="11.5" customHeight="1" x14ac:dyDescent="0.2">
      <c r="B77" s="133" t="s">
        <v>71</v>
      </c>
      <c r="C77" s="133"/>
      <c r="D77" s="133"/>
      <c r="E77" s="133"/>
      <c r="F77" s="134"/>
      <c r="G77" s="135"/>
      <c r="H77" s="101"/>
      <c r="I77" s="25" t="s">
        <v>12</v>
      </c>
      <c r="J77" s="25" t="s">
        <v>12</v>
      </c>
    </row>
    <row r="78" spans="2:10" ht="11.5" customHeight="1" x14ac:dyDescent="0.2">
      <c r="B78" s="139" t="s">
        <v>72</v>
      </c>
      <c r="C78" s="140"/>
      <c r="D78" s="140"/>
      <c r="E78" s="140"/>
      <c r="F78" s="141"/>
      <c r="G78" s="142"/>
      <c r="H78" s="108"/>
      <c r="I78" s="19">
        <v>350000000</v>
      </c>
      <c r="J78" s="24" t="s">
        <v>12</v>
      </c>
    </row>
    <row r="79" spans="2:10" ht="11.5" customHeight="1" x14ac:dyDescent="0.2">
      <c r="B79" s="176" t="s">
        <v>73</v>
      </c>
      <c r="C79" s="176"/>
      <c r="D79" s="176"/>
      <c r="E79" s="176"/>
      <c r="F79" s="177"/>
      <c r="G79" s="178"/>
      <c r="H79" s="110"/>
      <c r="I79" s="14"/>
      <c r="J79" s="5"/>
    </row>
    <row r="80" spans="2:10" ht="11.5" customHeight="1" x14ac:dyDescent="0.2">
      <c r="B80" s="133" t="s">
        <v>74</v>
      </c>
      <c r="C80" s="133"/>
      <c r="D80" s="133"/>
      <c r="E80" s="133"/>
      <c r="F80" s="134"/>
      <c r="G80" s="135"/>
      <c r="H80" s="101">
        <v>18</v>
      </c>
      <c r="I80" s="23">
        <v>220000000</v>
      </c>
      <c r="J80" s="23">
        <v>220000000</v>
      </c>
    </row>
    <row r="81" spans="2:10" ht="11.5" customHeight="1" x14ac:dyDescent="0.2">
      <c r="B81" s="133" t="s">
        <v>75</v>
      </c>
      <c r="C81" s="133"/>
      <c r="D81" s="133"/>
      <c r="E81" s="133"/>
      <c r="F81" s="134"/>
      <c r="G81" s="135"/>
      <c r="H81" s="101"/>
      <c r="I81" s="25" t="s">
        <v>12</v>
      </c>
      <c r="J81" s="25" t="s">
        <v>12</v>
      </c>
    </row>
    <row r="82" spans="2:10" ht="11.5" customHeight="1" x14ac:dyDescent="0.2">
      <c r="B82" s="133" t="s">
        <v>76</v>
      </c>
      <c r="C82" s="133"/>
      <c r="D82" s="133"/>
      <c r="E82" s="133"/>
      <c r="F82" s="134"/>
      <c r="G82" s="135"/>
      <c r="H82" s="101"/>
      <c r="I82" s="25" t="s">
        <v>12</v>
      </c>
      <c r="J82" s="25" t="s">
        <v>12</v>
      </c>
    </row>
    <row r="83" spans="2:10" ht="11.5" customHeight="1" x14ac:dyDescent="0.2">
      <c r="B83" s="133" t="s">
        <v>77</v>
      </c>
      <c r="C83" s="133"/>
      <c r="D83" s="133"/>
      <c r="E83" s="133"/>
      <c r="F83" s="134"/>
      <c r="G83" s="135"/>
      <c r="H83" s="101"/>
      <c r="I83" s="25" t="s">
        <v>12</v>
      </c>
      <c r="J83" s="25" t="s">
        <v>12</v>
      </c>
    </row>
    <row r="84" spans="2:10" ht="11.5" customHeight="1" x14ac:dyDescent="0.2">
      <c r="B84" s="133" t="s">
        <v>78</v>
      </c>
      <c r="C84" s="133"/>
      <c r="D84" s="133"/>
      <c r="E84" s="133"/>
      <c r="F84" s="134"/>
      <c r="G84" s="135"/>
      <c r="H84" s="101"/>
      <c r="I84" s="23">
        <v>459057000</v>
      </c>
      <c r="J84" s="23">
        <v>258402000</v>
      </c>
    </row>
    <row r="85" spans="2:10" ht="11.5" customHeight="1" x14ac:dyDescent="0.2">
      <c r="B85" s="133" t="s">
        <v>79</v>
      </c>
      <c r="C85" s="133"/>
      <c r="D85" s="133"/>
      <c r="E85" s="133"/>
      <c r="F85" s="134"/>
      <c r="G85" s="135"/>
      <c r="H85" s="101"/>
      <c r="I85" s="25" t="s">
        <v>12</v>
      </c>
      <c r="J85" s="25" t="s">
        <v>12</v>
      </c>
    </row>
    <row r="86" spans="2:10" ht="11.5" customHeight="1" x14ac:dyDescent="0.2">
      <c r="B86" s="140" t="s">
        <v>80</v>
      </c>
      <c r="C86" s="140"/>
      <c r="D86" s="140"/>
      <c r="E86" s="140"/>
      <c r="F86" s="179"/>
      <c r="G86" s="180"/>
      <c r="H86" s="105"/>
      <c r="I86" s="22">
        <v>679057000</v>
      </c>
      <c r="J86" s="22">
        <f>J80+J84</f>
        <v>478402000</v>
      </c>
    </row>
    <row r="87" spans="2:10" ht="11.5" customHeight="1" x14ac:dyDescent="0.2">
      <c r="B87" s="133" t="s">
        <v>81</v>
      </c>
      <c r="C87" s="133"/>
      <c r="D87" s="133"/>
      <c r="E87" s="133"/>
      <c r="F87" s="134"/>
      <c r="G87" s="135"/>
      <c r="H87" s="101"/>
      <c r="I87" s="25" t="s">
        <v>12</v>
      </c>
      <c r="J87" s="25" t="s">
        <v>12</v>
      </c>
    </row>
    <row r="88" spans="2:10" ht="11.5" customHeight="1" x14ac:dyDescent="0.2">
      <c r="B88" s="181" t="s">
        <v>82</v>
      </c>
      <c r="C88" s="164"/>
      <c r="D88" s="164"/>
      <c r="E88" s="164"/>
      <c r="F88" s="182"/>
      <c r="G88" s="183"/>
      <c r="H88" s="111"/>
      <c r="I88" s="22">
        <v>679057000</v>
      </c>
      <c r="J88" s="22">
        <f>J86</f>
        <v>478402000</v>
      </c>
    </row>
    <row r="89" spans="2:10" ht="11.5" customHeight="1" x14ac:dyDescent="0.2">
      <c r="B89" s="160" t="s">
        <v>83</v>
      </c>
      <c r="C89" s="160"/>
      <c r="D89" s="160"/>
      <c r="E89" s="160"/>
      <c r="F89" s="162"/>
      <c r="G89" s="163"/>
      <c r="H89" s="109"/>
      <c r="I89" s="19">
        <v>2309420000</v>
      </c>
      <c r="J89" s="19">
        <f>J88+J63</f>
        <v>1746159000</v>
      </c>
    </row>
    <row r="91" spans="2:10" ht="11.5" customHeight="1" x14ac:dyDescent="0.25">
      <c r="B91" s="15" t="s">
        <v>84</v>
      </c>
      <c r="D91" s="184" t="s">
        <v>85</v>
      </c>
      <c r="E91" s="184"/>
      <c r="F91" s="184"/>
      <c r="G91" s="184"/>
      <c r="H91" s="112"/>
      <c r="I91" s="16"/>
      <c r="J91" s="16"/>
    </row>
    <row r="92" spans="2:10" ht="11.5" customHeight="1" x14ac:dyDescent="0.2">
      <c r="D92" s="185" t="s">
        <v>86</v>
      </c>
      <c r="E92" s="185"/>
      <c r="F92" s="185"/>
      <c r="I92" s="186" t="s">
        <v>87</v>
      </c>
      <c r="J92" s="186"/>
    </row>
    <row r="95" spans="2:10" ht="11.5" customHeight="1" x14ac:dyDescent="0.25">
      <c r="B95" s="15" t="s">
        <v>88</v>
      </c>
      <c r="D95" s="184" t="s">
        <v>89</v>
      </c>
      <c r="E95" s="184"/>
      <c r="F95" s="184"/>
      <c r="G95" s="184"/>
      <c r="H95" s="112"/>
      <c r="I95" s="16"/>
      <c r="J95" s="16"/>
    </row>
    <row r="96" spans="2:10" ht="11.5" customHeight="1" x14ac:dyDescent="0.2">
      <c r="D96" s="185" t="s">
        <v>86</v>
      </c>
      <c r="E96" s="185"/>
      <c r="F96" s="185"/>
      <c r="I96" s="186" t="s">
        <v>87</v>
      </c>
      <c r="J96" s="186"/>
    </row>
    <row r="99" spans="2:2" ht="11.5" customHeight="1" x14ac:dyDescent="0.2">
      <c r="B99" s="1" t="s">
        <v>90</v>
      </c>
    </row>
    <row r="100" spans="2:2" ht="11.5" customHeight="1" x14ac:dyDescent="0.2">
      <c r="B100" s="1" t="s">
        <v>91</v>
      </c>
    </row>
  </sheetData>
  <mergeCells count="92">
    <mergeCell ref="D92:F92"/>
    <mergeCell ref="I92:J92"/>
    <mergeCell ref="D95:G95"/>
    <mergeCell ref="D96:F96"/>
    <mergeCell ref="I96:J96"/>
    <mergeCell ref="B86:G86"/>
    <mergeCell ref="B87:G87"/>
    <mergeCell ref="B88:G88"/>
    <mergeCell ref="B89:G89"/>
    <mergeCell ref="D91:G91"/>
    <mergeCell ref="B81:G81"/>
    <mergeCell ref="B82:G82"/>
    <mergeCell ref="B83:G83"/>
    <mergeCell ref="B84:G84"/>
    <mergeCell ref="B85:G85"/>
    <mergeCell ref="B76:G76"/>
    <mergeCell ref="B77:G77"/>
    <mergeCell ref="B78:G78"/>
    <mergeCell ref="B79:G79"/>
    <mergeCell ref="B80:G80"/>
    <mergeCell ref="B71:G71"/>
    <mergeCell ref="B72:G72"/>
    <mergeCell ref="B73:G73"/>
    <mergeCell ref="B74:G74"/>
    <mergeCell ref="B75:G75"/>
    <mergeCell ref="B66:G66"/>
    <mergeCell ref="B67:G67"/>
    <mergeCell ref="B68:G68"/>
    <mergeCell ref="B69:G69"/>
    <mergeCell ref="B70:G70"/>
    <mergeCell ref="B61:G61"/>
    <mergeCell ref="B62:G62"/>
    <mergeCell ref="B63:G63"/>
    <mergeCell ref="B64:G64"/>
    <mergeCell ref="B65:G65"/>
    <mergeCell ref="B56:G56"/>
    <mergeCell ref="B57:G57"/>
    <mergeCell ref="B58:G58"/>
    <mergeCell ref="B59:G59"/>
    <mergeCell ref="B60:G60"/>
    <mergeCell ref="B51:G51"/>
    <mergeCell ref="B52:G52"/>
    <mergeCell ref="B53:G53"/>
    <mergeCell ref="B54:G54"/>
    <mergeCell ref="B55:G55"/>
    <mergeCell ref="B49:G49"/>
    <mergeCell ref="B50:G50"/>
    <mergeCell ref="B13:G13"/>
    <mergeCell ref="F4:J4"/>
    <mergeCell ref="B6:I6"/>
    <mergeCell ref="B8:G8"/>
    <mergeCell ref="B9:G9"/>
    <mergeCell ref="B10:G10"/>
    <mergeCell ref="B11:G11"/>
    <mergeCell ref="B23:G23"/>
    <mergeCell ref="B24:G24"/>
    <mergeCell ref="B37:G37"/>
    <mergeCell ref="B26:G26"/>
    <mergeCell ref="B27:G27"/>
    <mergeCell ref="B28:G28"/>
    <mergeCell ref="B29:G29"/>
    <mergeCell ref="I1:J1"/>
    <mergeCell ref="B47:G47"/>
    <mergeCell ref="B48:G48"/>
    <mergeCell ref="B12:G12"/>
    <mergeCell ref="B25:G25"/>
    <mergeCell ref="B14:G14"/>
    <mergeCell ref="B15:G15"/>
    <mergeCell ref="B16:G16"/>
    <mergeCell ref="B17:G17"/>
    <mergeCell ref="B18:G18"/>
    <mergeCell ref="B19:G19"/>
    <mergeCell ref="B20:G20"/>
    <mergeCell ref="B21:G21"/>
    <mergeCell ref="B22:G22"/>
    <mergeCell ref="B46:G46"/>
    <mergeCell ref="B38:G38"/>
    <mergeCell ref="B3:J3"/>
    <mergeCell ref="B35:G35"/>
    <mergeCell ref="B36:G36"/>
    <mergeCell ref="B44:G44"/>
    <mergeCell ref="B45:G45"/>
    <mergeCell ref="B30:G30"/>
    <mergeCell ref="B31:G31"/>
    <mergeCell ref="B32:G32"/>
    <mergeCell ref="B33:G33"/>
    <mergeCell ref="B34:G34"/>
    <mergeCell ref="B39:G39"/>
    <mergeCell ref="B40:G40"/>
    <mergeCell ref="B41:G41"/>
    <mergeCell ref="B42:G42"/>
    <mergeCell ref="B43:G43"/>
  </mergeCells>
  <pageMargins left="0.39370078740157483" right="0.39370078740157483" top="0.39370078740157483" bottom="0.39370078740157483" header="0" footer="0"/>
  <pageSetup fitToHeight="0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B0FAF-8646-44D4-9B93-A6A6C7C6B214}">
  <sheetPr>
    <outlinePr summaryBelow="0" summaryRight="0"/>
    <pageSetUpPr autoPageBreaks="0" fitToPage="1"/>
  </sheetPr>
  <dimension ref="A1:J76"/>
  <sheetViews>
    <sheetView topLeftCell="A46" zoomScale="85" zoomScaleNormal="85" workbookViewId="0">
      <selection activeCell="B66" sqref="B66:E76"/>
    </sheetView>
  </sheetViews>
  <sheetFormatPr defaultColWidth="8.54296875" defaultRowHeight="11.5" customHeight="1" x14ac:dyDescent="0.25"/>
  <cols>
    <col min="1" max="1" width="2.1796875" style="29" customWidth="1"/>
    <col min="2" max="2" width="53.7265625" style="29" customWidth="1"/>
    <col min="3" max="3" width="13.1796875" style="29" customWidth="1"/>
    <col min="4" max="7" width="22.81640625" style="29" customWidth="1"/>
    <col min="8" max="8" width="22.81640625" style="32" customWidth="1"/>
    <col min="9" max="9" width="27.7265625" style="32" bestFit="1" customWidth="1"/>
    <col min="10" max="16384" width="8.54296875" style="32"/>
  </cols>
  <sheetData>
    <row r="1" spans="2:7" ht="11.15" customHeight="1" x14ac:dyDescent="0.25"/>
    <row r="2" spans="2:7" ht="10.5" x14ac:dyDescent="0.25">
      <c r="D2" s="187"/>
      <c r="E2" s="187"/>
      <c r="F2" s="187"/>
      <c r="G2" s="187"/>
    </row>
    <row r="3" spans="2:7" ht="10.5" x14ac:dyDescent="0.25">
      <c r="D3" s="187"/>
      <c r="E3" s="187"/>
      <c r="F3" s="187"/>
      <c r="G3" s="187"/>
    </row>
    <row r="4" spans="2:7" ht="10.5" x14ac:dyDescent="0.25">
      <c r="E4" s="30"/>
    </row>
    <row r="5" spans="2:7" s="29" customFormat="1" ht="14.15" customHeight="1" x14ac:dyDescent="0.35">
      <c r="B5" s="188" t="s">
        <v>191</v>
      </c>
      <c r="C5" s="188"/>
      <c r="D5" s="188"/>
      <c r="E5" s="188"/>
    </row>
    <row r="6" spans="2:7" s="29" customFormat="1" ht="17.5" x14ac:dyDescent="0.35">
      <c r="B6" s="53"/>
      <c r="C6" s="53"/>
      <c r="D6" s="53"/>
      <c r="E6" s="53"/>
    </row>
    <row r="7" spans="2:7" s="29" customFormat="1" ht="17.5" x14ac:dyDescent="0.35">
      <c r="B7" s="53"/>
      <c r="C7" s="53"/>
      <c r="D7" s="53"/>
      <c r="E7" s="53"/>
    </row>
    <row r="8" spans="2:7" s="29" customFormat="1" ht="17.5" x14ac:dyDescent="0.35">
      <c r="B8" s="188" t="s">
        <v>0</v>
      </c>
      <c r="C8" s="188"/>
      <c r="D8" s="188"/>
      <c r="E8" s="188"/>
    </row>
    <row r="9" spans="2:7" s="29" customFormat="1" ht="10.5" x14ac:dyDescent="0.25"/>
    <row r="10" spans="2:7" s="29" customFormat="1" ht="12" customHeight="1" x14ac:dyDescent="0.25">
      <c r="D10" s="54"/>
    </row>
    <row r="11" spans="2:7" s="29" customFormat="1" ht="11.15" customHeight="1" thickBot="1" x14ac:dyDescent="0.3">
      <c r="E11" s="29" t="s">
        <v>1</v>
      </c>
    </row>
    <row r="12" spans="2:7" s="29" customFormat="1" ht="35.5" customHeight="1" x14ac:dyDescent="0.25">
      <c r="B12" s="55" t="s">
        <v>92</v>
      </c>
      <c r="C12" s="55" t="s">
        <v>196</v>
      </c>
      <c r="D12" s="56" t="s">
        <v>192</v>
      </c>
      <c r="E12" s="57" t="s">
        <v>193</v>
      </c>
    </row>
    <row r="13" spans="2:7" s="29" customFormat="1" ht="11.15" customHeight="1" x14ac:dyDescent="0.25">
      <c r="B13" s="58" t="s">
        <v>5</v>
      </c>
      <c r="C13" s="90"/>
      <c r="D13" s="59" t="s">
        <v>6</v>
      </c>
      <c r="E13" s="60" t="s">
        <v>7</v>
      </c>
    </row>
    <row r="14" spans="2:7" s="29" customFormat="1" ht="12" customHeight="1" x14ac:dyDescent="0.25">
      <c r="B14" s="61" t="s">
        <v>149</v>
      </c>
      <c r="C14" s="96"/>
      <c r="D14" s="62" t="s">
        <v>12</v>
      </c>
      <c r="E14" s="63" t="s">
        <v>12</v>
      </c>
    </row>
    <row r="15" spans="2:7" s="29" customFormat="1" ht="12" customHeight="1" x14ac:dyDescent="0.25">
      <c r="B15" s="64" t="s">
        <v>150</v>
      </c>
      <c r="C15" s="97"/>
      <c r="D15" s="65" t="s">
        <v>12</v>
      </c>
      <c r="E15" s="66" t="s">
        <v>12</v>
      </c>
    </row>
    <row r="16" spans="2:7" s="29" customFormat="1" ht="12" customHeight="1" x14ac:dyDescent="0.25">
      <c r="B16" s="67" t="s">
        <v>151</v>
      </c>
      <c r="C16" s="98"/>
      <c r="D16" s="68" t="s">
        <v>12</v>
      </c>
      <c r="E16" s="69" t="s">
        <v>12</v>
      </c>
    </row>
    <row r="17" spans="2:8" s="29" customFormat="1" ht="12" customHeight="1" x14ac:dyDescent="0.25">
      <c r="B17" s="64" t="s">
        <v>152</v>
      </c>
      <c r="C17" s="97"/>
      <c r="D17" s="62" t="s">
        <v>12</v>
      </c>
      <c r="E17" s="63" t="s">
        <v>12</v>
      </c>
    </row>
    <row r="18" spans="2:8" s="29" customFormat="1" ht="12" customHeight="1" x14ac:dyDescent="0.25">
      <c r="B18" s="61" t="s">
        <v>153</v>
      </c>
      <c r="C18" s="96" t="s">
        <v>197</v>
      </c>
      <c r="D18" s="70">
        <v>84681000</v>
      </c>
      <c r="E18" s="71">
        <v>26284000</v>
      </c>
    </row>
    <row r="19" spans="2:8" s="29" customFormat="1" ht="12" customHeight="1" x14ac:dyDescent="0.25">
      <c r="B19" s="72" t="s">
        <v>154</v>
      </c>
      <c r="C19" s="99"/>
      <c r="D19" s="73">
        <v>-84681000</v>
      </c>
      <c r="E19" s="74">
        <f>E18*-1</f>
        <v>-26284000</v>
      </c>
    </row>
    <row r="20" spans="2:8" s="29" customFormat="1" ht="12" customHeight="1" x14ac:dyDescent="0.25">
      <c r="B20" s="61" t="s">
        <v>155</v>
      </c>
      <c r="C20" s="96">
        <v>5</v>
      </c>
      <c r="D20" s="70">
        <v>219991000</v>
      </c>
      <c r="E20" s="71">
        <v>149889000</v>
      </c>
      <c r="F20" s="29" t="s">
        <v>64</v>
      </c>
      <c r="G20" s="88"/>
      <c r="H20" s="88"/>
    </row>
    <row r="21" spans="2:8" s="29" customFormat="1" ht="12" customHeight="1" x14ac:dyDescent="0.25">
      <c r="B21" s="61" t="s">
        <v>156</v>
      </c>
      <c r="C21" s="96"/>
      <c r="D21" s="62" t="s">
        <v>12</v>
      </c>
      <c r="E21" s="63" t="s">
        <v>12</v>
      </c>
    </row>
    <row r="22" spans="2:8" s="29" customFormat="1" ht="36" customHeight="1" x14ac:dyDescent="0.25">
      <c r="B22" s="61" t="s">
        <v>157</v>
      </c>
      <c r="C22" s="96"/>
      <c r="D22" s="62" t="s">
        <v>12</v>
      </c>
      <c r="E22" s="63" t="s">
        <v>12</v>
      </c>
    </row>
    <row r="23" spans="2:8" s="29" customFormat="1" ht="12" customHeight="1" x14ac:dyDescent="0.25">
      <c r="B23" s="61" t="s">
        <v>158</v>
      </c>
      <c r="C23" s="96">
        <v>10</v>
      </c>
      <c r="D23" s="70">
        <v>5903000</v>
      </c>
      <c r="E23" s="71">
        <v>3287000</v>
      </c>
    </row>
    <row r="24" spans="2:8" s="29" customFormat="1" ht="12" customHeight="1" x14ac:dyDescent="0.25">
      <c r="B24" s="61" t="s">
        <v>159</v>
      </c>
      <c r="C24" s="96"/>
      <c r="D24" s="70">
        <v>3961000</v>
      </c>
      <c r="E24" s="71">
        <v>1834000</v>
      </c>
    </row>
    <row r="25" spans="2:8" s="29" customFormat="1" ht="24" customHeight="1" x14ac:dyDescent="0.25">
      <c r="B25" s="67" t="s">
        <v>160</v>
      </c>
      <c r="C25" s="98"/>
      <c r="D25" s="73">
        <v>137252000</v>
      </c>
      <c r="E25" s="74">
        <f>E20+E19+E23-E24</f>
        <v>125058000</v>
      </c>
    </row>
    <row r="26" spans="2:8" s="29" customFormat="1" ht="12" customHeight="1" x14ac:dyDescent="0.25">
      <c r="B26" s="61" t="s">
        <v>161</v>
      </c>
      <c r="C26" s="96">
        <v>11</v>
      </c>
      <c r="D26" s="70">
        <v>-27301000</v>
      </c>
      <c r="E26" s="70">
        <f>25061000*-1</f>
        <v>-25061000</v>
      </c>
    </row>
    <row r="27" spans="2:8" s="29" customFormat="1" ht="24" customHeight="1" x14ac:dyDescent="0.25">
      <c r="B27" s="67" t="s">
        <v>162</v>
      </c>
      <c r="C27" s="98"/>
      <c r="D27" s="73">
        <v>109951000</v>
      </c>
      <c r="E27" s="74">
        <f>E25+E26</f>
        <v>99997000</v>
      </c>
      <c r="F27" s="89"/>
      <c r="G27" s="89"/>
    </row>
    <row r="28" spans="2:8" s="29" customFormat="1" ht="24" customHeight="1" x14ac:dyDescent="0.25">
      <c r="B28" s="61" t="s">
        <v>163</v>
      </c>
      <c r="C28" s="96"/>
      <c r="D28" s="62" t="s">
        <v>12</v>
      </c>
      <c r="E28" s="63" t="s">
        <v>12</v>
      </c>
    </row>
    <row r="29" spans="2:8" s="29" customFormat="1" ht="12" customHeight="1" x14ac:dyDescent="0.25">
      <c r="B29" s="67" t="s">
        <v>164</v>
      </c>
      <c r="C29" s="98"/>
      <c r="D29" s="73">
        <v>109951000</v>
      </c>
      <c r="E29" s="74">
        <f>E27</f>
        <v>99997000</v>
      </c>
    </row>
    <row r="30" spans="2:8" s="29" customFormat="1" ht="12" customHeight="1" x14ac:dyDescent="0.25">
      <c r="B30" s="61" t="s">
        <v>165</v>
      </c>
      <c r="C30" s="96"/>
      <c r="D30" s="62" t="s">
        <v>12</v>
      </c>
      <c r="E30" s="63" t="s">
        <v>12</v>
      </c>
    </row>
    <row r="31" spans="2:8" s="29" customFormat="1" ht="12" customHeight="1" x14ac:dyDescent="0.25">
      <c r="B31" s="61" t="s">
        <v>166</v>
      </c>
      <c r="C31" s="96"/>
      <c r="D31" s="62" t="s">
        <v>12</v>
      </c>
      <c r="E31" s="63" t="s">
        <v>12</v>
      </c>
    </row>
    <row r="32" spans="2:8" s="29" customFormat="1" ht="12" customHeight="1" x14ac:dyDescent="0.25">
      <c r="B32" s="67" t="s">
        <v>167</v>
      </c>
      <c r="C32" s="98"/>
      <c r="D32" s="68" t="s">
        <v>12</v>
      </c>
      <c r="E32" s="69" t="s">
        <v>12</v>
      </c>
    </row>
    <row r="33" spans="2:5" s="29" customFormat="1" ht="12" customHeight="1" x14ac:dyDescent="0.25">
      <c r="B33" s="61" t="s">
        <v>95</v>
      </c>
      <c r="C33" s="96"/>
      <c r="D33" s="62" t="s">
        <v>12</v>
      </c>
      <c r="E33" s="63" t="s">
        <v>12</v>
      </c>
    </row>
    <row r="34" spans="2:5" s="29" customFormat="1" ht="24" customHeight="1" x14ac:dyDescent="0.25">
      <c r="B34" s="61" t="s">
        <v>168</v>
      </c>
      <c r="C34" s="96"/>
      <c r="D34" s="62" t="s">
        <v>12</v>
      </c>
      <c r="E34" s="63" t="s">
        <v>12</v>
      </c>
    </row>
    <row r="35" spans="2:5" s="29" customFormat="1" ht="36" customHeight="1" x14ac:dyDescent="0.25">
      <c r="B35" s="61" t="s">
        <v>169</v>
      </c>
      <c r="C35" s="96"/>
      <c r="D35" s="62" t="s">
        <v>12</v>
      </c>
      <c r="E35" s="63" t="s">
        <v>12</v>
      </c>
    </row>
    <row r="36" spans="2:5" s="29" customFormat="1" ht="24" customHeight="1" x14ac:dyDescent="0.25">
      <c r="B36" s="61" t="s">
        <v>170</v>
      </c>
      <c r="C36" s="96"/>
      <c r="D36" s="62" t="s">
        <v>12</v>
      </c>
      <c r="E36" s="63" t="s">
        <v>12</v>
      </c>
    </row>
    <row r="37" spans="2:5" s="29" customFormat="1" ht="12" customHeight="1" x14ac:dyDescent="0.25">
      <c r="B37" s="61" t="s">
        <v>171</v>
      </c>
      <c r="C37" s="96"/>
      <c r="D37" s="62" t="s">
        <v>12</v>
      </c>
      <c r="E37" s="63" t="s">
        <v>12</v>
      </c>
    </row>
    <row r="38" spans="2:5" s="29" customFormat="1" ht="12" customHeight="1" x14ac:dyDescent="0.25">
      <c r="B38" s="61" t="s">
        <v>172</v>
      </c>
      <c r="C38" s="96"/>
      <c r="D38" s="62" t="s">
        <v>12</v>
      </c>
      <c r="E38" s="63" t="s">
        <v>12</v>
      </c>
    </row>
    <row r="39" spans="2:5" s="29" customFormat="1" ht="12" customHeight="1" x14ac:dyDescent="0.25">
      <c r="B39" s="61" t="s">
        <v>173</v>
      </c>
      <c r="C39" s="96"/>
      <c r="D39" s="62" t="s">
        <v>12</v>
      </c>
      <c r="E39" s="63" t="s">
        <v>12</v>
      </c>
    </row>
    <row r="40" spans="2:5" s="29" customFormat="1" ht="12" customHeight="1" x14ac:dyDescent="0.25">
      <c r="B40" s="61" t="s">
        <v>174</v>
      </c>
      <c r="C40" s="96"/>
      <c r="D40" s="62" t="s">
        <v>12</v>
      </c>
      <c r="E40" s="63" t="s">
        <v>12</v>
      </c>
    </row>
    <row r="41" spans="2:5" s="29" customFormat="1" ht="12" customHeight="1" x14ac:dyDescent="0.25">
      <c r="B41" s="61" t="s">
        <v>175</v>
      </c>
      <c r="C41" s="96"/>
      <c r="D41" s="62" t="s">
        <v>12</v>
      </c>
      <c r="E41" s="63" t="s">
        <v>12</v>
      </c>
    </row>
    <row r="42" spans="2:5" s="75" customFormat="1" ht="12" customHeight="1" x14ac:dyDescent="0.35">
      <c r="B42" s="61" t="s">
        <v>176</v>
      </c>
      <c r="C42" s="96"/>
      <c r="D42" s="62" t="s">
        <v>12</v>
      </c>
      <c r="E42" s="63" t="s">
        <v>12</v>
      </c>
    </row>
    <row r="43" spans="2:5" s="29" customFormat="1" ht="48" customHeight="1" x14ac:dyDescent="0.25">
      <c r="B43" s="67" t="s">
        <v>177</v>
      </c>
      <c r="C43" s="98"/>
      <c r="D43" s="68" t="s">
        <v>12</v>
      </c>
      <c r="E43" s="69" t="s">
        <v>12</v>
      </c>
    </row>
    <row r="44" spans="2:5" s="29" customFormat="1" ht="12" customHeight="1" x14ac:dyDescent="0.25">
      <c r="B44" s="61" t="s">
        <v>178</v>
      </c>
      <c r="C44" s="96"/>
      <c r="D44" s="62" t="s">
        <v>12</v>
      </c>
      <c r="E44" s="63" t="s">
        <v>12</v>
      </c>
    </row>
    <row r="45" spans="2:5" s="29" customFormat="1" ht="36" customHeight="1" x14ac:dyDescent="0.25">
      <c r="B45" s="61" t="s">
        <v>169</v>
      </c>
      <c r="C45" s="96"/>
      <c r="D45" s="62" t="s">
        <v>12</v>
      </c>
      <c r="E45" s="63" t="s">
        <v>12</v>
      </c>
    </row>
    <row r="46" spans="2:5" s="29" customFormat="1" ht="12" customHeight="1" x14ac:dyDescent="0.25">
      <c r="B46" s="61" t="s">
        <v>179</v>
      </c>
      <c r="C46" s="96"/>
      <c r="D46" s="62" t="s">
        <v>12</v>
      </c>
      <c r="E46" s="63" t="s">
        <v>12</v>
      </c>
    </row>
    <row r="47" spans="2:5" s="29" customFormat="1" ht="12" customHeight="1" x14ac:dyDescent="0.25">
      <c r="B47" s="61" t="s">
        <v>176</v>
      </c>
      <c r="C47" s="96"/>
      <c r="D47" s="62" t="s">
        <v>12</v>
      </c>
      <c r="E47" s="63" t="s">
        <v>12</v>
      </c>
    </row>
    <row r="48" spans="2:5" s="29" customFormat="1" ht="24" customHeight="1" x14ac:dyDescent="0.25">
      <c r="B48" s="61" t="s">
        <v>180</v>
      </c>
      <c r="C48" s="96"/>
      <c r="D48" s="62" t="s">
        <v>12</v>
      </c>
      <c r="E48" s="63" t="s">
        <v>12</v>
      </c>
    </row>
    <row r="49" spans="2:5" s="29" customFormat="1" ht="48" customHeight="1" x14ac:dyDescent="0.25">
      <c r="B49" s="67" t="s">
        <v>181</v>
      </c>
      <c r="C49" s="98"/>
      <c r="D49" s="68" t="s">
        <v>12</v>
      </c>
      <c r="E49" s="69" t="s">
        <v>12</v>
      </c>
    </row>
    <row r="50" spans="2:5" s="29" customFormat="1" ht="12" customHeight="1" thickBot="1" x14ac:dyDescent="0.3">
      <c r="B50" s="76" t="s">
        <v>182</v>
      </c>
      <c r="C50" s="100"/>
      <c r="D50" s="77">
        <v>109951000</v>
      </c>
      <c r="E50" s="78">
        <f>E29</f>
        <v>99997000</v>
      </c>
    </row>
    <row r="51" spans="2:5" s="29" customFormat="1" ht="12" customHeight="1" x14ac:dyDescent="0.25">
      <c r="B51" s="61"/>
      <c r="C51" s="96"/>
      <c r="D51" s="62"/>
      <c r="E51" s="63"/>
    </row>
    <row r="52" spans="2:5" s="29" customFormat="1" ht="12" customHeight="1" x14ac:dyDescent="0.25">
      <c r="B52" s="61" t="s">
        <v>183</v>
      </c>
      <c r="C52" s="96"/>
      <c r="D52" s="62"/>
      <c r="E52" s="63"/>
    </row>
    <row r="53" spans="2:5" s="29" customFormat="1" ht="12" customHeight="1" x14ac:dyDescent="0.25">
      <c r="B53" s="61" t="s">
        <v>165</v>
      </c>
      <c r="C53" s="96"/>
      <c r="D53" s="62"/>
      <c r="E53" s="63"/>
    </row>
    <row r="54" spans="2:5" s="29" customFormat="1" ht="12" customHeight="1" x14ac:dyDescent="0.25">
      <c r="B54" s="61" t="s">
        <v>184</v>
      </c>
      <c r="C54" s="96"/>
      <c r="D54" s="62"/>
      <c r="E54" s="63"/>
    </row>
    <row r="55" spans="2:5" s="29" customFormat="1" ht="12" customHeight="1" x14ac:dyDescent="0.25">
      <c r="B55" s="67" t="s">
        <v>185</v>
      </c>
      <c r="C55" s="98"/>
      <c r="D55" s="62"/>
      <c r="E55" s="63"/>
    </row>
    <row r="56" spans="2:5" s="29" customFormat="1" ht="12" customHeight="1" x14ac:dyDescent="0.25">
      <c r="B56" s="61" t="s">
        <v>95</v>
      </c>
      <c r="C56" s="96"/>
      <c r="D56" s="62"/>
      <c r="E56" s="63"/>
    </row>
    <row r="57" spans="2:5" s="29" customFormat="1" ht="12" customHeight="1" x14ac:dyDescent="0.25">
      <c r="B57" s="61" t="s">
        <v>186</v>
      </c>
      <c r="C57" s="96"/>
      <c r="D57" s="62"/>
      <c r="E57" s="63"/>
    </row>
    <row r="58" spans="2:5" s="29" customFormat="1" ht="12" customHeight="1" x14ac:dyDescent="0.25">
      <c r="B58" s="61" t="s">
        <v>187</v>
      </c>
      <c r="C58" s="96"/>
      <c r="D58" s="62"/>
      <c r="E58" s="63"/>
    </row>
    <row r="59" spans="2:5" s="29" customFormat="1" ht="12" customHeight="1" x14ac:dyDescent="0.25">
      <c r="B59" s="61" t="s">
        <v>188</v>
      </c>
      <c r="C59" s="96"/>
      <c r="D59" s="62"/>
      <c r="E59" s="63"/>
    </row>
    <row r="60" spans="2:5" s="29" customFormat="1" ht="12" customHeight="1" x14ac:dyDescent="0.25">
      <c r="B60" s="61" t="s">
        <v>189</v>
      </c>
      <c r="C60" s="96"/>
      <c r="D60" s="62"/>
      <c r="E60" s="63"/>
    </row>
    <row r="61" spans="2:5" s="29" customFormat="1" ht="12" customHeight="1" x14ac:dyDescent="0.25">
      <c r="B61" s="61" t="s">
        <v>187</v>
      </c>
      <c r="C61" s="96"/>
      <c r="D61" s="62"/>
      <c r="E61" s="63"/>
    </row>
    <row r="62" spans="2:5" s="29" customFormat="1" ht="12" customHeight="1" x14ac:dyDescent="0.25">
      <c r="B62" s="61" t="s">
        <v>188</v>
      </c>
      <c r="C62" s="96"/>
      <c r="D62" s="62"/>
      <c r="E62" s="63"/>
    </row>
    <row r="63" spans="2:5" s="29" customFormat="1" ht="12" customHeight="1" x14ac:dyDescent="0.25">
      <c r="B63" s="79"/>
      <c r="C63" s="79"/>
      <c r="D63" s="80"/>
      <c r="E63" s="80"/>
    </row>
    <row r="66" spans="2:10" ht="11.5" customHeight="1" x14ac:dyDescent="0.25">
      <c r="B66" s="15" t="s">
        <v>84</v>
      </c>
      <c r="C66" s="199" t="s">
        <v>85</v>
      </c>
      <c r="D66" s="199"/>
    </row>
    <row r="67" spans="2:10" ht="11.5" customHeight="1" x14ac:dyDescent="0.25">
      <c r="B67" s="1"/>
      <c r="C67" s="200" t="s">
        <v>86</v>
      </c>
      <c r="D67" s="200"/>
      <c r="E67" s="200" t="s">
        <v>87</v>
      </c>
    </row>
    <row r="68" spans="2:10" ht="11.5" customHeight="1" x14ac:dyDescent="0.25">
      <c r="B68" s="1"/>
      <c r="C68" s="1"/>
      <c r="D68" s="1"/>
    </row>
    <row r="69" spans="2:10" ht="11.5" customHeight="1" x14ac:dyDescent="0.25">
      <c r="B69" s="1"/>
      <c r="C69" s="1"/>
      <c r="D69" s="1"/>
    </row>
    <row r="70" spans="2:10" ht="11.5" customHeight="1" x14ac:dyDescent="0.25">
      <c r="B70" s="15" t="s">
        <v>88</v>
      </c>
      <c r="C70" s="199" t="s">
        <v>89</v>
      </c>
      <c r="D70" s="16"/>
    </row>
    <row r="71" spans="2:10" ht="11.5" customHeight="1" x14ac:dyDescent="0.25">
      <c r="B71" s="1"/>
      <c r="C71" s="200" t="s">
        <v>86</v>
      </c>
      <c r="D71" s="200"/>
      <c r="E71" s="200" t="s">
        <v>87</v>
      </c>
    </row>
    <row r="72" spans="2:10" ht="11.5" customHeight="1" x14ac:dyDescent="0.25">
      <c r="B72" s="1"/>
      <c r="C72" s="1"/>
      <c r="D72" s="1"/>
      <c r="E72" s="1"/>
      <c r="F72" s="1"/>
      <c r="G72" s="1"/>
      <c r="H72" s="131"/>
      <c r="I72" s="1"/>
      <c r="J72" s="1"/>
    </row>
    <row r="73" spans="2:10" ht="11.5" customHeight="1" x14ac:dyDescent="0.25">
      <c r="B73" s="1"/>
      <c r="C73" s="1"/>
      <c r="D73" s="1"/>
      <c r="E73" s="1"/>
      <c r="F73" s="1"/>
      <c r="G73" s="1"/>
      <c r="H73" s="131"/>
      <c r="I73" s="1"/>
      <c r="J73" s="1"/>
    </row>
    <row r="74" spans="2:10" ht="11.5" customHeight="1" x14ac:dyDescent="0.25">
      <c r="B74" s="1" t="s">
        <v>90</v>
      </c>
      <c r="C74" s="1"/>
      <c r="D74" s="1"/>
      <c r="E74" s="1"/>
      <c r="F74" s="1"/>
      <c r="G74" s="1"/>
      <c r="H74" s="131"/>
      <c r="I74" s="1"/>
      <c r="J74" s="1"/>
    </row>
    <row r="75" spans="2:10" ht="11.5" customHeight="1" x14ac:dyDescent="0.25">
      <c r="B75" s="1" t="s">
        <v>91</v>
      </c>
      <c r="C75" s="1"/>
      <c r="D75" s="1"/>
      <c r="E75" s="1"/>
      <c r="F75" s="1"/>
      <c r="G75" s="1"/>
      <c r="H75" s="131"/>
      <c r="I75" s="1"/>
      <c r="J75" s="1"/>
    </row>
    <row r="76" spans="2:10" ht="11.5" customHeight="1" x14ac:dyDescent="0.25">
      <c r="B76" s="1"/>
      <c r="C76" s="1"/>
      <c r="D76" s="1"/>
      <c r="E76" s="1"/>
      <c r="F76" s="1"/>
      <c r="G76" s="1"/>
      <c r="H76" s="131"/>
      <c r="I76" s="1"/>
      <c r="J76" s="1"/>
    </row>
  </sheetData>
  <mergeCells count="4">
    <mergeCell ref="D2:G2"/>
    <mergeCell ref="D3:G3"/>
    <mergeCell ref="B5:E5"/>
    <mergeCell ref="B8:E8"/>
  </mergeCells>
  <pageMargins left="0.39370078740157483" right="0.39370078740157483" top="0.39370078740157483" bottom="0.39370078740157483" header="0" footer="0"/>
  <pageSetup fitToHeight="0" pageOrder="overThenDown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78207-E937-4963-AAA1-163F0BCF1098}">
  <sheetPr>
    <outlinePr summaryBelow="0" summaryRight="0"/>
    <pageSetUpPr autoPageBreaks="0" fitToPage="1"/>
  </sheetPr>
  <dimension ref="A1:G92"/>
  <sheetViews>
    <sheetView topLeftCell="A46" zoomScaleNormal="100" workbookViewId="0">
      <selection activeCell="B82" sqref="B82:E92"/>
    </sheetView>
  </sheetViews>
  <sheetFormatPr defaultColWidth="8.54296875" defaultRowHeight="11.5" customHeight="1" x14ac:dyDescent="0.25"/>
  <cols>
    <col min="1" max="1" width="12.7265625" style="29" customWidth="1"/>
    <col min="2" max="2" width="100.7265625" style="29" bestFit="1" customWidth="1"/>
    <col min="3" max="3" width="16.08984375" style="29" customWidth="1"/>
    <col min="4" max="4" width="15" style="29" customWidth="1"/>
    <col min="5" max="5" width="15.26953125" style="29" customWidth="1"/>
    <col min="6" max="6" width="4.81640625" style="29" customWidth="1"/>
    <col min="7" max="16384" width="8.54296875" style="32"/>
  </cols>
  <sheetData>
    <row r="1" spans="2:7" s="29" customFormat="1" ht="4" customHeight="1" x14ac:dyDescent="0.25"/>
    <row r="2" spans="2:7" s="29" customFormat="1" ht="12" customHeight="1" x14ac:dyDescent="0.25">
      <c r="E2" s="30"/>
    </row>
    <row r="3" spans="2:7" ht="17.5" x14ac:dyDescent="0.35">
      <c r="B3" s="188" t="s">
        <v>194</v>
      </c>
      <c r="C3" s="188"/>
      <c r="D3" s="188"/>
      <c r="E3" s="188"/>
      <c r="F3" s="31"/>
      <c r="G3" s="31"/>
    </row>
    <row r="4" spans="2:7" s="29" customFormat="1" ht="18" x14ac:dyDescent="0.4">
      <c r="B4" s="52"/>
      <c r="C4" s="52"/>
      <c r="D4" s="52"/>
      <c r="E4" s="52"/>
    </row>
    <row r="5" spans="2:7" ht="17.5" x14ac:dyDescent="0.35">
      <c r="B5" s="188" t="s">
        <v>0</v>
      </c>
      <c r="C5" s="188"/>
      <c r="D5" s="188"/>
      <c r="E5" s="188"/>
      <c r="F5" s="33"/>
      <c r="G5" s="34"/>
    </row>
    <row r="6" spans="2:7" s="29" customFormat="1" ht="10.5" x14ac:dyDescent="0.25"/>
    <row r="7" spans="2:7" ht="11.15" customHeight="1" thickBot="1" x14ac:dyDescent="0.3"/>
    <row r="8" spans="2:7" s="29" customFormat="1" ht="44.15" customHeight="1" x14ac:dyDescent="0.25">
      <c r="B8" s="35" t="s">
        <v>92</v>
      </c>
      <c r="C8" s="35" t="s">
        <v>196</v>
      </c>
      <c r="D8" s="56" t="s">
        <v>192</v>
      </c>
      <c r="E8" s="57" t="s">
        <v>193</v>
      </c>
    </row>
    <row r="9" spans="2:7" s="29" customFormat="1" ht="11.15" customHeight="1" x14ac:dyDescent="0.25">
      <c r="B9" s="36" t="s">
        <v>5</v>
      </c>
      <c r="C9" s="36"/>
      <c r="D9" s="37" t="s">
        <v>6</v>
      </c>
      <c r="E9" s="37" t="s">
        <v>7</v>
      </c>
    </row>
    <row r="10" spans="2:7" s="29" customFormat="1" ht="11.15" customHeight="1" x14ac:dyDescent="0.25">
      <c r="B10" s="192" t="s">
        <v>93</v>
      </c>
      <c r="C10" s="192"/>
      <c r="D10" s="192"/>
      <c r="E10" s="192"/>
    </row>
    <row r="11" spans="2:7" s="29" customFormat="1" ht="12" customHeight="1" x14ac:dyDescent="0.25">
      <c r="B11" s="38" t="s">
        <v>94</v>
      </c>
      <c r="C11" s="38"/>
      <c r="D11" s="124">
        <v>33369000</v>
      </c>
      <c r="E11" s="124">
        <f>SUM(E12:E18)</f>
        <v>48702000</v>
      </c>
    </row>
    <row r="12" spans="2:7" s="29" customFormat="1" ht="12" customHeight="1" x14ac:dyDescent="0.25">
      <c r="B12" s="39" t="s">
        <v>95</v>
      </c>
      <c r="C12" s="39"/>
      <c r="D12" s="125"/>
      <c r="E12" s="125"/>
    </row>
    <row r="13" spans="2:7" s="29" customFormat="1" ht="12" customHeight="1" x14ac:dyDescent="0.25">
      <c r="B13" s="38" t="s">
        <v>96</v>
      </c>
      <c r="C13" s="38"/>
      <c r="D13" s="126" t="s">
        <v>12</v>
      </c>
      <c r="E13" s="126" t="s">
        <v>12</v>
      </c>
    </row>
    <row r="14" spans="2:7" s="29" customFormat="1" ht="12" customHeight="1" x14ac:dyDescent="0.25">
      <c r="B14" s="38" t="s">
        <v>97</v>
      </c>
      <c r="C14" s="38"/>
      <c r="D14" s="126" t="s">
        <v>12</v>
      </c>
      <c r="E14" s="126" t="s">
        <v>12</v>
      </c>
    </row>
    <row r="15" spans="2:7" s="29" customFormat="1" ht="12" customHeight="1" x14ac:dyDescent="0.25">
      <c r="B15" s="38" t="s">
        <v>98</v>
      </c>
      <c r="C15" s="38"/>
      <c r="D15" s="126" t="s">
        <v>12</v>
      </c>
      <c r="E15" s="124" t="s">
        <v>12</v>
      </c>
    </row>
    <row r="16" spans="2:7" s="29" customFormat="1" ht="12" customHeight="1" x14ac:dyDescent="0.25">
      <c r="B16" s="38" t="s">
        <v>99</v>
      </c>
      <c r="C16" s="38"/>
      <c r="D16" s="126" t="s">
        <v>12</v>
      </c>
      <c r="E16" s="126" t="s">
        <v>12</v>
      </c>
    </row>
    <row r="17" spans="2:6" s="29" customFormat="1" ht="12" customHeight="1" x14ac:dyDescent="0.25">
      <c r="B17" s="38" t="s">
        <v>100</v>
      </c>
      <c r="C17" s="38"/>
      <c r="D17" s="126" t="s">
        <v>12</v>
      </c>
      <c r="E17" s="126" t="s">
        <v>12</v>
      </c>
    </row>
    <row r="18" spans="2:6" s="29" customFormat="1" ht="12" customHeight="1" x14ac:dyDescent="0.25">
      <c r="B18" s="38" t="s">
        <v>101</v>
      </c>
      <c r="C18" s="38"/>
      <c r="D18" s="126">
        <v>33369000</v>
      </c>
      <c r="E18" s="126">
        <v>48702000</v>
      </c>
    </row>
    <row r="19" spans="2:6" s="29" customFormat="1" ht="12" customHeight="1" x14ac:dyDescent="0.25">
      <c r="B19" s="40" t="s">
        <v>102</v>
      </c>
      <c r="C19" s="40"/>
      <c r="D19" s="124">
        <v>105023000</v>
      </c>
      <c r="E19" s="124">
        <f>SUM(E20:E27)</f>
        <v>61572000</v>
      </c>
    </row>
    <row r="20" spans="2:6" s="29" customFormat="1" ht="13" customHeight="1" x14ac:dyDescent="0.25">
      <c r="B20" s="41" t="s">
        <v>95</v>
      </c>
      <c r="C20" s="41"/>
      <c r="D20" s="127"/>
      <c r="E20" s="127"/>
    </row>
    <row r="21" spans="2:6" s="29" customFormat="1" ht="12" customHeight="1" x14ac:dyDescent="0.25">
      <c r="B21" s="38" t="s">
        <v>103</v>
      </c>
      <c r="C21" s="38"/>
      <c r="D21" s="126">
        <v>38122000</v>
      </c>
      <c r="E21" s="126">
        <v>13329000</v>
      </c>
    </row>
    <row r="22" spans="2:6" s="29" customFormat="1" ht="12" customHeight="1" x14ac:dyDescent="0.25">
      <c r="B22" s="38" t="s">
        <v>104</v>
      </c>
      <c r="C22" s="38"/>
      <c r="D22" s="126" t="s">
        <v>12</v>
      </c>
      <c r="E22" s="126" t="s">
        <v>12</v>
      </c>
    </row>
    <row r="23" spans="2:6" s="29" customFormat="1" ht="12" customHeight="1" x14ac:dyDescent="0.25">
      <c r="B23" s="38" t="s">
        <v>105</v>
      </c>
      <c r="C23" s="38"/>
      <c r="D23" s="126">
        <v>21717000</v>
      </c>
      <c r="E23" s="126">
        <v>9985000</v>
      </c>
    </row>
    <row r="24" spans="2:6" s="29" customFormat="1" ht="12" customHeight="1" x14ac:dyDescent="0.25">
      <c r="B24" s="38" t="s">
        <v>106</v>
      </c>
      <c r="C24" s="38"/>
      <c r="D24" s="126" t="s">
        <v>12</v>
      </c>
      <c r="E24" s="126" t="s">
        <v>12</v>
      </c>
      <c r="F24" s="29" t="s">
        <v>64</v>
      </c>
    </row>
    <row r="25" spans="2:6" s="29" customFormat="1" ht="12" customHeight="1" x14ac:dyDescent="0.25">
      <c r="B25" s="38" t="s">
        <v>107</v>
      </c>
      <c r="C25" s="38"/>
      <c r="D25" s="126" t="s">
        <v>12</v>
      </c>
      <c r="E25" s="126" t="s">
        <v>12</v>
      </c>
    </row>
    <row r="26" spans="2:6" s="29" customFormat="1" ht="12" customHeight="1" x14ac:dyDescent="0.25">
      <c r="B26" s="38" t="s">
        <v>108</v>
      </c>
      <c r="C26" s="38"/>
      <c r="D26" s="126">
        <v>8228000</v>
      </c>
      <c r="E26" s="126">
        <v>2006000</v>
      </c>
    </row>
    <row r="27" spans="2:6" s="29" customFormat="1" ht="12" customHeight="1" x14ac:dyDescent="0.25">
      <c r="B27" s="38" t="s">
        <v>109</v>
      </c>
      <c r="C27" s="38"/>
      <c r="D27" s="126">
        <v>36957000</v>
      </c>
      <c r="E27" s="126">
        <v>36252000</v>
      </c>
    </row>
    <row r="28" spans="2:6" s="29" customFormat="1" ht="24" customHeight="1" x14ac:dyDescent="0.25">
      <c r="B28" s="40" t="s">
        <v>110</v>
      </c>
      <c r="C28" s="40"/>
      <c r="D28" s="124">
        <v>-71654000</v>
      </c>
      <c r="E28" s="124">
        <f>E11-E19</f>
        <v>-12870000</v>
      </c>
    </row>
    <row r="29" spans="2:6" s="29" customFormat="1" ht="11.15" customHeight="1" x14ac:dyDescent="0.25">
      <c r="B29" s="193" t="s">
        <v>111</v>
      </c>
      <c r="C29" s="193"/>
      <c r="D29" s="193"/>
      <c r="E29" s="193"/>
    </row>
    <row r="30" spans="2:6" s="29" customFormat="1" ht="11.15" customHeight="1" x14ac:dyDescent="0.25">
      <c r="B30" s="38" t="s">
        <v>112</v>
      </c>
      <c r="C30" s="91"/>
      <c r="D30" s="42" t="s">
        <v>12</v>
      </c>
      <c r="E30" s="124">
        <f>SUM(E31:E43)</f>
        <v>1296358000</v>
      </c>
    </row>
    <row r="31" spans="2:6" s="29" customFormat="1" ht="12" customHeight="1" x14ac:dyDescent="0.25">
      <c r="B31" s="41" t="s">
        <v>95</v>
      </c>
      <c r="C31" s="92"/>
      <c r="D31" s="43"/>
      <c r="E31" s="44"/>
    </row>
    <row r="32" spans="2:6" s="29" customFormat="1" ht="12" customHeight="1" x14ac:dyDescent="0.25">
      <c r="B32" s="38" t="s">
        <v>113</v>
      </c>
      <c r="C32" s="91"/>
      <c r="D32" s="45" t="s">
        <v>12</v>
      </c>
      <c r="E32" s="45" t="s">
        <v>12</v>
      </c>
    </row>
    <row r="33" spans="2:5" s="29" customFormat="1" ht="12" customHeight="1" x14ac:dyDescent="0.25">
      <c r="B33" s="38" t="s">
        <v>114</v>
      </c>
      <c r="C33" s="91"/>
      <c r="D33" s="46" t="s">
        <v>12</v>
      </c>
      <c r="E33" s="46" t="s">
        <v>12</v>
      </c>
    </row>
    <row r="34" spans="2:5" s="29" customFormat="1" ht="12" customHeight="1" x14ac:dyDescent="0.25">
      <c r="B34" s="38" t="s">
        <v>115</v>
      </c>
      <c r="C34" s="91"/>
      <c r="D34" s="46" t="s">
        <v>12</v>
      </c>
      <c r="E34" s="46" t="s">
        <v>12</v>
      </c>
    </row>
    <row r="35" spans="2:5" s="29" customFormat="1" ht="24" customHeight="1" x14ac:dyDescent="0.25">
      <c r="B35" s="40" t="s">
        <v>116</v>
      </c>
      <c r="C35" s="93"/>
      <c r="D35" s="45" t="s">
        <v>12</v>
      </c>
      <c r="E35" s="45" t="s">
        <v>12</v>
      </c>
    </row>
    <row r="36" spans="2:5" s="29" customFormat="1" ht="12" customHeight="1" x14ac:dyDescent="0.25">
      <c r="B36" s="40" t="s">
        <v>117</v>
      </c>
      <c r="C36" s="93"/>
      <c r="D36" s="46" t="s">
        <v>12</v>
      </c>
      <c r="E36" s="46" t="s">
        <v>12</v>
      </c>
    </row>
    <row r="37" spans="2:5" s="29" customFormat="1" ht="12" customHeight="1" x14ac:dyDescent="0.25">
      <c r="B37" s="40" t="s">
        <v>118</v>
      </c>
      <c r="C37" s="93"/>
      <c r="D37" s="46" t="s">
        <v>12</v>
      </c>
      <c r="E37" s="46" t="s">
        <v>12</v>
      </c>
    </row>
    <row r="38" spans="2:5" s="29" customFormat="1" ht="12" customHeight="1" x14ac:dyDescent="0.25">
      <c r="B38" s="40" t="s">
        <v>119</v>
      </c>
      <c r="C38" s="93"/>
      <c r="D38" s="46" t="s">
        <v>12</v>
      </c>
      <c r="E38" s="46" t="s">
        <v>12</v>
      </c>
    </row>
    <row r="39" spans="2:5" s="29" customFormat="1" ht="12" customHeight="1" x14ac:dyDescent="0.25">
      <c r="B39" s="40" t="s">
        <v>120</v>
      </c>
      <c r="C39" s="93"/>
      <c r="D39" s="46" t="s">
        <v>12</v>
      </c>
      <c r="E39" s="46" t="s">
        <v>12</v>
      </c>
    </row>
    <row r="40" spans="2:5" s="29" customFormat="1" ht="12" customHeight="1" x14ac:dyDescent="0.25">
      <c r="B40" s="40" t="s">
        <v>121</v>
      </c>
      <c r="C40" s="93"/>
      <c r="D40" s="46" t="s">
        <v>12</v>
      </c>
      <c r="E40" s="46" t="s">
        <v>12</v>
      </c>
    </row>
    <row r="41" spans="2:5" s="29" customFormat="1" ht="12" customHeight="1" x14ac:dyDescent="0.25">
      <c r="B41" s="40" t="s">
        <v>139</v>
      </c>
      <c r="C41" s="93"/>
      <c r="D41" s="46" t="s">
        <v>12</v>
      </c>
      <c r="E41" s="126">
        <v>1049384000</v>
      </c>
    </row>
    <row r="42" spans="2:5" s="29" customFormat="1" ht="12" customHeight="1" x14ac:dyDescent="0.25">
      <c r="B42" s="40" t="s">
        <v>100</v>
      </c>
      <c r="C42" s="93"/>
      <c r="D42" s="46" t="s">
        <v>12</v>
      </c>
      <c r="E42" s="46" t="s">
        <v>12</v>
      </c>
    </row>
    <row r="43" spans="2:5" s="29" customFormat="1" ht="12" customHeight="1" x14ac:dyDescent="0.25">
      <c r="B43" s="38" t="s">
        <v>101</v>
      </c>
      <c r="C43" s="91"/>
      <c r="D43" s="46" t="s">
        <v>12</v>
      </c>
      <c r="E43" s="126">
        <v>246974000</v>
      </c>
    </row>
    <row r="44" spans="2:5" s="29" customFormat="1" ht="15" customHeight="1" x14ac:dyDescent="0.25">
      <c r="B44" s="38" t="s">
        <v>122</v>
      </c>
      <c r="C44" s="91"/>
      <c r="D44" s="47" t="s">
        <v>12</v>
      </c>
      <c r="E44" s="126" t="s">
        <v>12</v>
      </c>
    </row>
    <row r="45" spans="2:5" s="29" customFormat="1" ht="14.15" customHeight="1" x14ac:dyDescent="0.25">
      <c r="B45" s="41" t="s">
        <v>95</v>
      </c>
      <c r="C45" s="92"/>
      <c r="D45" s="48">
        <v>0</v>
      </c>
      <c r="E45" s="48">
        <v>0</v>
      </c>
    </row>
    <row r="46" spans="2:5" s="29" customFormat="1" ht="12" customHeight="1" x14ac:dyDescent="0.25">
      <c r="B46" s="38" t="s">
        <v>123</v>
      </c>
      <c r="C46" s="91"/>
      <c r="D46" s="46" t="s">
        <v>12</v>
      </c>
      <c r="E46" s="46" t="s">
        <v>12</v>
      </c>
    </row>
    <row r="47" spans="2:5" s="29" customFormat="1" ht="12" customHeight="1" x14ac:dyDescent="0.25">
      <c r="B47" s="38" t="s">
        <v>124</v>
      </c>
      <c r="C47" s="91"/>
      <c r="D47" s="46" t="s">
        <v>12</v>
      </c>
      <c r="E47" s="46" t="s">
        <v>12</v>
      </c>
    </row>
    <row r="48" spans="2:5" s="29" customFormat="1" ht="12" customHeight="1" x14ac:dyDescent="0.25">
      <c r="B48" s="49" t="s">
        <v>125</v>
      </c>
      <c r="C48" s="94"/>
      <c r="D48" s="45" t="s">
        <v>12</v>
      </c>
      <c r="E48" s="45" t="s">
        <v>12</v>
      </c>
    </row>
    <row r="49" spans="2:5" s="29" customFormat="1" ht="24" customHeight="1" x14ac:dyDescent="0.25">
      <c r="B49" s="50" t="s">
        <v>126</v>
      </c>
      <c r="C49" s="95"/>
      <c r="D49" s="45" t="s">
        <v>12</v>
      </c>
      <c r="E49" s="45" t="s">
        <v>12</v>
      </c>
    </row>
    <row r="50" spans="2:5" s="29" customFormat="1" ht="12" customHeight="1" x14ac:dyDescent="0.25">
      <c r="B50" s="49" t="s">
        <v>127</v>
      </c>
      <c r="C50" s="94"/>
      <c r="D50" s="45" t="s">
        <v>12</v>
      </c>
      <c r="E50" s="45" t="s">
        <v>12</v>
      </c>
    </row>
    <row r="51" spans="2:5" s="29" customFormat="1" ht="12" customHeight="1" x14ac:dyDescent="0.25">
      <c r="B51" s="49" t="s">
        <v>128</v>
      </c>
      <c r="C51" s="94"/>
      <c r="D51" s="45" t="s">
        <v>12</v>
      </c>
      <c r="E51" s="45" t="s">
        <v>12</v>
      </c>
    </row>
    <row r="52" spans="2:5" s="29" customFormat="1" ht="12" customHeight="1" x14ac:dyDescent="0.25">
      <c r="B52" s="50" t="s">
        <v>129</v>
      </c>
      <c r="C52" s="95"/>
      <c r="D52" s="45" t="s">
        <v>12</v>
      </c>
      <c r="E52" s="45" t="s">
        <v>12</v>
      </c>
    </row>
    <row r="53" spans="2:5" s="29" customFormat="1" ht="12" customHeight="1" x14ac:dyDescent="0.25">
      <c r="B53" s="49" t="s">
        <v>106</v>
      </c>
      <c r="C53" s="94"/>
      <c r="D53" s="45" t="s">
        <v>12</v>
      </c>
      <c r="E53" s="45" t="s">
        <v>12</v>
      </c>
    </row>
    <row r="54" spans="2:5" x14ac:dyDescent="0.25">
      <c r="B54" s="41" t="s">
        <v>130</v>
      </c>
      <c r="C54" s="92"/>
      <c r="D54" s="45"/>
      <c r="E54" s="45"/>
    </row>
    <row r="55" spans="2:5" x14ac:dyDescent="0.25">
      <c r="B55" s="41" t="s">
        <v>131</v>
      </c>
      <c r="C55" s="92"/>
      <c r="D55" s="45"/>
      <c r="E55" s="45"/>
    </row>
    <row r="56" spans="2:5" x14ac:dyDescent="0.25">
      <c r="B56" s="41" t="s">
        <v>121</v>
      </c>
      <c r="C56" s="92"/>
      <c r="D56" s="45"/>
      <c r="E56" s="45"/>
    </row>
    <row r="57" spans="2:5" x14ac:dyDescent="0.25">
      <c r="B57" s="41" t="s">
        <v>132</v>
      </c>
      <c r="C57" s="92"/>
      <c r="D57" s="45"/>
      <c r="E57" s="45"/>
    </row>
    <row r="58" spans="2:5" ht="11.5" customHeight="1" x14ac:dyDescent="0.25">
      <c r="B58" s="41" t="s">
        <v>109</v>
      </c>
      <c r="C58" s="92"/>
      <c r="D58" s="45"/>
      <c r="E58" s="45"/>
    </row>
    <row r="59" spans="2:5" ht="11.5" customHeight="1" x14ac:dyDescent="0.25">
      <c r="B59" s="38" t="s">
        <v>133</v>
      </c>
      <c r="C59" s="91"/>
      <c r="D59" s="51"/>
      <c r="E59" s="51"/>
    </row>
    <row r="60" spans="2:5" ht="11.5" customHeight="1" x14ac:dyDescent="0.25">
      <c r="B60" s="189" t="s">
        <v>134</v>
      </c>
      <c r="C60" s="190"/>
      <c r="D60" s="190"/>
      <c r="E60" s="191"/>
    </row>
    <row r="61" spans="2:5" ht="11.5" customHeight="1" x14ac:dyDescent="0.25">
      <c r="B61" s="38" t="s">
        <v>135</v>
      </c>
      <c r="C61" s="38"/>
      <c r="D61" s="126">
        <v>1091429000</v>
      </c>
      <c r="E61" s="126">
        <f>SUM(E62:E66)</f>
        <v>541972000</v>
      </c>
    </row>
    <row r="62" spans="2:5" ht="11.5" customHeight="1" x14ac:dyDescent="0.25">
      <c r="B62" s="38" t="s">
        <v>95</v>
      </c>
      <c r="C62" s="38"/>
      <c r="D62" s="126">
        <v>0</v>
      </c>
      <c r="E62" s="126">
        <v>0</v>
      </c>
    </row>
    <row r="63" spans="2:5" ht="11.5" customHeight="1" x14ac:dyDescent="0.25">
      <c r="B63" s="38" t="s">
        <v>136</v>
      </c>
      <c r="C63" s="38"/>
      <c r="D63" s="126" t="s">
        <v>12</v>
      </c>
      <c r="E63" s="126" t="s">
        <v>12</v>
      </c>
    </row>
    <row r="64" spans="2:5" ht="11.5" customHeight="1" x14ac:dyDescent="0.25">
      <c r="B64" s="38" t="s">
        <v>137</v>
      </c>
      <c r="C64" s="38"/>
      <c r="D64" s="126">
        <v>527886000</v>
      </c>
      <c r="E64" s="126">
        <v>541170000</v>
      </c>
    </row>
    <row r="65" spans="2:5" ht="11.5" customHeight="1" x14ac:dyDescent="0.25">
      <c r="B65" s="38" t="s">
        <v>100</v>
      </c>
      <c r="C65" s="38"/>
      <c r="D65" s="126" t="s">
        <v>12</v>
      </c>
      <c r="E65" s="126" t="s">
        <v>12</v>
      </c>
    </row>
    <row r="66" spans="2:5" ht="11.5" customHeight="1" x14ac:dyDescent="0.25">
      <c r="B66" s="38" t="s">
        <v>101</v>
      </c>
      <c r="C66" s="38"/>
      <c r="D66" s="126">
        <v>563543000</v>
      </c>
      <c r="E66" s="126">
        <v>802000</v>
      </c>
    </row>
    <row r="67" spans="2:5" ht="11.5" customHeight="1" x14ac:dyDescent="0.25">
      <c r="B67" s="38" t="s">
        <v>138</v>
      </c>
      <c r="C67" s="38"/>
      <c r="D67" s="124">
        <v>1021995000</v>
      </c>
      <c r="E67" s="124">
        <f>SUM(E68:E73)</f>
        <v>1808245000</v>
      </c>
    </row>
    <row r="68" spans="2:5" ht="11.5" customHeight="1" x14ac:dyDescent="0.25">
      <c r="B68" s="38" t="s">
        <v>95</v>
      </c>
      <c r="C68" s="38"/>
      <c r="D68" s="126">
        <v>0</v>
      </c>
      <c r="E68" s="126">
        <v>0</v>
      </c>
    </row>
    <row r="69" spans="2:5" ht="11.5" customHeight="1" x14ac:dyDescent="0.25">
      <c r="B69" s="38" t="s">
        <v>139</v>
      </c>
      <c r="C69" s="38"/>
      <c r="D69" s="126">
        <v>1021595000</v>
      </c>
      <c r="E69" s="126">
        <v>1808245000</v>
      </c>
    </row>
    <row r="70" spans="2:5" ht="11.5" customHeight="1" x14ac:dyDescent="0.25">
      <c r="B70" s="38" t="s">
        <v>106</v>
      </c>
      <c r="C70" s="38"/>
      <c r="D70" s="126" t="s">
        <v>12</v>
      </c>
      <c r="E70" s="126" t="s">
        <v>12</v>
      </c>
    </row>
    <row r="71" spans="2:5" ht="11.5" customHeight="1" x14ac:dyDescent="0.25">
      <c r="B71" s="38" t="s">
        <v>140</v>
      </c>
      <c r="C71" s="38"/>
      <c r="D71" s="126" t="s">
        <v>12</v>
      </c>
      <c r="E71" s="126" t="s">
        <v>12</v>
      </c>
    </row>
    <row r="72" spans="2:5" ht="11.5" customHeight="1" x14ac:dyDescent="0.25">
      <c r="B72" s="38" t="s">
        <v>141</v>
      </c>
      <c r="C72" s="38"/>
      <c r="D72" s="126" t="s">
        <v>12</v>
      </c>
      <c r="E72" s="126" t="s">
        <v>12</v>
      </c>
    </row>
    <row r="73" spans="2:5" ht="11.5" customHeight="1" x14ac:dyDescent="0.25">
      <c r="B73" s="38" t="s">
        <v>142</v>
      </c>
      <c r="C73" s="38"/>
      <c r="D73" s="126">
        <v>400000</v>
      </c>
      <c r="E73" s="126" t="s">
        <v>12</v>
      </c>
    </row>
    <row r="74" spans="2:5" ht="11.5" customHeight="1" x14ac:dyDescent="0.25">
      <c r="B74" s="38" t="s">
        <v>143</v>
      </c>
      <c r="C74" s="38"/>
      <c r="D74" s="124">
        <v>69435000</v>
      </c>
      <c r="E74" s="124">
        <f>E61-E67</f>
        <v>-1266273000</v>
      </c>
    </row>
    <row r="75" spans="2:5" ht="11.5" customHeight="1" x14ac:dyDescent="0.25">
      <c r="B75" s="38" t="s">
        <v>144</v>
      </c>
      <c r="C75" s="38"/>
      <c r="D75" s="124" t="s">
        <v>12</v>
      </c>
      <c r="E75" s="124" t="s">
        <v>12</v>
      </c>
    </row>
    <row r="76" spans="2:5" ht="11.5" customHeight="1" x14ac:dyDescent="0.25">
      <c r="B76" s="38" t="s">
        <v>145</v>
      </c>
      <c r="C76" s="38"/>
      <c r="D76" s="124" t="s">
        <v>12</v>
      </c>
      <c r="E76" s="124" t="s">
        <v>12</v>
      </c>
    </row>
    <row r="77" spans="2:5" ht="11.5" customHeight="1" x14ac:dyDescent="0.25">
      <c r="B77" s="38" t="s">
        <v>146</v>
      </c>
      <c r="C77" s="38"/>
      <c r="D77" s="124">
        <v>-2200000</v>
      </c>
      <c r="E77" s="124">
        <f>E74+E30+E28</f>
        <v>17215000</v>
      </c>
    </row>
    <row r="78" spans="2:5" ht="11.5" customHeight="1" x14ac:dyDescent="0.25">
      <c r="B78" s="38" t="s">
        <v>147</v>
      </c>
      <c r="C78" s="38"/>
      <c r="D78" s="130">
        <v>74787000</v>
      </c>
      <c r="E78" s="124">
        <v>52383631</v>
      </c>
    </row>
    <row r="79" spans="2:5" ht="11.5" customHeight="1" x14ac:dyDescent="0.25">
      <c r="B79" s="38" t="s">
        <v>148</v>
      </c>
      <c r="C79" s="38"/>
      <c r="D79" s="130">
        <v>10666000</v>
      </c>
      <c r="E79" s="124">
        <v>69598000</v>
      </c>
    </row>
    <row r="82" spans="2:5" ht="11.5" customHeight="1" x14ac:dyDescent="0.25">
      <c r="B82" s="15" t="s">
        <v>84</v>
      </c>
      <c r="C82" s="199" t="s">
        <v>85</v>
      </c>
      <c r="D82" s="199"/>
    </row>
    <row r="83" spans="2:5" ht="11.5" customHeight="1" x14ac:dyDescent="0.25">
      <c r="B83" s="1"/>
      <c r="C83" s="200" t="s">
        <v>86</v>
      </c>
      <c r="D83" s="200"/>
      <c r="E83" s="200" t="s">
        <v>87</v>
      </c>
    </row>
    <row r="84" spans="2:5" ht="11.5" customHeight="1" x14ac:dyDescent="0.25">
      <c r="B84" s="1"/>
      <c r="C84" s="1"/>
      <c r="D84" s="1"/>
    </row>
    <row r="85" spans="2:5" ht="11.5" customHeight="1" x14ac:dyDescent="0.25">
      <c r="B85" s="1"/>
      <c r="C85" s="1"/>
      <c r="D85" s="1"/>
    </row>
    <row r="86" spans="2:5" ht="11.5" customHeight="1" x14ac:dyDescent="0.25">
      <c r="B86" s="15" t="s">
        <v>88</v>
      </c>
      <c r="C86" s="199" t="s">
        <v>89</v>
      </c>
      <c r="D86" s="16"/>
    </row>
    <row r="87" spans="2:5" ht="11.5" customHeight="1" x14ac:dyDescent="0.25">
      <c r="B87" s="1"/>
      <c r="C87" s="200" t="s">
        <v>86</v>
      </c>
      <c r="D87" s="200"/>
      <c r="E87" s="200" t="s">
        <v>87</v>
      </c>
    </row>
    <row r="88" spans="2:5" ht="11.5" customHeight="1" x14ac:dyDescent="0.25">
      <c r="B88" s="1"/>
      <c r="C88" s="1"/>
      <c r="D88" s="1"/>
      <c r="E88" s="1"/>
    </row>
    <row r="89" spans="2:5" ht="11.5" customHeight="1" x14ac:dyDescent="0.25">
      <c r="B89" s="1"/>
      <c r="C89" s="1"/>
      <c r="D89" s="1"/>
      <c r="E89" s="1"/>
    </row>
    <row r="90" spans="2:5" ht="11.5" customHeight="1" x14ac:dyDescent="0.25">
      <c r="B90" s="1" t="s">
        <v>90</v>
      </c>
      <c r="C90" s="1"/>
      <c r="D90" s="1"/>
      <c r="E90" s="1"/>
    </row>
    <row r="91" spans="2:5" ht="11.5" customHeight="1" x14ac:dyDescent="0.25">
      <c r="B91" s="1" t="s">
        <v>91</v>
      </c>
      <c r="C91" s="1"/>
      <c r="D91" s="1"/>
      <c r="E91" s="1"/>
    </row>
    <row r="92" spans="2:5" ht="11.5" customHeight="1" x14ac:dyDescent="0.25">
      <c r="B92" s="1"/>
      <c r="C92" s="1"/>
      <c r="D92" s="1"/>
      <c r="E92" s="1"/>
    </row>
  </sheetData>
  <mergeCells count="5">
    <mergeCell ref="B3:E3"/>
    <mergeCell ref="B5:E5"/>
    <mergeCell ref="B60:E60"/>
    <mergeCell ref="B10:E10"/>
    <mergeCell ref="B29:E29"/>
  </mergeCells>
  <pageMargins left="0.39370078740157483" right="0.39370078740157483" top="0.39370078740157483" bottom="0.39370078740157483" header="0" footer="0"/>
  <pageSetup fitToHeight="0" pageOrder="overThenDown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AE7B1-6FFA-45A6-AECE-B42EE59A5433}">
  <sheetPr>
    <outlinePr summaryBelow="0" summaryRight="0"/>
    <pageSetUpPr autoPageBreaks="0" fitToPage="1"/>
  </sheetPr>
  <dimension ref="A1:S75"/>
  <sheetViews>
    <sheetView tabSelected="1" topLeftCell="A7" zoomScale="85" zoomScaleNormal="85" workbookViewId="0">
      <selection activeCell="F42" sqref="F42"/>
    </sheetView>
  </sheetViews>
  <sheetFormatPr defaultColWidth="8.54296875" defaultRowHeight="11.5" customHeight="1" x14ac:dyDescent="0.25"/>
  <cols>
    <col min="1" max="1" width="9.81640625" style="29" customWidth="1"/>
    <col min="2" max="2" width="32.453125" style="29" bestFit="1" customWidth="1"/>
    <col min="3" max="3" width="12.81640625" style="29" bestFit="1" customWidth="1"/>
    <col min="4" max="4" width="12.1796875" style="29" bestFit="1" customWidth="1"/>
    <col min="5" max="5" width="11.81640625" style="29" bestFit="1" customWidth="1"/>
    <col min="6" max="6" width="17.54296875" style="29" customWidth="1"/>
    <col min="7" max="7" width="14.453125" style="29" bestFit="1" customWidth="1"/>
    <col min="8" max="8" width="13.81640625" style="29" bestFit="1" customWidth="1"/>
    <col min="9" max="9" width="17.54296875" style="29" customWidth="1"/>
    <col min="10" max="10" width="12.54296875" style="29" bestFit="1" customWidth="1"/>
    <col min="11" max="11" width="14" style="32" customWidth="1"/>
    <col min="12" max="16384" width="8.54296875" style="32"/>
  </cols>
  <sheetData>
    <row r="1" spans="2:19" s="29" customFormat="1" ht="10.5" x14ac:dyDescent="0.25"/>
    <row r="2" spans="2:19" ht="17.5" x14ac:dyDescent="0.35">
      <c r="B2" s="188" t="s">
        <v>195</v>
      </c>
      <c r="C2" s="188"/>
      <c r="D2" s="188"/>
      <c r="E2" s="188"/>
      <c r="F2" s="188"/>
      <c r="G2" s="188"/>
      <c r="H2" s="188"/>
      <c r="I2" s="188"/>
      <c r="J2" s="188"/>
      <c r="L2" s="197"/>
      <c r="M2" s="197"/>
      <c r="N2" s="197"/>
      <c r="O2" s="197"/>
      <c r="P2" s="197"/>
      <c r="Q2" s="197"/>
      <c r="R2" s="197"/>
      <c r="S2" s="197"/>
    </row>
    <row r="3" spans="2:19" s="29" customFormat="1" ht="17.5" x14ac:dyDescent="0.35">
      <c r="B3" s="53"/>
      <c r="C3" s="53"/>
      <c r="D3" s="53"/>
      <c r="E3" s="53"/>
      <c r="F3" s="53"/>
      <c r="G3" s="53"/>
      <c r="H3" s="53"/>
      <c r="I3" s="53"/>
      <c r="J3" s="53"/>
    </row>
    <row r="4" spans="2:19" s="29" customFormat="1" ht="17.5" x14ac:dyDescent="0.35">
      <c r="B4" s="188" t="s">
        <v>0</v>
      </c>
      <c r="C4" s="188"/>
      <c r="D4" s="188"/>
      <c r="E4" s="188"/>
      <c r="F4" s="188"/>
      <c r="G4" s="188"/>
      <c r="H4" s="188"/>
      <c r="I4" s="188"/>
      <c r="J4" s="188"/>
    </row>
    <row r="5" spans="2:19" ht="10.5" x14ac:dyDescent="0.25">
      <c r="I5" s="29" t="s">
        <v>1</v>
      </c>
      <c r="L5" s="196"/>
      <c r="M5" s="196"/>
      <c r="N5" s="196"/>
      <c r="O5" s="29"/>
      <c r="P5" s="29"/>
      <c r="Q5" s="29"/>
      <c r="R5" s="29"/>
      <c r="S5" s="29"/>
    </row>
    <row r="6" spans="2:19" ht="10.5" x14ac:dyDescent="0.25">
      <c r="L6" s="87"/>
      <c r="M6" s="87"/>
      <c r="N6" s="87"/>
      <c r="O6" s="29"/>
      <c r="P6" s="29"/>
      <c r="Q6" s="29"/>
      <c r="R6" s="29"/>
      <c r="S6" s="29"/>
    </row>
    <row r="7" spans="2:19" s="29" customFormat="1" ht="11.15" customHeight="1" x14ac:dyDescent="0.25">
      <c r="B7" s="198"/>
      <c r="C7" s="194" t="s">
        <v>196</v>
      </c>
      <c r="D7" s="194" t="s">
        <v>198</v>
      </c>
      <c r="E7" s="194" t="s">
        <v>199</v>
      </c>
      <c r="F7" s="194" t="s">
        <v>200</v>
      </c>
      <c r="G7" s="194" t="s">
        <v>201</v>
      </c>
      <c r="H7" s="113" t="s">
        <v>202</v>
      </c>
      <c r="I7" s="113" t="s">
        <v>203</v>
      </c>
    </row>
    <row r="8" spans="2:19" ht="26.5" thickBot="1" x14ac:dyDescent="0.3">
      <c r="B8" s="198"/>
      <c r="C8" s="195"/>
      <c r="D8" s="195"/>
      <c r="E8" s="195"/>
      <c r="F8" s="195"/>
      <c r="G8" s="195"/>
      <c r="H8" s="114" t="s">
        <v>204</v>
      </c>
      <c r="I8" s="114" t="s">
        <v>205</v>
      </c>
    </row>
    <row r="9" spans="2:19" ht="13" x14ac:dyDescent="0.25">
      <c r="B9" s="115" t="s">
        <v>206</v>
      </c>
      <c r="C9" s="116"/>
      <c r="D9" s="117"/>
      <c r="E9" s="117"/>
      <c r="F9" s="117"/>
      <c r="G9" s="117"/>
      <c r="H9" s="117"/>
      <c r="I9" s="117"/>
    </row>
    <row r="10" spans="2:19" ht="13.5" thickBot="1" x14ac:dyDescent="0.3">
      <c r="B10" s="115" t="s">
        <v>207</v>
      </c>
      <c r="C10" s="113"/>
      <c r="D10" s="118">
        <v>104331</v>
      </c>
      <c r="E10" s="118" t="s">
        <v>208</v>
      </c>
      <c r="F10" s="118" t="s">
        <v>208</v>
      </c>
      <c r="G10" s="118" t="s">
        <v>208</v>
      </c>
      <c r="H10" s="118" t="s">
        <v>208</v>
      </c>
      <c r="I10" s="118">
        <v>104331</v>
      </c>
    </row>
    <row r="11" spans="2:19" ht="14" x14ac:dyDescent="0.3">
      <c r="B11" s="115" t="s">
        <v>209</v>
      </c>
      <c r="C11" s="113"/>
      <c r="D11" s="119">
        <v>115669</v>
      </c>
      <c r="E11" s="120"/>
      <c r="F11" s="120"/>
      <c r="G11" s="120"/>
      <c r="H11" s="120"/>
      <c r="I11" s="121">
        <v>115669</v>
      </c>
    </row>
    <row r="12" spans="2:19" ht="14" x14ac:dyDescent="0.3">
      <c r="B12" s="117" t="s">
        <v>210</v>
      </c>
      <c r="C12" s="113"/>
      <c r="D12" s="120"/>
      <c r="E12" s="120"/>
      <c r="F12" s="120"/>
      <c r="G12" s="120"/>
      <c r="H12" s="121">
        <v>19656</v>
      </c>
      <c r="I12" s="121">
        <v>19656</v>
      </c>
    </row>
    <row r="13" spans="2:19" ht="13.5" thickBot="1" x14ac:dyDescent="0.3">
      <c r="B13" s="115" t="s">
        <v>211</v>
      </c>
      <c r="C13" s="116"/>
      <c r="D13" s="118">
        <v>0</v>
      </c>
      <c r="E13" s="118">
        <v>0</v>
      </c>
      <c r="F13" s="118"/>
      <c r="G13" s="118">
        <v>0</v>
      </c>
      <c r="H13" s="118">
        <v>19656</v>
      </c>
      <c r="I13" s="118">
        <v>19656</v>
      </c>
    </row>
    <row r="14" spans="2:19" ht="14" x14ac:dyDescent="0.3">
      <c r="B14" s="117" t="s">
        <v>206</v>
      </c>
      <c r="C14" s="116"/>
      <c r="D14" s="120"/>
      <c r="E14" s="120"/>
      <c r="F14" s="120"/>
      <c r="G14" s="120"/>
      <c r="H14" s="123"/>
      <c r="I14" s="120"/>
    </row>
    <row r="15" spans="2:19" ht="14" x14ac:dyDescent="0.3">
      <c r="B15" s="117" t="s">
        <v>212</v>
      </c>
      <c r="C15" s="116"/>
      <c r="D15" s="120"/>
      <c r="E15" s="120"/>
      <c r="F15" s="120"/>
      <c r="G15" s="120"/>
      <c r="H15" s="121"/>
      <c r="I15" s="121"/>
    </row>
    <row r="16" spans="2:19" ht="13.5" thickBot="1" x14ac:dyDescent="0.3">
      <c r="B16" s="117" t="s">
        <v>213</v>
      </c>
      <c r="C16" s="116"/>
      <c r="D16" s="122"/>
      <c r="E16" s="122"/>
      <c r="F16" s="122"/>
      <c r="G16" s="122"/>
      <c r="H16" s="122"/>
      <c r="I16" s="122"/>
    </row>
    <row r="17" spans="2:9" ht="26.5" thickBot="1" x14ac:dyDescent="0.3">
      <c r="B17" s="115" t="s">
        <v>214</v>
      </c>
      <c r="C17" s="113"/>
      <c r="D17" s="118">
        <v>220000</v>
      </c>
      <c r="E17" s="118" t="s">
        <v>208</v>
      </c>
      <c r="F17" s="118" t="s">
        <v>208</v>
      </c>
      <c r="G17" s="118" t="s">
        <v>208</v>
      </c>
      <c r="H17" s="118">
        <v>19656</v>
      </c>
      <c r="I17" s="118">
        <v>239656</v>
      </c>
    </row>
    <row r="18" spans="2:9" ht="14" x14ac:dyDescent="0.3">
      <c r="B18" s="120"/>
      <c r="C18" s="120"/>
      <c r="D18" s="120"/>
      <c r="E18" s="120"/>
      <c r="F18" s="120"/>
      <c r="G18" s="120"/>
      <c r="H18" s="120"/>
      <c r="I18" s="120"/>
    </row>
    <row r="19" spans="2:9" ht="14" x14ac:dyDescent="0.3">
      <c r="B19" s="120"/>
      <c r="C19" s="120"/>
      <c r="D19" s="120"/>
      <c r="E19" s="120"/>
      <c r="F19" s="120"/>
      <c r="G19" s="120"/>
      <c r="H19" s="120"/>
      <c r="I19" s="120"/>
    </row>
    <row r="20" spans="2:9" ht="14.15" customHeight="1" x14ac:dyDescent="0.3">
      <c r="B20" s="120"/>
      <c r="C20" s="194" t="s">
        <v>196</v>
      </c>
      <c r="D20" s="194" t="s">
        <v>198</v>
      </c>
      <c r="E20" s="194" t="s">
        <v>199</v>
      </c>
      <c r="F20" s="194" t="s">
        <v>200</v>
      </c>
      <c r="G20" s="194" t="s">
        <v>201</v>
      </c>
      <c r="H20" s="113" t="s">
        <v>202</v>
      </c>
      <c r="I20" s="113" t="s">
        <v>203</v>
      </c>
    </row>
    <row r="21" spans="2:9" ht="26.5" thickBot="1" x14ac:dyDescent="0.35">
      <c r="B21" s="120"/>
      <c r="C21" s="195"/>
      <c r="D21" s="195"/>
      <c r="E21" s="195"/>
      <c r="F21" s="195"/>
      <c r="G21" s="195"/>
      <c r="H21" s="114" t="s">
        <v>204</v>
      </c>
      <c r="I21" s="114" t="s">
        <v>205</v>
      </c>
    </row>
    <row r="22" spans="2:9" ht="13.5" thickBot="1" x14ac:dyDescent="0.3">
      <c r="B22" s="115" t="s">
        <v>215</v>
      </c>
      <c r="C22" s="113"/>
      <c r="D22" s="118">
        <v>220000</v>
      </c>
      <c r="E22" s="118" t="s">
        <v>208</v>
      </c>
      <c r="F22" s="118" t="s">
        <v>208</v>
      </c>
      <c r="G22" s="118" t="s">
        <v>208</v>
      </c>
      <c r="H22" s="118">
        <v>258402</v>
      </c>
      <c r="I22" s="118">
        <v>478402</v>
      </c>
    </row>
    <row r="23" spans="2:9" ht="14" x14ac:dyDescent="0.3">
      <c r="B23" s="115" t="s">
        <v>206</v>
      </c>
      <c r="C23" s="113"/>
      <c r="D23" s="120"/>
      <c r="E23" s="120"/>
      <c r="F23" s="120"/>
      <c r="G23" s="120"/>
      <c r="H23" s="120"/>
      <c r="I23" s="121"/>
    </row>
    <row r="24" spans="2:9" ht="14" x14ac:dyDescent="0.3">
      <c r="B24" s="117" t="s">
        <v>210</v>
      </c>
      <c r="C24" s="113"/>
      <c r="D24" s="120"/>
      <c r="E24" s="120"/>
      <c r="F24" s="120"/>
      <c r="G24" s="120"/>
      <c r="H24" s="121">
        <v>90704</v>
      </c>
      <c r="I24" s="121">
        <f>H24</f>
        <v>90704</v>
      </c>
    </row>
    <row r="25" spans="2:9" ht="13.5" thickBot="1" x14ac:dyDescent="0.3">
      <c r="B25" s="117" t="s">
        <v>216</v>
      </c>
      <c r="C25" s="113"/>
      <c r="D25" s="122"/>
      <c r="E25" s="122"/>
      <c r="F25" s="122"/>
      <c r="G25" s="122"/>
      <c r="H25" s="122"/>
      <c r="I25" s="122"/>
    </row>
    <row r="26" spans="2:9" ht="13.5" thickBot="1" x14ac:dyDescent="0.3">
      <c r="B26" s="115" t="s">
        <v>211</v>
      </c>
      <c r="C26" s="116"/>
      <c r="D26" s="118">
        <v>0</v>
      </c>
      <c r="E26" s="118">
        <v>0</v>
      </c>
      <c r="F26" s="118">
        <v>0</v>
      </c>
      <c r="G26" s="118">
        <v>0</v>
      </c>
      <c r="H26" s="118">
        <f>H24+H22</f>
        <v>349106</v>
      </c>
      <c r="I26" s="118">
        <f>H26</f>
        <v>349106</v>
      </c>
    </row>
    <row r="27" spans="2:9" ht="14" x14ac:dyDescent="0.3">
      <c r="B27" s="117" t="s">
        <v>206</v>
      </c>
      <c r="C27" s="116"/>
      <c r="D27" s="120"/>
      <c r="E27" s="120"/>
      <c r="F27" s="120"/>
      <c r="G27" s="120"/>
      <c r="H27" s="123"/>
      <c r="I27" s="120"/>
    </row>
    <row r="28" spans="2:9" ht="14" x14ac:dyDescent="0.3">
      <c r="B28" s="117" t="s">
        <v>212</v>
      </c>
      <c r="C28" s="116"/>
      <c r="D28" s="120"/>
      <c r="E28" s="120"/>
      <c r="F28" s="120"/>
      <c r="G28" s="120"/>
      <c r="H28" s="120"/>
      <c r="I28" s="120"/>
    </row>
    <row r="29" spans="2:9" ht="13.5" thickBot="1" x14ac:dyDescent="0.3">
      <c r="B29" s="117" t="s">
        <v>213</v>
      </c>
      <c r="C29" s="116"/>
      <c r="D29" s="122"/>
      <c r="E29" s="122"/>
      <c r="F29" s="122"/>
      <c r="G29" s="122"/>
      <c r="H29" s="122"/>
      <c r="I29" s="122"/>
    </row>
    <row r="30" spans="2:9" ht="26.5" thickBot="1" x14ac:dyDescent="0.3">
      <c r="B30" s="115" t="s">
        <v>217</v>
      </c>
      <c r="C30" s="113"/>
      <c r="D30" s="118">
        <v>220000</v>
      </c>
      <c r="E30" s="118"/>
      <c r="F30" s="118"/>
      <c r="G30" s="118"/>
      <c r="H30" s="118">
        <v>349106</v>
      </c>
      <c r="I30" s="118">
        <f>H30+D30</f>
        <v>569106</v>
      </c>
    </row>
    <row r="31" spans="2:9" ht="10.5" x14ac:dyDescent="0.25"/>
    <row r="32" spans="2:9" ht="10.5" x14ac:dyDescent="0.25"/>
    <row r="33" spans="2:7" x14ac:dyDescent="0.25">
      <c r="B33" s="15" t="s">
        <v>84</v>
      </c>
      <c r="C33" s="199" t="s">
        <v>85</v>
      </c>
      <c r="D33" s="199"/>
      <c r="F33" s="199"/>
    </row>
    <row r="34" spans="2:7" ht="10.5" x14ac:dyDescent="0.25">
      <c r="B34" s="1"/>
      <c r="C34" s="200"/>
      <c r="D34" s="185" t="s">
        <v>86</v>
      </c>
      <c r="E34" s="185"/>
      <c r="F34" s="200"/>
      <c r="G34" s="200" t="s">
        <v>87</v>
      </c>
    </row>
    <row r="35" spans="2:7" ht="10.5" x14ac:dyDescent="0.25">
      <c r="B35" s="1"/>
      <c r="C35" s="1"/>
      <c r="D35" s="1"/>
    </row>
    <row r="36" spans="2:7" ht="10.5" x14ac:dyDescent="0.25">
      <c r="B36" s="1"/>
      <c r="C36" s="1"/>
      <c r="D36" s="1"/>
    </row>
    <row r="37" spans="2:7" ht="23" x14ac:dyDescent="0.25">
      <c r="B37" s="15" t="s">
        <v>88</v>
      </c>
      <c r="C37" s="199" t="s">
        <v>89</v>
      </c>
      <c r="D37" s="16"/>
      <c r="F37" s="16"/>
    </row>
    <row r="38" spans="2:7" ht="10.5" x14ac:dyDescent="0.25">
      <c r="B38" s="1"/>
      <c r="C38" s="200"/>
      <c r="D38" s="185" t="s">
        <v>86</v>
      </c>
      <c r="E38" s="185"/>
      <c r="F38" s="200"/>
      <c r="G38" s="200" t="s">
        <v>87</v>
      </c>
    </row>
    <row r="39" spans="2:7" ht="10.5" x14ac:dyDescent="0.25">
      <c r="B39" s="1"/>
      <c r="C39" s="1"/>
      <c r="D39" s="1"/>
      <c r="E39" s="1"/>
    </row>
    <row r="40" spans="2:7" ht="10.5" x14ac:dyDescent="0.25">
      <c r="B40" s="1"/>
      <c r="C40" s="1"/>
      <c r="D40" s="1"/>
      <c r="E40" s="1"/>
    </row>
    <row r="41" spans="2:7" ht="10.5" x14ac:dyDescent="0.25">
      <c r="B41" s="1" t="s">
        <v>90</v>
      </c>
      <c r="C41" s="1"/>
      <c r="D41" s="1"/>
      <c r="E41" s="1"/>
    </row>
    <row r="42" spans="2:7" ht="10.5" x14ac:dyDescent="0.25">
      <c r="B42" s="1" t="s">
        <v>91</v>
      </c>
      <c r="C42" s="1"/>
      <c r="D42" s="1"/>
      <c r="E42" s="1"/>
    </row>
    <row r="43" spans="2:7" ht="10.5" x14ac:dyDescent="0.25">
      <c r="B43" s="1"/>
      <c r="C43" s="1"/>
      <c r="D43" s="1"/>
      <c r="E43" s="1"/>
    </row>
    <row r="44" spans="2:7" ht="10.5" x14ac:dyDescent="0.25"/>
    <row r="45" spans="2:7" ht="10.5" x14ac:dyDescent="0.25"/>
    <row r="46" spans="2:7" ht="10.5" x14ac:dyDescent="0.25"/>
    <row r="47" spans="2:7" ht="10.5" x14ac:dyDescent="0.25"/>
    <row r="48" spans="2:7" ht="10.5" x14ac:dyDescent="0.25"/>
    <row r="49" ht="10.5" x14ac:dyDescent="0.25"/>
    <row r="50" ht="10.5" x14ac:dyDescent="0.25"/>
    <row r="51" ht="10.5" x14ac:dyDescent="0.25"/>
    <row r="52" ht="10.5" x14ac:dyDescent="0.25"/>
    <row r="53" ht="10.5" x14ac:dyDescent="0.25"/>
    <row r="54" ht="10.5" x14ac:dyDescent="0.25"/>
    <row r="55" ht="10.5" x14ac:dyDescent="0.25"/>
    <row r="56" ht="10.5" x14ac:dyDescent="0.25"/>
    <row r="57" ht="10.5" x14ac:dyDescent="0.25"/>
    <row r="58" ht="10.5" x14ac:dyDescent="0.25"/>
    <row r="59" ht="10.5" x14ac:dyDescent="0.25"/>
    <row r="60" ht="10.5" x14ac:dyDescent="0.25"/>
    <row r="61" ht="10.5" x14ac:dyDescent="0.25"/>
    <row r="62" ht="10.5" x14ac:dyDescent="0.25"/>
    <row r="63" ht="10.5" x14ac:dyDescent="0.25"/>
    <row r="64" ht="10.5" x14ac:dyDescent="0.25"/>
    <row r="65" ht="10.5" x14ac:dyDescent="0.25"/>
    <row r="66" ht="10.5" x14ac:dyDescent="0.25"/>
    <row r="67" ht="10.5" x14ac:dyDescent="0.25"/>
    <row r="68" ht="10.5" x14ac:dyDescent="0.25"/>
    <row r="69" ht="10.5" x14ac:dyDescent="0.25"/>
    <row r="70" ht="10.5" x14ac:dyDescent="0.25"/>
    <row r="71" ht="10.5" x14ac:dyDescent="0.25"/>
    <row r="72" ht="10.5" x14ac:dyDescent="0.25"/>
    <row r="73" ht="10.5" x14ac:dyDescent="0.25"/>
    <row r="74" ht="10.5" x14ac:dyDescent="0.25"/>
    <row r="75" ht="10.5" x14ac:dyDescent="0.25"/>
  </sheetData>
  <mergeCells count="17">
    <mergeCell ref="D38:E38"/>
    <mergeCell ref="D34:E34"/>
    <mergeCell ref="L5:N5"/>
    <mergeCell ref="L2:S2"/>
    <mergeCell ref="B2:J2"/>
    <mergeCell ref="B4:J4"/>
    <mergeCell ref="B7:B8"/>
    <mergeCell ref="C7:C8"/>
    <mergeCell ref="D7:D8"/>
    <mergeCell ref="E7:E8"/>
    <mergeCell ref="F7:F8"/>
    <mergeCell ref="G7:G8"/>
    <mergeCell ref="C20:C21"/>
    <mergeCell ref="D20:D21"/>
    <mergeCell ref="E20:E21"/>
    <mergeCell ref="F20:F21"/>
    <mergeCell ref="G20:G21"/>
  </mergeCells>
  <pageMargins left="0.39370078740157483" right="0.39370078740157483" top="0.39370078740157483" bottom="0.39370078740157483" header="0" footer="0"/>
  <pageSetup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adlet</dc:creator>
  <cp:lastModifiedBy>adlet</cp:lastModifiedBy>
  <dcterms:created xsi:type="dcterms:W3CDTF">2022-05-17T05:03:39Z</dcterms:created>
  <dcterms:modified xsi:type="dcterms:W3CDTF">2022-08-25T08:22:29Z</dcterms:modified>
</cp:coreProperties>
</file>