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let\OneDrive\Desktop\Bravo\2022\202206\20220602 - фин отчетность\"/>
    </mc:Choice>
  </mc:AlternateContent>
  <xr:revisionPtr revIDLastSave="0" documentId="13_ncr:1_{CF31966C-C91C-42D1-A5C7-1141D949810A}" xr6:coauthVersionLast="47" xr6:coauthVersionMax="47" xr10:uidLastSave="{00000000-0000-0000-0000-000000000000}"/>
  <bookViews>
    <workbookView xWindow="28680" yWindow="-120" windowWidth="29040" windowHeight="15720" tabRatio="932" activeTab="3" xr2:uid="{00000000-000D-0000-FFFF-FFFF00000000}"/>
  </bookViews>
  <sheets>
    <sheet name="ББ" sheetId="21" r:id="rId1"/>
    <sheet name="ОПиУ" sheetId="22" r:id="rId2"/>
    <sheet name="ДДС" sheetId="23" r:id="rId3"/>
    <sheet name="Капитал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5" l="1"/>
  <c r="E6" i="25"/>
  <c r="D14" i="22"/>
  <c r="C14" i="22"/>
  <c r="C6" i="22"/>
  <c r="C22" i="21"/>
  <c r="C16" i="21"/>
  <c r="C18" i="25"/>
  <c r="D18" i="25"/>
  <c r="D16" i="21"/>
  <c r="C25" i="21" l="1"/>
  <c r="E16" i="25" l="1"/>
  <c r="E14" i="25"/>
  <c r="E13" i="25"/>
  <c r="E18" i="25" s="1"/>
  <c r="E8" i="25"/>
  <c r="E9" i="25"/>
  <c r="E7" i="25"/>
  <c r="C11" i="25"/>
  <c r="D8" i="22"/>
  <c r="C8" i="22"/>
  <c r="C11" i="22" s="1"/>
  <c r="C30" i="21"/>
  <c r="C31" i="21" s="1"/>
  <c r="D30" i="21"/>
  <c r="D25" i="21"/>
  <c r="D11" i="22" l="1"/>
  <c r="D17" i="22" s="1"/>
  <c r="D19" i="22" s="1"/>
  <c r="D21" i="22" s="1"/>
  <c r="C17" i="22"/>
  <c r="C19" i="22" s="1"/>
  <c r="C21" i="22" s="1"/>
  <c r="D31" i="21"/>
  <c r="E11" i="25"/>
</calcChain>
</file>

<file path=xl/sharedStrings.xml><?xml version="1.0" encoding="utf-8"?>
<sst xmlns="http://schemas.openxmlformats.org/spreadsheetml/2006/main" count="215" uniqueCount="111">
  <si>
    <t>Денежные средства и их эквиваленты</t>
  </si>
  <si>
    <t>Кредиты клиентам</t>
  </si>
  <si>
    <t>Прочие активы</t>
  </si>
  <si>
    <t>Запасы</t>
  </si>
  <si>
    <t>Предоплата по налогам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</si>
  <si>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</si>
  <si>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</si>
  <si>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</si>
  <si>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</si>
  <si>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</si>
  <si>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</si>
  <si>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</si>
  <si>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</si>
  <si>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</si>
  <si>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</si>
  <si>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</si>
  <si>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</si>
  <si>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</si>
  <si>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</si>
  <si>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</si>
  <si>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</si>
  <si>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</si>
  <si>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</si>
  <si>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</si>
  <si>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</si>
  <si>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</si>
  <si>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</si>
  <si>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</si>
  <si>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</si>
  <si>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</si>
  <si>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</si>
  <si>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</si>
  <si>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Прибыль за год</t>
  </si>
  <si>
    <t>Прочие совокупный доход</t>
  </si>
  <si>
    <t>Итого совокупный доход за год</t>
  </si>
  <si>
    <t>Нераспределенный убыток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</si>
  <si>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</si>
  <si>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</si>
  <si>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</si>
  <si>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</si>
  <si>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</si>
  <si>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>(в тысячах казахстанских тенге)</t>
  </si>
  <si>
    <t xml:space="preserve"> (в тысячах казахстанских тенге)</t>
  </si>
  <si>
    <t xml:space="preserve">31 марта         2022года                         ( неаудировано) </t>
  </si>
  <si>
    <t>Облигации выпущенные</t>
  </si>
  <si>
    <t>за три месяца, закончившихся 31 марта 2022 года</t>
  </si>
  <si>
    <t xml:space="preserve">за три месяца, закончившихся 31 марта </t>
  </si>
  <si>
    <t>2022 года (неаудировано)</t>
  </si>
  <si>
    <t xml:space="preserve">2021 года (неаудировано) </t>
  </si>
  <si>
    <t>Остаток на 1 января 2021 года</t>
  </si>
  <si>
    <t>Прибыль за период закончившийся 31 марта 2021 года</t>
  </si>
  <si>
    <t>Итого сосовокупный доход за период закончившийся 31 марта 2021 года</t>
  </si>
  <si>
    <t>Остаток на 1 января 2022</t>
  </si>
  <si>
    <t>На 31 марта  2021 года</t>
  </si>
  <si>
    <t>Прибыль за период закончившийся 31 марта  2022 года</t>
  </si>
  <si>
    <t>Итого сосовокупный доход за период закончившийся 31 марта 2022 года</t>
  </si>
  <si>
    <t xml:space="preserve">  ТОО “Микрофинансовая организация “Bravo Business”                                         ПРОМЕЖУТОЧНЫЙ СОКРАЩЕННЫЙ ОТЧЕТ ОБ ИЗМЕНЕНИЯХ В КАПИТАЛЕ </t>
  </si>
  <si>
    <t xml:space="preserve"> ТОО “Микрофинансовая организация “Bravo Business”                        ПРОМЕЖУТОЧНЫЙ СОКРАЩЕННЫЙ ОТЧЕТ О ФИНАНСОВОМ ПОЛОЖЕНИИ</t>
  </si>
  <si>
    <t>Руководитель</t>
  </si>
  <si>
    <t>Салихов Б. М.</t>
  </si>
  <si>
    <t>Главный бухгалтер</t>
  </si>
  <si>
    <t>Сапарова Д. Б.</t>
  </si>
  <si>
    <t>М П</t>
  </si>
  <si>
    <t xml:space="preserve"> ТОО “Микрофинансовая организация “Bravo Business”                  ПРОМЕЖУТОЧНЫЙ СОКРАЩЕННЫЙ  ОТЧЕТ О СОВОКУПНОМ ДОХОДЕ</t>
  </si>
  <si>
    <t xml:space="preserve">31 декабря                    2021 года                          ( неаудировано) 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</si>
  <si>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</si>
  <si>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</si>
  <si>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</si>
  <si>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-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</si>
  <si>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</si>
  <si>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</si>
  <si>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</si>
  <si>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</si>
  <si>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</si>
  <si>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</si>
  <si>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</si>
  <si>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</si>
  <si>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</si>
  <si>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</si>
  <si>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</si>
  <si>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</si>
  <si>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</si>
  <si>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</si>
  <si>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</si>
  <si>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</si>
  <si>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</si>
  <si>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</si>
  <si>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</si>
  <si>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</si>
  <si>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>фьючерсные и форвардные контракты, опционы и свопы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</si>
  <si>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</si>
  <si>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</si>
  <si>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</si>
  <si>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</si>
  <si>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</si>
  <si>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</si>
  <si>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</si>
  <si>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</si>
  <si>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</si>
  <si>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</si>
  <si>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</si>
  <si>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</si>
  <si>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</si>
  <si>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</si>
  <si>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</si>
  <si>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</si>
  <si>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</si>
  <si>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</si>
  <si>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 xml:space="preserve"> ТОО “Микрофинансовая организация “Bravo Business”                                                                                                               ОТЧЕТ О ДВИЖЕНИИ ДЕНЕЖНЫХ СРЕДСТВ</t>
  </si>
  <si>
    <t>по состоянию на 31 марта 2022 года</t>
  </si>
  <si>
    <t>На 31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</si>
</sst>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\ _₽"/>
    <numFmt numFmtId="168" formatCode="_-* #,##0.00\ _₸_-;\-* #,##0.00\ _₸_-;_-* &quot;-&quot;??\ _₸_-;_-@_-"/>
    <numFmt numFmtId="169" formatCode="#,##0,"/>
    <numFmt numFmtId="170" formatCode="[=-157417810.32]&quot;(157 418)&quot;;General"/>
    <numFmt numFmtId="171" formatCode="[=-61951635.32]&quot;(61 952)&quot;;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name val="Arial"/>
    </font>
    <font>
      <sz val="9"/>
      <name val="Arial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167" fontId="7" fillId="0" borderId="4" xfId="0" applyNumberFormat="1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wrapText="1"/>
    </xf>
    <xf numFmtId="167" fontId="8" fillId="0" borderId="3" xfId="0" applyNumberFormat="1" applyFont="1" applyBorder="1" applyAlignment="1">
      <alignment horizontal="center" wrapText="1"/>
    </xf>
    <xf numFmtId="167" fontId="8" fillId="0" borderId="5" xfId="0" applyNumberFormat="1" applyFont="1" applyBorder="1" applyAlignment="1">
      <alignment horizontal="center"/>
    </xf>
    <xf numFmtId="167" fontId="7" fillId="0" borderId="0" xfId="0" applyNumberFormat="1" applyFont="1"/>
    <xf numFmtId="167" fontId="7" fillId="0" borderId="0" xfId="0" applyNumberFormat="1" applyFont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8" fillId="0" borderId="1" xfId="0" applyFont="1" applyBorder="1" applyAlignment="1">
      <alignment horizontal="right" wrapText="1"/>
    </xf>
    <xf numFmtId="166" fontId="8" fillId="0" borderId="0" xfId="1" applyNumberFormat="1" applyFont="1"/>
    <xf numFmtId="165" fontId="7" fillId="0" borderId="0" xfId="1" applyNumberFormat="1" applyFont="1"/>
    <xf numFmtId="166" fontId="7" fillId="0" borderId="0" xfId="1" applyNumberFormat="1" applyFont="1"/>
    <xf numFmtId="0" fontId="8" fillId="0" borderId="2" xfId="0" applyFont="1" applyBorder="1" applyAlignment="1">
      <alignment wrapText="1"/>
    </xf>
    <xf numFmtId="166" fontId="8" fillId="0" borderId="2" xfId="0" applyNumberFormat="1" applyFont="1" applyBorder="1"/>
    <xf numFmtId="167" fontId="10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7" fontId="8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 applyAlignment="1">
      <alignment horizontal="left" vertical="center" wrapText="1"/>
    </xf>
    <xf numFmtId="164" fontId="7" fillId="0" borderId="0" xfId="1" applyFont="1"/>
    <xf numFmtId="168" fontId="7" fillId="0" borderId="0" xfId="0" applyNumberFormat="1" applyFont="1"/>
    <xf numFmtId="0" fontId="7" fillId="0" borderId="0" xfId="0" applyFont="1" applyAlignment="1">
      <alignment vertical="center"/>
    </xf>
    <xf numFmtId="169" fontId="13" fillId="0" borderId="6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169" fontId="14" fillId="0" borderId="6" xfId="0" applyNumberFormat="1" applyFont="1" applyBorder="1" applyAlignment="1">
      <alignment horizontal="right" vertical="center"/>
    </xf>
    <xf numFmtId="170" fontId="13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top" wrapText="1"/>
    </xf>
    <xf numFmtId="171" fontId="13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horizont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indent="5"/>
    </xf>
    <xf numFmtId="0" fontId="14" fillId="0" borderId="8" xfId="0" applyFont="1" applyBorder="1" applyAlignment="1">
      <alignment horizontal="left" vertical="center" indent="5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 indent="5"/>
    </xf>
    <xf numFmtId="0" fontId="14" fillId="0" borderId="8" xfId="0" applyFont="1" applyBorder="1" applyAlignment="1">
      <alignment horizontal="left" vertical="top" wrapText="1" indent="5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 indent="5"/>
    </xf>
    <xf numFmtId="0" fontId="14" fillId="0" borderId="8" xfId="0" applyFont="1" applyBorder="1" applyAlignment="1">
      <alignment horizontal="left" vertical="center" wrapText="1" indent="5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9">
    <cellStyle name="Comma" xfId="1" builtinId="3"/>
    <cellStyle name="Comma 109" xfId="7" xr:uid="{00000000-0005-0000-0000-000000000000}"/>
    <cellStyle name="Normal" xfId="0" builtinId="0"/>
    <cellStyle name="Normal 2 2 5" xfId="3" xr:uid="{00000000-0005-0000-0000-000002000000}"/>
    <cellStyle name="Normal 2 4" xfId="8" xr:uid="{00000000-0005-0000-0000-000003000000}"/>
    <cellStyle name="Normal 2 54" xfId="6" xr:uid="{00000000-0005-0000-0000-000004000000}"/>
    <cellStyle name="Normal 3 4" xfId="2" xr:uid="{00000000-0005-0000-0000-000005000000}"/>
    <cellStyle name="Обычный 2 2" xfId="4" xr:uid="{00000000-0005-0000-0000-000008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70" zoomScaleNormal="70" workbookViewId="0">
      <selection activeCell="N39" sqref="N39"/>
    </sheetView>
  </sheetViews>
  <sheetFormatPr defaultColWidth="9.1796875" defaultRowHeight="14" x14ac:dyDescent="0.3"/>
  <cols>
    <col min="1" max="1" width="39.1796875" style="1" customWidth="1"/>
    <col min="2" max="2" width="8.1796875" style="8" customWidth="1"/>
    <col min="3" max="3" width="18.453125" style="5" customWidth="1"/>
    <col min="4" max="4" width="17.81640625" style="5" customWidth="1"/>
    <col min="5" max="16384" width="9.1796875" style="1"/>
  </cols>
  <sheetData>
    <row r="1" spans="1:4" ht="57" customHeight="1" x14ac:dyDescent="0.3">
      <c r="A1" s="59" t="s">
        <v>57</v>
      </c>
      <c r="B1" s="59"/>
      <c r="C1" s="59"/>
      <c r="D1" s="59"/>
    </row>
    <row r="2" spans="1:4" ht="17" customHeight="1" x14ac:dyDescent="0.3">
      <c r="A2" s="54" t="s">
        <v>109</v>
      </c>
      <c r="B2" s="53"/>
      <c r="C2" s="53"/>
      <c r="D2" s="53"/>
    </row>
    <row r="3" spans="1:4" ht="19.5" customHeight="1" x14ac:dyDescent="0.3">
      <c r="A3" s="13" t="s">
        <v>41</v>
      </c>
      <c r="B3" s="10"/>
      <c r="C3" s="10"/>
      <c r="D3" s="10"/>
    </row>
    <row r="4" spans="1:4" ht="38.25" customHeight="1" thickBot="1" x14ac:dyDescent="0.35">
      <c r="B4" s="6" t="s">
        <v>40</v>
      </c>
      <c r="C4" s="31" t="s">
        <v>43</v>
      </c>
      <c r="D4" s="31" t="s">
        <v>64</v>
      </c>
    </row>
    <row r="6" spans="1:4" x14ac:dyDescent="0.3">
      <c r="A6" s="10" t="s">
        <v>22</v>
      </c>
      <c r="B6" s="7"/>
      <c r="C6" s="4"/>
      <c r="D6" s="4"/>
    </row>
    <row r="7" spans="1:4" x14ac:dyDescent="0.3">
      <c r="A7" s="1" t="s">
        <v>0</v>
      </c>
      <c r="B7" s="8">
        <v>12</v>
      </c>
      <c r="C7" s="5">
        <v>12885</v>
      </c>
      <c r="D7" s="5">
        <v>74787</v>
      </c>
    </row>
    <row r="8" spans="1:4" x14ac:dyDescent="0.3">
      <c r="A8" s="1" t="s">
        <v>1</v>
      </c>
      <c r="B8" s="8">
        <v>13</v>
      </c>
      <c r="C8" s="5">
        <v>1802001</v>
      </c>
      <c r="D8" s="5">
        <v>1608870</v>
      </c>
    </row>
    <row r="9" spans="1:4" x14ac:dyDescent="0.3">
      <c r="A9" s="1" t="s">
        <v>3</v>
      </c>
      <c r="C9" s="5">
        <v>0</v>
      </c>
      <c r="D9" s="5">
        <v>0</v>
      </c>
    </row>
    <row r="10" spans="1:4" x14ac:dyDescent="0.3">
      <c r="A10" s="1" t="s">
        <v>4</v>
      </c>
      <c r="D10" s="5">
        <v>0</v>
      </c>
    </row>
    <row r="11" spans="1:4" x14ac:dyDescent="0.3">
      <c r="A11" s="1" t="s">
        <v>5</v>
      </c>
      <c r="C11" s="5">
        <v>10618</v>
      </c>
      <c r="D11" s="5">
        <v>11046</v>
      </c>
    </row>
    <row r="12" spans="1:4" x14ac:dyDescent="0.3">
      <c r="A12" s="1" t="s">
        <v>6</v>
      </c>
      <c r="C12" s="5">
        <v>0</v>
      </c>
      <c r="D12" s="5">
        <v>0</v>
      </c>
    </row>
    <row r="13" spans="1:4" x14ac:dyDescent="0.3">
      <c r="A13" s="1" t="s">
        <v>7</v>
      </c>
      <c r="C13" s="5">
        <v>0</v>
      </c>
      <c r="D13" s="5">
        <v>0</v>
      </c>
    </row>
    <row r="14" spans="1:4" ht="28" x14ac:dyDescent="0.3">
      <c r="A14" s="9" t="s">
        <v>8</v>
      </c>
      <c r="C14" s="5">
        <v>0</v>
      </c>
      <c r="D14" s="5">
        <v>0</v>
      </c>
    </row>
    <row r="15" spans="1:4" ht="14.5" thickBot="1" x14ac:dyDescent="0.35">
      <c r="A15" s="1" t="s">
        <v>2</v>
      </c>
      <c r="B15" s="8">
        <v>14</v>
      </c>
      <c r="C15" s="11">
        <v>67453</v>
      </c>
      <c r="D15" s="11">
        <v>50170</v>
      </c>
    </row>
    <row r="16" spans="1:4" ht="14.5" thickTop="1" x14ac:dyDescent="0.3">
      <c r="A16" s="2" t="s">
        <v>23</v>
      </c>
      <c r="B16" s="7"/>
      <c r="C16" s="4">
        <f>SUM(C7:C15)</f>
        <v>1892957</v>
      </c>
      <c r="D16" s="4">
        <f>SUM(D7:D15)</f>
        <v>1744873</v>
      </c>
    </row>
    <row r="18" spans="1:5" x14ac:dyDescent="0.3">
      <c r="A18" s="2" t="s">
        <v>24</v>
      </c>
      <c r="B18" s="7"/>
      <c r="C18" s="4"/>
      <c r="D18" s="4"/>
    </row>
    <row r="19" spans="1:5" x14ac:dyDescent="0.3">
      <c r="A19" s="1" t="s">
        <v>9</v>
      </c>
      <c r="B19" s="8">
        <v>15</v>
      </c>
      <c r="C19" s="5">
        <v>1298372</v>
      </c>
      <c r="D19" s="5">
        <v>1179059</v>
      </c>
    </row>
    <row r="20" spans="1:5" x14ac:dyDescent="0.3">
      <c r="A20" s="1" t="s">
        <v>44</v>
      </c>
      <c r="C20" s="5">
        <v>0</v>
      </c>
      <c r="D20" s="5">
        <v>0</v>
      </c>
    </row>
    <row r="21" spans="1:5" x14ac:dyDescent="0.3">
      <c r="A21" s="1" t="s">
        <v>12</v>
      </c>
      <c r="B21" s="8">
        <v>16</v>
      </c>
      <c r="C21" s="5">
        <v>2748</v>
      </c>
      <c r="D21" s="5">
        <v>1561</v>
      </c>
    </row>
    <row r="22" spans="1:5" x14ac:dyDescent="0.3">
      <c r="A22" s="1" t="s">
        <v>11</v>
      </c>
      <c r="B22" s="8">
        <v>19</v>
      </c>
      <c r="C22" s="5">
        <f>23112+1474</f>
        <v>24586</v>
      </c>
      <c r="D22" s="5">
        <v>66614</v>
      </c>
    </row>
    <row r="23" spans="1:5" x14ac:dyDescent="0.3">
      <c r="A23" s="1" t="s">
        <v>13</v>
      </c>
    </row>
    <row r="24" spans="1:5" ht="14.5" thickBot="1" x14ac:dyDescent="0.35">
      <c r="A24" s="1" t="s">
        <v>10</v>
      </c>
      <c r="B24" s="8">
        <v>17</v>
      </c>
      <c r="C24" s="11">
        <v>2688</v>
      </c>
      <c r="D24" s="11">
        <v>21435</v>
      </c>
    </row>
    <row r="25" spans="1:5" ht="15" thickTop="1" thickBot="1" x14ac:dyDescent="0.35">
      <c r="A25" s="2" t="s">
        <v>25</v>
      </c>
      <c r="B25" s="7"/>
      <c r="C25" s="12">
        <f>SUM(C19:C24)</f>
        <v>1328394</v>
      </c>
      <c r="D25" s="12">
        <f>SUM(D19:D24)</f>
        <v>1268669</v>
      </c>
    </row>
    <row r="26" spans="1:5" ht="14.5" thickTop="1" x14ac:dyDescent="0.3"/>
    <row r="27" spans="1:5" x14ac:dyDescent="0.3">
      <c r="A27" s="2" t="s">
        <v>26</v>
      </c>
      <c r="B27" s="7"/>
      <c r="C27" s="4"/>
      <c r="D27" s="4"/>
    </row>
    <row r="28" spans="1:5" x14ac:dyDescent="0.3">
      <c r="A28" s="1" t="s">
        <v>14</v>
      </c>
      <c r="B28" s="8">
        <v>18</v>
      </c>
      <c r="C28" s="5">
        <v>220000</v>
      </c>
      <c r="D28" s="5">
        <v>220000</v>
      </c>
    </row>
    <row r="29" spans="1:5" x14ac:dyDescent="0.3">
      <c r="A29" s="1" t="s">
        <v>35</v>
      </c>
      <c r="C29" s="5">
        <v>344563</v>
      </c>
      <c r="D29" s="5">
        <v>256204</v>
      </c>
    </row>
    <row r="30" spans="1:5" ht="14.5" thickBot="1" x14ac:dyDescent="0.35">
      <c r="A30" s="2" t="s">
        <v>27</v>
      </c>
      <c r="B30" s="7"/>
      <c r="C30" s="12">
        <f>SUM(C28:C29)</f>
        <v>564563</v>
      </c>
      <c r="D30" s="12">
        <f>SUM(D28:D29)</f>
        <v>476204</v>
      </c>
      <c r="E30" s="21"/>
    </row>
    <row r="31" spans="1:5" ht="15" thickTop="1" thickBot="1" x14ac:dyDescent="0.35">
      <c r="A31" s="2" t="s">
        <v>28</v>
      </c>
      <c r="B31" s="7"/>
      <c r="C31" s="12">
        <f>C30+C25</f>
        <v>1892957</v>
      </c>
      <c r="D31" s="12">
        <f>D30+D25</f>
        <v>1744873</v>
      </c>
    </row>
    <row r="32" spans="1:5" ht="14.5" thickTop="1" x14ac:dyDescent="0.3"/>
    <row r="34" spans="1:7" x14ac:dyDescent="0.3">
      <c r="A34" s="60"/>
      <c r="B34" s="60"/>
      <c r="C34" s="60"/>
      <c r="D34" s="1"/>
    </row>
    <row r="35" spans="1:7" x14ac:dyDescent="0.3">
      <c r="A35" s="60"/>
      <c r="B35" s="60"/>
      <c r="C35" s="60"/>
      <c r="D35" s="1"/>
    </row>
    <row r="36" spans="1:7" ht="14.5" x14ac:dyDescent="0.35">
      <c r="A36" s="40" t="s">
        <v>58</v>
      </c>
      <c r="B36" s="14"/>
      <c r="C36" s="42" t="s">
        <v>59</v>
      </c>
      <c r="D36" s="41"/>
    </row>
    <row r="37" spans="1:7" ht="14.5" x14ac:dyDescent="0.35">
      <c r="A37" s="40"/>
      <c r="B37" s="14"/>
      <c r="C37" s="15"/>
      <c r="D37" s="39"/>
      <c r="E37" s="39"/>
      <c r="F37" s="39"/>
      <c r="G37" s="39"/>
    </row>
    <row r="38" spans="1:7" ht="14.5" x14ac:dyDescent="0.35">
      <c r="A38" s="40"/>
      <c r="B38" s="14"/>
      <c r="C38" s="58"/>
      <c r="D38" s="58"/>
      <c r="E38" s="58"/>
      <c r="F38" s="58"/>
      <c r="G38" s="14"/>
    </row>
    <row r="39" spans="1:7" ht="14.5" x14ac:dyDescent="0.3">
      <c r="A39" s="42" t="s">
        <v>60</v>
      </c>
      <c r="B39" s="42"/>
      <c r="C39" s="42" t="s">
        <v>61</v>
      </c>
      <c r="D39" s="41"/>
      <c r="E39" s="16"/>
      <c r="F39" s="16"/>
      <c r="G39" s="16"/>
    </row>
    <row r="40" spans="1:7" ht="14.5" x14ac:dyDescent="0.35">
      <c r="A40" s="40" t="s">
        <v>62</v>
      </c>
      <c r="B40"/>
      <c r="C40"/>
      <c r="D40"/>
      <c r="E40"/>
      <c r="F40"/>
      <c r="G40"/>
    </row>
  </sheetData>
  <mergeCells count="4">
    <mergeCell ref="C38:F38"/>
    <mergeCell ref="A1:D1"/>
    <mergeCell ref="A34:C34"/>
    <mergeCell ref="A35:C3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zoomScale="70" zoomScaleNormal="70" workbookViewId="0">
      <selection activeCell="B6" sqref="B6"/>
    </sheetView>
  </sheetViews>
  <sheetFormatPr defaultColWidth="9.1796875" defaultRowHeight="14" x14ac:dyDescent="0.3"/>
  <cols>
    <col min="1" max="1" width="56.54296875" style="9" customWidth="1"/>
    <col min="2" max="2" width="9.81640625" style="36" customWidth="1"/>
    <col min="3" max="3" width="17.1796875" style="5" customWidth="1"/>
    <col min="4" max="4" width="18.81640625" style="5" customWidth="1"/>
    <col min="5" max="5" width="9.1796875" style="1"/>
    <col min="6" max="6" width="10.453125" style="1" bestFit="1" customWidth="1"/>
    <col min="7" max="10" width="9.1796875" style="1"/>
    <col min="11" max="11" width="12.6328125" style="1" customWidth="1"/>
    <col min="12" max="16384" width="9.1796875" style="1"/>
  </cols>
  <sheetData>
    <row r="1" spans="1:11" ht="27.75" customHeight="1" x14ac:dyDescent="0.3">
      <c r="A1" s="61" t="s">
        <v>63</v>
      </c>
      <c r="B1" s="61"/>
      <c r="C1" s="61"/>
      <c r="D1" s="61"/>
    </row>
    <row r="2" spans="1:11" ht="21.75" customHeight="1" x14ac:dyDescent="0.3">
      <c r="A2" s="13" t="s">
        <v>45</v>
      </c>
      <c r="B2" s="33"/>
    </row>
    <row r="3" spans="1:11" ht="29.25" customHeight="1" x14ac:dyDescent="0.3">
      <c r="A3" s="17" t="s">
        <v>41</v>
      </c>
      <c r="B3" s="35"/>
      <c r="C3" s="62" t="s">
        <v>46</v>
      </c>
      <c r="D3" s="62"/>
    </row>
    <row r="4" spans="1:11" ht="35.25" customHeight="1" thickBot="1" x14ac:dyDescent="0.35">
      <c r="B4" s="6" t="s">
        <v>40</v>
      </c>
      <c r="C4" s="19" t="s">
        <v>47</v>
      </c>
      <c r="D4" s="19" t="s">
        <v>48</v>
      </c>
    </row>
    <row r="6" spans="1:11" x14ac:dyDescent="0.3">
      <c r="A6" s="9" t="s">
        <v>15</v>
      </c>
      <c r="B6" s="36">
        <v>5</v>
      </c>
      <c r="C6" s="5">
        <f>189609</f>
        <v>189609</v>
      </c>
      <c r="D6" s="5">
        <v>28324</v>
      </c>
    </row>
    <row r="7" spans="1:11" ht="14.5" thickBot="1" x14ac:dyDescent="0.35">
      <c r="A7" s="9" t="s">
        <v>18</v>
      </c>
      <c r="B7" s="36">
        <v>6</v>
      </c>
      <c r="C7" s="11">
        <v>0</v>
      </c>
      <c r="D7" s="11">
        <v>0</v>
      </c>
    </row>
    <row r="8" spans="1:11" ht="14.5" thickTop="1" x14ac:dyDescent="0.3">
      <c r="A8" s="18" t="s">
        <v>29</v>
      </c>
      <c r="B8" s="37"/>
      <c r="C8" s="4">
        <f>SUM(C6:C7)</f>
        <v>189609</v>
      </c>
      <c r="D8" s="4">
        <f>SUM(D6:D7)</f>
        <v>28324</v>
      </c>
    </row>
    <row r="10" spans="1:11" ht="14.5" thickBot="1" x14ac:dyDescent="0.35">
      <c r="A10" s="9" t="s">
        <v>20</v>
      </c>
      <c r="C10" s="11">
        <v>8227</v>
      </c>
      <c r="D10" s="11">
        <v>0</v>
      </c>
      <c r="J10" s="43"/>
      <c r="K10" s="43"/>
    </row>
    <row r="11" spans="1:11" ht="29" thickTop="1" thickBot="1" x14ac:dyDescent="0.35">
      <c r="A11" s="18" t="s">
        <v>30</v>
      </c>
      <c r="B11" s="37"/>
      <c r="C11" s="20">
        <f>C8-C10</f>
        <v>181382</v>
      </c>
      <c r="D11" s="20">
        <f>D8-D10</f>
        <v>28324</v>
      </c>
    </row>
    <row r="12" spans="1:11" ht="14.5" thickTop="1" x14ac:dyDescent="0.3">
      <c r="K12" s="44"/>
    </row>
    <row r="13" spans="1:11" x14ac:dyDescent="0.3">
      <c r="A13" s="9" t="s">
        <v>31</v>
      </c>
      <c r="B13" s="36">
        <v>7</v>
      </c>
      <c r="C13" s="5">
        <v>-24615</v>
      </c>
      <c r="D13" s="5">
        <v>-1454</v>
      </c>
    </row>
    <row r="14" spans="1:11" x14ac:dyDescent="0.3">
      <c r="A14" s="9" t="s">
        <v>19</v>
      </c>
      <c r="B14" s="36">
        <v>8</v>
      </c>
      <c r="C14" s="5">
        <f>-52515</f>
        <v>-52515</v>
      </c>
      <c r="D14" s="5">
        <f>-2290</f>
        <v>-2290</v>
      </c>
      <c r="F14" s="21"/>
    </row>
    <row r="15" spans="1:11" ht="28" x14ac:dyDescent="0.3">
      <c r="A15" s="9" t="s">
        <v>17</v>
      </c>
      <c r="B15" s="36">
        <v>9</v>
      </c>
      <c r="G15" s="21"/>
      <c r="H15" s="21"/>
    </row>
    <row r="16" spans="1:11" x14ac:dyDescent="0.3">
      <c r="A16" s="9" t="s">
        <v>16</v>
      </c>
      <c r="B16" s="36">
        <v>10</v>
      </c>
      <c r="C16" s="5">
        <v>6082</v>
      </c>
      <c r="D16" s="5">
        <v>819</v>
      </c>
    </row>
    <row r="17" spans="1:7" ht="33.75" customHeight="1" thickBot="1" x14ac:dyDescent="0.35">
      <c r="A17" s="18" t="s">
        <v>36</v>
      </c>
      <c r="B17" s="37"/>
      <c r="C17" s="12">
        <f>SUM(C11:C16)</f>
        <v>110334</v>
      </c>
      <c r="D17" s="12">
        <f>SUM(D11:D16)</f>
        <v>25399</v>
      </c>
      <c r="F17" s="21"/>
      <c r="G17" s="21"/>
    </row>
    <row r="18" spans="1:7" ht="14.5" thickTop="1" x14ac:dyDescent="0.3">
      <c r="A18" s="9" t="s">
        <v>21</v>
      </c>
      <c r="B18" s="36">
        <v>11</v>
      </c>
      <c r="C18" s="5">
        <v>-21975</v>
      </c>
      <c r="D18" s="5">
        <v>-5073</v>
      </c>
    </row>
    <row r="19" spans="1:7" ht="14.5" thickBot="1" x14ac:dyDescent="0.35">
      <c r="A19" s="18" t="s">
        <v>32</v>
      </c>
      <c r="B19" s="37"/>
      <c r="C19" s="12">
        <f>SUM(C17:C18)</f>
        <v>88359</v>
      </c>
      <c r="D19" s="12">
        <f>SUM(D17:D18)</f>
        <v>20326</v>
      </c>
    </row>
    <row r="20" spans="1:7" ht="14.5" thickTop="1" x14ac:dyDescent="0.3">
      <c r="A20" s="9" t="s">
        <v>33</v>
      </c>
      <c r="D20" s="5">
        <v>0</v>
      </c>
    </row>
    <row r="21" spans="1:7" ht="14.5" thickBot="1" x14ac:dyDescent="0.35">
      <c r="A21" s="18" t="s">
        <v>34</v>
      </c>
      <c r="B21" s="37"/>
      <c r="C21" s="12">
        <f>SUM(C19:C20)</f>
        <v>88359</v>
      </c>
      <c r="D21" s="12">
        <f>SUM(D19:D20)</f>
        <v>20326</v>
      </c>
    </row>
    <row r="22" spans="1:7" ht="14.5" thickTop="1" x14ac:dyDescent="0.3"/>
    <row r="24" spans="1:7" ht="14.5" x14ac:dyDescent="0.35">
      <c r="A24" s="45" t="s">
        <v>58</v>
      </c>
      <c r="B24" s="14"/>
      <c r="C24" s="42" t="s">
        <v>59</v>
      </c>
      <c r="D24" s="41"/>
    </row>
    <row r="25" spans="1:7" ht="14.5" x14ac:dyDescent="0.35">
      <c r="A25" s="45"/>
      <c r="B25" s="14"/>
      <c r="C25" s="15"/>
      <c r="D25" s="39"/>
      <c r="E25" s="39"/>
      <c r="F25" s="39"/>
    </row>
    <row r="26" spans="1:7" ht="14.5" x14ac:dyDescent="0.35">
      <c r="A26" s="45"/>
      <c r="B26" s="14"/>
      <c r="C26" s="58"/>
      <c r="D26" s="58"/>
      <c r="E26" s="58"/>
      <c r="F26" s="58"/>
    </row>
    <row r="27" spans="1:7" ht="14.5" x14ac:dyDescent="0.3">
      <c r="A27" s="42" t="s">
        <v>60</v>
      </c>
      <c r="B27" s="42"/>
      <c r="C27" s="42" t="s">
        <v>61</v>
      </c>
      <c r="D27" s="41"/>
      <c r="E27" s="16"/>
      <c r="F27" s="16"/>
    </row>
    <row r="28" spans="1:7" ht="14.5" x14ac:dyDescent="0.35">
      <c r="A28" s="45" t="s">
        <v>62</v>
      </c>
      <c r="B28"/>
      <c r="C28"/>
      <c r="D28"/>
      <c r="E28"/>
      <c r="F28"/>
    </row>
  </sheetData>
  <mergeCells count="3">
    <mergeCell ref="A1:D1"/>
    <mergeCell ref="C3:D3"/>
    <mergeCell ref="C26:F26"/>
  </mergeCells>
  <pageMargins left="0" right="0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6"/>
  <sheetViews>
    <sheetView topLeftCell="A22" zoomScale="70" zoomScaleNormal="70" workbookViewId="0">
      <selection activeCell="A62" sqref="A62:E67"/>
    </sheetView>
  </sheetViews>
  <sheetFormatPr defaultColWidth="9.1796875" defaultRowHeight="14" x14ac:dyDescent="0.3"/>
  <cols>
    <col min="1" max="1" width="53.81640625" style="9" customWidth="1"/>
    <col min="2" max="2" width="17" style="22" customWidth="1"/>
    <col min="3" max="3" width="13.1796875" style="1" customWidth="1"/>
    <col min="4" max="4" width="10" style="1" bestFit="1" customWidth="1"/>
    <col min="5" max="16384" width="9.1796875" style="1"/>
  </cols>
  <sheetData>
    <row r="1" spans="1:4" ht="38.25" customHeight="1" x14ac:dyDescent="0.3">
      <c r="A1" s="61" t="s">
        <v>108</v>
      </c>
      <c r="B1" s="61"/>
      <c r="C1" s="61"/>
    </row>
    <row r="2" spans="1:4" ht="21.75" customHeight="1" x14ac:dyDescent="0.3">
      <c r="A2" s="32" t="s">
        <v>45</v>
      </c>
    </row>
    <row r="3" spans="1:4" ht="34.5" customHeight="1" x14ac:dyDescent="0.3">
      <c r="A3" s="17" t="s">
        <v>42</v>
      </c>
      <c r="C3" s="62" t="s">
        <v>46</v>
      </c>
      <c r="D3" s="62"/>
    </row>
    <row r="4" spans="1:4" ht="42.5" thickBot="1" x14ac:dyDescent="0.35">
      <c r="A4" s="13"/>
      <c r="C4" s="23" t="s">
        <v>47</v>
      </c>
      <c r="D4" s="38" t="s">
        <v>48</v>
      </c>
    </row>
    <row r="5" spans="1:4" x14ac:dyDescent="0.3">
      <c r="A5" s="73" t="s">
        <v>65</v>
      </c>
      <c r="B5" s="73"/>
      <c r="C5" s="73"/>
      <c r="D5" s="73"/>
    </row>
    <row r="6" spans="1:4" x14ac:dyDescent="0.3">
      <c r="A6" s="76" t="s">
        <v>66</v>
      </c>
      <c r="B6" s="77"/>
      <c r="C6" s="46">
        <v>27354790</v>
      </c>
      <c r="D6" s="46">
        <v>19169000</v>
      </c>
    </row>
    <row r="7" spans="1:4" x14ac:dyDescent="0.3">
      <c r="A7" s="71" t="s">
        <v>67</v>
      </c>
      <c r="B7" s="72"/>
      <c r="C7" s="47" t="s">
        <v>68</v>
      </c>
      <c r="D7" s="47" t="s">
        <v>68</v>
      </c>
    </row>
    <row r="8" spans="1:4" x14ac:dyDescent="0.3">
      <c r="A8" s="65" t="s">
        <v>69</v>
      </c>
      <c r="B8" s="66"/>
      <c r="C8" s="47" t="s">
        <v>68</v>
      </c>
      <c r="D8" s="47" t="s">
        <v>68</v>
      </c>
    </row>
    <row r="9" spans="1:4" x14ac:dyDescent="0.3">
      <c r="A9" s="65" t="s">
        <v>70</v>
      </c>
      <c r="B9" s="66"/>
      <c r="C9" s="47" t="s">
        <v>68</v>
      </c>
      <c r="D9" s="47" t="s">
        <v>68</v>
      </c>
    </row>
    <row r="10" spans="1:4" x14ac:dyDescent="0.3">
      <c r="A10" s="65" t="s">
        <v>71</v>
      </c>
      <c r="B10" s="66"/>
      <c r="C10" s="47" t="s">
        <v>68</v>
      </c>
      <c r="D10" s="48" t="s">
        <v>68</v>
      </c>
    </row>
    <row r="11" spans="1:4" x14ac:dyDescent="0.3">
      <c r="A11" s="65" t="s">
        <v>72</v>
      </c>
      <c r="B11" s="66"/>
      <c r="C11" s="47" t="s">
        <v>68</v>
      </c>
      <c r="D11" s="47" t="s">
        <v>68</v>
      </c>
    </row>
    <row r="12" spans="1:4" x14ac:dyDescent="0.3">
      <c r="A12" s="65" t="s">
        <v>73</v>
      </c>
      <c r="B12" s="66"/>
      <c r="C12" s="48">
        <v>27354790</v>
      </c>
      <c r="D12" s="48">
        <v>19169000</v>
      </c>
    </row>
    <row r="13" spans="1:4" x14ac:dyDescent="0.3">
      <c r="A13" s="76" t="s">
        <v>74</v>
      </c>
      <c r="B13" s="77"/>
      <c r="C13" s="46">
        <v>184772600.31999999</v>
      </c>
      <c r="D13" s="46">
        <v>13075000</v>
      </c>
    </row>
    <row r="14" spans="1:4" x14ac:dyDescent="0.3">
      <c r="A14" s="71" t="s">
        <v>67</v>
      </c>
      <c r="B14" s="72"/>
      <c r="C14" s="47" t="s">
        <v>68</v>
      </c>
      <c r="D14" s="47" t="s">
        <v>68</v>
      </c>
    </row>
    <row r="15" spans="1:4" x14ac:dyDescent="0.3">
      <c r="A15" s="65" t="s">
        <v>75</v>
      </c>
      <c r="B15" s="66"/>
      <c r="C15" s="48">
        <v>48682198.520000003</v>
      </c>
      <c r="D15" s="48">
        <v>3653000</v>
      </c>
    </row>
    <row r="16" spans="1:4" x14ac:dyDescent="0.3">
      <c r="A16" s="65" t="s">
        <v>76</v>
      </c>
      <c r="B16" s="66"/>
      <c r="C16" s="47" t="s">
        <v>68</v>
      </c>
      <c r="D16" s="47" t="s">
        <v>68</v>
      </c>
    </row>
    <row r="17" spans="1:4" x14ac:dyDescent="0.3">
      <c r="A17" s="65" t="s">
        <v>77</v>
      </c>
      <c r="B17" s="66"/>
      <c r="C17" s="48">
        <v>18885415.050000001</v>
      </c>
      <c r="D17" s="48">
        <v>1105000</v>
      </c>
    </row>
    <row r="18" spans="1:4" x14ac:dyDescent="0.3">
      <c r="A18" s="65" t="s">
        <v>78</v>
      </c>
      <c r="B18" s="66"/>
      <c r="C18" s="47" t="s">
        <v>68</v>
      </c>
      <c r="D18" s="47" t="s">
        <v>68</v>
      </c>
    </row>
    <row r="19" spans="1:4" x14ac:dyDescent="0.3">
      <c r="A19" s="65" t="s">
        <v>79</v>
      </c>
      <c r="B19" s="66"/>
      <c r="C19" s="47" t="s">
        <v>68</v>
      </c>
      <c r="D19" s="47" t="s">
        <v>68</v>
      </c>
    </row>
    <row r="20" spans="1:4" x14ac:dyDescent="0.3">
      <c r="A20" s="65" t="s">
        <v>80</v>
      </c>
      <c r="B20" s="66"/>
      <c r="C20" s="48">
        <v>71088060.75</v>
      </c>
      <c r="D20" s="48">
        <v>292000</v>
      </c>
    </row>
    <row r="21" spans="1:4" ht="10.5" customHeight="1" x14ac:dyDescent="0.3">
      <c r="A21" s="65" t="s">
        <v>81</v>
      </c>
      <c r="B21" s="66"/>
      <c r="C21" s="48">
        <v>46116926</v>
      </c>
      <c r="D21" s="48">
        <v>8025000</v>
      </c>
    </row>
    <row r="22" spans="1:4" ht="25.75" customHeight="1" x14ac:dyDescent="0.3">
      <c r="A22" s="63" t="s">
        <v>82</v>
      </c>
      <c r="B22" s="64"/>
      <c r="C22" s="49">
        <v>-157417810.31999999</v>
      </c>
      <c r="D22" s="55">
        <v>6093</v>
      </c>
    </row>
    <row r="23" spans="1:4" x14ac:dyDescent="0.3">
      <c r="A23" s="73" t="s">
        <v>83</v>
      </c>
      <c r="B23" s="73"/>
      <c r="C23" s="73"/>
      <c r="D23" s="73"/>
    </row>
    <row r="24" spans="1:4" x14ac:dyDescent="0.3">
      <c r="A24" s="76" t="s">
        <v>66</v>
      </c>
      <c r="B24" s="77"/>
      <c r="C24" s="50" t="s">
        <v>68</v>
      </c>
      <c r="D24" s="55">
        <v>115669</v>
      </c>
    </row>
    <row r="25" spans="1:4" x14ac:dyDescent="0.3">
      <c r="A25" s="71" t="s">
        <v>67</v>
      </c>
      <c r="B25" s="72"/>
      <c r="C25" s="47" t="s">
        <v>68</v>
      </c>
      <c r="D25" s="47" t="s">
        <v>68</v>
      </c>
    </row>
    <row r="26" spans="1:4" x14ac:dyDescent="0.3">
      <c r="A26" s="65" t="s">
        <v>84</v>
      </c>
      <c r="B26" s="66"/>
      <c r="C26" s="47" t="s">
        <v>68</v>
      </c>
      <c r="D26" s="47" t="s">
        <v>68</v>
      </c>
    </row>
    <row r="27" spans="1:4" x14ac:dyDescent="0.3">
      <c r="A27" s="65" t="s">
        <v>85</v>
      </c>
      <c r="B27" s="66"/>
      <c r="C27" s="47" t="s">
        <v>68</v>
      </c>
      <c r="D27" s="47" t="s">
        <v>68</v>
      </c>
    </row>
    <row r="28" spans="1:4" x14ac:dyDescent="0.3">
      <c r="A28" s="65" t="s">
        <v>86</v>
      </c>
      <c r="B28" s="66"/>
      <c r="C28" s="47" t="s">
        <v>68</v>
      </c>
      <c r="D28" s="47" t="s">
        <v>68</v>
      </c>
    </row>
    <row r="29" spans="1:4" x14ac:dyDescent="0.3">
      <c r="A29" s="65" t="s">
        <v>87</v>
      </c>
      <c r="B29" s="66"/>
      <c r="C29" s="47" t="s">
        <v>68</v>
      </c>
      <c r="D29" s="47" t="s">
        <v>68</v>
      </c>
    </row>
    <row r="30" spans="1:4" x14ac:dyDescent="0.3">
      <c r="A30" s="78" t="s">
        <v>88</v>
      </c>
      <c r="B30" s="79"/>
      <c r="C30" s="47" t="s">
        <v>68</v>
      </c>
      <c r="D30" s="47" t="s">
        <v>68</v>
      </c>
    </row>
    <row r="31" spans="1:4" x14ac:dyDescent="0.3">
      <c r="A31" s="74" t="s">
        <v>89</v>
      </c>
      <c r="B31" s="75"/>
      <c r="C31" s="51" t="s">
        <v>68</v>
      </c>
      <c r="D31" s="51" t="s">
        <v>68</v>
      </c>
    </row>
    <row r="32" spans="1:4" x14ac:dyDescent="0.3">
      <c r="A32" s="65" t="s">
        <v>73</v>
      </c>
      <c r="B32" s="66"/>
      <c r="C32" s="47" t="s">
        <v>68</v>
      </c>
      <c r="D32" s="56">
        <v>115669</v>
      </c>
    </row>
    <row r="33" spans="1:4" x14ac:dyDescent="0.3">
      <c r="A33" s="76" t="s">
        <v>74</v>
      </c>
      <c r="B33" s="77"/>
      <c r="C33" s="50" t="s">
        <v>68</v>
      </c>
      <c r="D33" s="50" t="s">
        <v>68</v>
      </c>
    </row>
    <row r="34" spans="1:4" x14ac:dyDescent="0.3">
      <c r="A34" s="71" t="s">
        <v>67</v>
      </c>
      <c r="B34" s="72"/>
      <c r="C34" s="47" t="s">
        <v>68</v>
      </c>
      <c r="D34" s="47" t="s">
        <v>68</v>
      </c>
    </row>
    <row r="35" spans="1:4" x14ac:dyDescent="0.3">
      <c r="A35" s="65" t="s">
        <v>90</v>
      </c>
      <c r="B35" s="66"/>
      <c r="C35" s="47" t="s">
        <v>68</v>
      </c>
      <c r="D35" s="47" t="s">
        <v>68</v>
      </c>
    </row>
    <row r="36" spans="1:4" x14ac:dyDescent="0.3">
      <c r="A36" s="65" t="s">
        <v>91</v>
      </c>
      <c r="B36" s="66"/>
      <c r="C36" s="47" t="s">
        <v>68</v>
      </c>
      <c r="D36" s="47" t="s">
        <v>68</v>
      </c>
    </row>
    <row r="37" spans="1:4" x14ac:dyDescent="0.3">
      <c r="A37" s="65" t="s">
        <v>92</v>
      </c>
      <c r="B37" s="66"/>
      <c r="C37" s="47" t="s">
        <v>68</v>
      </c>
      <c r="D37" s="47" t="s">
        <v>68</v>
      </c>
    </row>
    <row r="38" spans="1:4" x14ac:dyDescent="0.3">
      <c r="A38" s="65" t="s">
        <v>93</v>
      </c>
      <c r="B38" s="66"/>
      <c r="C38" s="47" t="s">
        <v>68</v>
      </c>
      <c r="D38" s="47" t="s">
        <v>68</v>
      </c>
    </row>
    <row r="39" spans="1:4" x14ac:dyDescent="0.3">
      <c r="A39" s="65" t="s">
        <v>94</v>
      </c>
      <c r="B39" s="66"/>
      <c r="C39" s="47" t="s">
        <v>68</v>
      </c>
      <c r="D39" s="47" t="s">
        <v>68</v>
      </c>
    </row>
    <row r="40" spans="1:4" x14ac:dyDescent="0.3">
      <c r="A40" s="74" t="s">
        <v>89</v>
      </c>
      <c r="B40" s="75"/>
      <c r="C40" s="51" t="s">
        <v>68</v>
      </c>
      <c r="D40" s="51" t="s">
        <v>68</v>
      </c>
    </row>
    <row r="41" spans="1:4" x14ac:dyDescent="0.3">
      <c r="A41" s="65" t="s">
        <v>81</v>
      </c>
      <c r="B41" s="66"/>
      <c r="C41" s="47" t="s">
        <v>68</v>
      </c>
      <c r="D41" s="47" t="s">
        <v>68</v>
      </c>
    </row>
    <row r="42" spans="1:4" x14ac:dyDescent="0.3">
      <c r="A42" s="63" t="s">
        <v>95</v>
      </c>
      <c r="B42" s="64"/>
      <c r="C42" s="50" t="s">
        <v>68</v>
      </c>
      <c r="D42" s="50" t="s">
        <v>68</v>
      </c>
    </row>
    <row r="43" spans="1:4" x14ac:dyDescent="0.3">
      <c r="A43" s="73" t="s">
        <v>96</v>
      </c>
      <c r="B43" s="73"/>
      <c r="C43" s="73"/>
      <c r="D43" s="73"/>
    </row>
    <row r="44" spans="1:4" x14ac:dyDescent="0.3">
      <c r="A44" s="69" t="s">
        <v>66</v>
      </c>
      <c r="B44" s="70"/>
      <c r="C44" s="46">
        <v>949548175</v>
      </c>
      <c r="D44" s="46">
        <v>634453000</v>
      </c>
    </row>
    <row r="45" spans="1:4" x14ac:dyDescent="0.3">
      <c r="A45" s="71" t="s">
        <v>67</v>
      </c>
      <c r="B45" s="72"/>
      <c r="C45" s="47" t="s">
        <v>68</v>
      </c>
      <c r="D45" s="47" t="s">
        <v>68</v>
      </c>
    </row>
    <row r="46" spans="1:4" x14ac:dyDescent="0.3">
      <c r="A46" s="65" t="s">
        <v>97</v>
      </c>
      <c r="B46" s="66"/>
      <c r="C46" s="47" t="s">
        <v>68</v>
      </c>
      <c r="D46" s="47" t="s">
        <v>68</v>
      </c>
    </row>
    <row r="47" spans="1:4" x14ac:dyDescent="0.3">
      <c r="A47" s="65" t="s">
        <v>98</v>
      </c>
      <c r="B47" s="66"/>
      <c r="C47" s="48">
        <v>752186533.60000002</v>
      </c>
      <c r="D47" s="48">
        <v>615701000</v>
      </c>
    </row>
    <row r="48" spans="1:4" x14ac:dyDescent="0.3">
      <c r="A48" s="65" t="s">
        <v>99</v>
      </c>
      <c r="B48" s="66"/>
      <c r="C48" s="47" t="s">
        <v>68</v>
      </c>
      <c r="D48" s="47" t="s">
        <v>68</v>
      </c>
    </row>
    <row r="49" spans="1:5" x14ac:dyDescent="0.3">
      <c r="A49" s="65" t="s">
        <v>73</v>
      </c>
      <c r="B49" s="66"/>
      <c r="C49" s="48">
        <v>197361641.40000001</v>
      </c>
      <c r="D49" s="48">
        <v>18752000</v>
      </c>
    </row>
    <row r="50" spans="1:5" x14ac:dyDescent="0.3">
      <c r="A50" s="69" t="s">
        <v>74</v>
      </c>
      <c r="B50" s="70"/>
      <c r="C50" s="46">
        <v>854082000</v>
      </c>
      <c r="D50" s="46">
        <v>766557000</v>
      </c>
    </row>
    <row r="51" spans="1:5" x14ac:dyDescent="0.3">
      <c r="A51" s="71" t="s">
        <v>67</v>
      </c>
      <c r="B51" s="72"/>
      <c r="C51" s="47" t="s">
        <v>68</v>
      </c>
      <c r="D51" s="47" t="s">
        <v>68</v>
      </c>
    </row>
    <row r="52" spans="1:5" x14ac:dyDescent="0.3">
      <c r="A52" s="65" t="s">
        <v>100</v>
      </c>
      <c r="B52" s="66"/>
      <c r="C52" s="48">
        <v>854082000</v>
      </c>
      <c r="D52" s="48">
        <v>766557000</v>
      </c>
    </row>
    <row r="53" spans="1:5" x14ac:dyDescent="0.3">
      <c r="A53" s="65" t="s">
        <v>101</v>
      </c>
      <c r="B53" s="66"/>
      <c r="C53" s="47" t="s">
        <v>68</v>
      </c>
      <c r="D53" s="47" t="s">
        <v>68</v>
      </c>
    </row>
    <row r="54" spans="1:5" x14ac:dyDescent="0.3">
      <c r="A54" s="65" t="s">
        <v>102</v>
      </c>
      <c r="B54" s="66"/>
      <c r="C54" s="47" t="s">
        <v>68</v>
      </c>
      <c r="D54" s="47" t="s">
        <v>68</v>
      </c>
    </row>
    <row r="55" spans="1:5" x14ac:dyDescent="0.3">
      <c r="A55" s="65" t="s">
        <v>103</v>
      </c>
      <c r="B55" s="66"/>
      <c r="C55" s="47" t="s">
        <v>68</v>
      </c>
      <c r="D55" s="47" t="s">
        <v>68</v>
      </c>
    </row>
    <row r="56" spans="1:5" ht="24" customHeight="1" x14ac:dyDescent="0.3">
      <c r="A56" s="67" t="s">
        <v>104</v>
      </c>
      <c r="B56" s="68"/>
      <c r="C56" s="46">
        <v>95466175</v>
      </c>
      <c r="D56" s="46">
        <v>-132103000</v>
      </c>
    </row>
    <row r="57" spans="1:5" ht="23.4" customHeight="1" x14ac:dyDescent="0.3">
      <c r="A57" s="67" t="s">
        <v>105</v>
      </c>
      <c r="B57" s="68"/>
      <c r="C57" s="52">
        <v>-61951635.32</v>
      </c>
      <c r="D57" s="46">
        <v>-10341000</v>
      </c>
    </row>
    <row r="58" spans="1:5" x14ac:dyDescent="0.3">
      <c r="A58" s="63" t="s">
        <v>106</v>
      </c>
      <c r="B58" s="64"/>
      <c r="C58" s="48">
        <v>74786871.930000007</v>
      </c>
      <c r="D58" s="48">
        <v>52384000</v>
      </c>
    </row>
    <row r="59" spans="1:5" x14ac:dyDescent="0.3">
      <c r="A59" s="63" t="s">
        <v>107</v>
      </c>
      <c r="B59" s="64"/>
      <c r="C59" s="48">
        <v>12885046.609999999</v>
      </c>
      <c r="D59" s="48">
        <v>42043000</v>
      </c>
    </row>
    <row r="62" spans="1:5" ht="14.5" x14ac:dyDescent="0.35">
      <c r="A62" s="45" t="s">
        <v>58</v>
      </c>
      <c r="B62" s="14"/>
      <c r="C62" s="41"/>
    </row>
    <row r="63" spans="1:5" ht="14.5" x14ac:dyDescent="0.35">
      <c r="A63" s="45"/>
      <c r="B63" s="14"/>
      <c r="C63" s="39"/>
      <c r="D63" s="39"/>
      <c r="E63" s="39"/>
    </row>
    <row r="64" spans="1:5" ht="14.5" x14ac:dyDescent="0.35">
      <c r="A64" s="45"/>
      <c r="B64" s="14"/>
      <c r="C64" s="58"/>
      <c r="D64" s="58"/>
      <c r="E64" s="58"/>
    </row>
    <row r="65" spans="1:5" ht="14.5" x14ac:dyDescent="0.3">
      <c r="A65" s="42" t="s">
        <v>60</v>
      </c>
      <c r="B65" s="42"/>
      <c r="C65" s="41"/>
      <c r="D65" s="16"/>
      <c r="E65" s="16"/>
    </row>
    <row r="66" spans="1:5" ht="14.5" x14ac:dyDescent="0.35">
      <c r="A66" s="45" t="s">
        <v>62</v>
      </c>
      <c r="B66"/>
      <c r="C66"/>
      <c r="D66"/>
      <c r="E66"/>
    </row>
  </sheetData>
  <mergeCells count="58">
    <mergeCell ref="A5:D5"/>
    <mergeCell ref="A6:B6"/>
    <mergeCell ref="A7:B7"/>
    <mergeCell ref="A1:C1"/>
    <mergeCell ref="C3:D3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D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8:B58"/>
    <mergeCell ref="A59:B59"/>
    <mergeCell ref="C64:E64"/>
    <mergeCell ref="A53:B53"/>
    <mergeCell ref="A54:B54"/>
    <mergeCell ref="A55:B55"/>
    <mergeCell ref="A56:B56"/>
    <mergeCell ref="A57:B5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6"/>
  <sheetViews>
    <sheetView showGridLines="0" tabSelected="1" zoomScaleNormal="100" workbookViewId="0">
      <selection activeCell="H24" sqref="H24"/>
    </sheetView>
  </sheetViews>
  <sheetFormatPr defaultColWidth="8.81640625" defaultRowHeight="14" x14ac:dyDescent="0.3"/>
  <cols>
    <col min="1" max="1" width="8.81640625" style="1"/>
    <col min="2" max="2" width="33.81640625" style="1" customWidth="1"/>
    <col min="3" max="3" width="17.81640625" style="1" customWidth="1"/>
    <col min="4" max="4" width="15.54296875" style="1" customWidth="1"/>
    <col min="5" max="5" width="10.453125" style="1" customWidth="1"/>
    <col min="6" max="16384" width="8.81640625" style="1"/>
  </cols>
  <sheetData>
    <row r="1" spans="1:5" ht="36" customHeight="1" x14ac:dyDescent="0.3">
      <c r="A1" s="80" t="s">
        <v>56</v>
      </c>
      <c r="B1" s="80"/>
      <c r="C1" s="80"/>
      <c r="D1" s="80"/>
      <c r="E1" s="80"/>
    </row>
    <row r="2" spans="1:5" ht="22.5" customHeight="1" x14ac:dyDescent="0.3">
      <c r="A2" s="81" t="s">
        <v>45</v>
      </c>
      <c r="B2" s="81"/>
      <c r="C2" s="81"/>
      <c r="D2" s="3"/>
      <c r="E2" s="3"/>
    </row>
    <row r="3" spans="1:5" x14ac:dyDescent="0.3">
      <c r="A3" s="1" t="s">
        <v>42</v>
      </c>
    </row>
    <row r="4" spans="1:5" ht="28" x14ac:dyDescent="0.3">
      <c r="B4" s="24" t="s">
        <v>37</v>
      </c>
      <c r="C4" s="25" t="s">
        <v>14</v>
      </c>
      <c r="D4" s="25" t="s">
        <v>35</v>
      </c>
      <c r="E4" s="25" t="s">
        <v>27</v>
      </c>
    </row>
    <row r="6" spans="1:5" x14ac:dyDescent="0.3">
      <c r="B6" s="2" t="s">
        <v>49</v>
      </c>
      <c r="C6" s="26">
        <v>104331</v>
      </c>
      <c r="D6" s="26">
        <v>-670</v>
      </c>
      <c r="E6" s="26">
        <f>SUM(C6:D6)</f>
        <v>103661</v>
      </c>
    </row>
    <row r="7" spans="1:5" ht="28" x14ac:dyDescent="0.3">
      <c r="B7" s="9" t="s">
        <v>50</v>
      </c>
      <c r="C7" s="27">
        <v>0</v>
      </c>
      <c r="D7" s="28">
        <v>20326</v>
      </c>
      <c r="E7" s="28">
        <f>SUM(C7:D7)</f>
        <v>20326</v>
      </c>
    </row>
    <row r="8" spans="1:5" x14ac:dyDescent="0.3">
      <c r="B8" s="9" t="s">
        <v>39</v>
      </c>
      <c r="C8" s="28">
        <v>0</v>
      </c>
      <c r="D8" s="28">
        <v>0</v>
      </c>
      <c r="E8" s="28">
        <f t="shared" ref="E8:E9" si="0">SUM(C8:D8)</f>
        <v>0</v>
      </c>
    </row>
    <row r="9" spans="1:5" ht="52.5" customHeight="1" x14ac:dyDescent="0.3">
      <c r="B9" s="9" t="s">
        <v>51</v>
      </c>
      <c r="C9" s="28">
        <v>0</v>
      </c>
      <c r="D9" s="28">
        <v>19656</v>
      </c>
      <c r="E9" s="28">
        <f t="shared" si="0"/>
        <v>19656</v>
      </c>
    </row>
    <row r="10" spans="1:5" ht="21.75" customHeight="1" x14ac:dyDescent="0.3">
      <c r="B10" s="34" t="s">
        <v>38</v>
      </c>
      <c r="C10" s="28">
        <v>0</v>
      </c>
      <c r="D10" s="28"/>
      <c r="E10" s="28">
        <v>0</v>
      </c>
    </row>
    <row r="11" spans="1:5" x14ac:dyDescent="0.3">
      <c r="B11" s="29" t="s">
        <v>53</v>
      </c>
      <c r="C11" s="30">
        <f>SUM(C6:C10)</f>
        <v>104331</v>
      </c>
      <c r="D11" s="30">
        <f>D9</f>
        <v>19656</v>
      </c>
      <c r="E11" s="30">
        <f>E10+E9+E6</f>
        <v>123317</v>
      </c>
    </row>
    <row r="12" spans="1:5" x14ac:dyDescent="0.3">
      <c r="B12" s="9"/>
    </row>
    <row r="13" spans="1:5" x14ac:dyDescent="0.3">
      <c r="B13" s="18" t="s">
        <v>52</v>
      </c>
      <c r="C13" s="28">
        <v>220000</v>
      </c>
      <c r="D13" s="28">
        <v>256204</v>
      </c>
      <c r="E13" s="28">
        <f>SUM(C13:D13)</f>
        <v>476204</v>
      </c>
    </row>
    <row r="14" spans="1:5" ht="28" x14ac:dyDescent="0.3">
      <c r="B14" s="9" t="s">
        <v>54</v>
      </c>
      <c r="C14" s="28">
        <v>0</v>
      </c>
      <c r="D14" s="28">
        <v>88359</v>
      </c>
      <c r="E14" s="28">
        <f>SUM(C14:D14)</f>
        <v>88359</v>
      </c>
    </row>
    <row r="15" spans="1:5" x14ac:dyDescent="0.3">
      <c r="B15" s="9" t="s">
        <v>39</v>
      </c>
      <c r="C15" s="28">
        <v>0</v>
      </c>
      <c r="D15" s="28">
        <v>0</v>
      </c>
      <c r="E15" s="28">
        <v>0</v>
      </c>
    </row>
    <row r="16" spans="1:5" ht="28" x14ac:dyDescent="0.3">
      <c r="B16" s="9" t="s">
        <v>55</v>
      </c>
      <c r="C16" s="28">
        <v>220000</v>
      </c>
      <c r="D16" s="28">
        <v>344563</v>
      </c>
      <c r="E16" s="28">
        <f>SUM(C16:D16)</f>
        <v>564563</v>
      </c>
    </row>
    <row r="17" spans="2:6" x14ac:dyDescent="0.3">
      <c r="B17" s="9" t="s">
        <v>38</v>
      </c>
      <c r="C17" s="28"/>
      <c r="D17" s="28"/>
      <c r="E17" s="28"/>
    </row>
    <row r="18" spans="2:6" x14ac:dyDescent="0.3">
      <c r="B18" s="29" t="s">
        <v>110</v>
      </c>
      <c r="C18" s="30">
        <f>SUM(C16:C17)</f>
        <v>220000</v>
      </c>
      <c r="D18" s="30">
        <f>D13+D14</f>
        <v>344563</v>
      </c>
      <c r="E18" s="30">
        <f>E13+E14</f>
        <v>564563</v>
      </c>
    </row>
    <row r="19" spans="2:6" s="24" customFormat="1" x14ac:dyDescent="0.3"/>
    <row r="21" spans="2:6" ht="14.5" x14ac:dyDescent="0.35">
      <c r="B21" s="57" t="s">
        <v>58</v>
      </c>
      <c r="C21" s="14"/>
      <c r="D21" s="41"/>
    </row>
    <row r="22" spans="2:6" ht="14.5" x14ac:dyDescent="0.35">
      <c r="B22" s="57"/>
      <c r="C22" s="14"/>
      <c r="D22" s="39"/>
      <c r="E22" s="39"/>
      <c r="F22" s="39"/>
    </row>
    <row r="23" spans="2:6" ht="14.5" x14ac:dyDescent="0.35">
      <c r="B23" s="57"/>
      <c r="C23" s="14"/>
      <c r="D23" s="58"/>
      <c r="E23" s="58"/>
      <c r="F23" s="58"/>
    </row>
    <row r="24" spans="2:6" ht="14.5" x14ac:dyDescent="0.3">
      <c r="B24" s="42" t="s">
        <v>60</v>
      </c>
      <c r="C24" s="42"/>
      <c r="D24" s="41"/>
      <c r="E24" s="16"/>
      <c r="F24" s="16"/>
    </row>
    <row r="25" spans="2:6" ht="14.5" x14ac:dyDescent="0.35">
      <c r="B25" s="57" t="s">
        <v>62</v>
      </c>
      <c r="C25"/>
      <c r="D25"/>
      <c r="E25"/>
      <c r="F25"/>
    </row>
    <row r="26" spans="2:6" x14ac:dyDescent="0.3">
      <c r="B26" s="9"/>
      <c r="C26" s="22"/>
    </row>
  </sheetData>
  <mergeCells count="3">
    <mergeCell ref="A1:E1"/>
    <mergeCell ref="A2:C2"/>
    <mergeCell ref="D23:F2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adlet</cp:lastModifiedBy>
  <cp:lastPrinted>2022-06-09T05:49:00Z</cp:lastPrinted>
  <dcterms:created xsi:type="dcterms:W3CDTF">2015-06-05T18:17:20Z</dcterms:created>
  <dcterms:modified xsi:type="dcterms:W3CDTF">2022-06-09T05:54:25Z</dcterms:modified>
</cp:coreProperties>
</file>