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se отчеты\Отчеты 2024г\"/>
    </mc:Choice>
  </mc:AlternateContent>
  <bookViews>
    <workbookView xWindow="0" yWindow="0" windowWidth="23040" windowHeight="9270" tabRatio="944"/>
  </bookViews>
  <sheets>
    <sheet name="ОФП" sheetId="125" r:id="rId1"/>
    <sheet name="ОПиУ" sheetId="126" r:id="rId2"/>
    <sheet name="ОИК" sheetId="127" r:id="rId3"/>
    <sheet name="ОДДС" sheetId="128" r:id="rId4"/>
    <sheet name="ДДС 3 мес 2024г. (2)" sheetId="176" state="hidden" r:id="rId5"/>
    <sheet name="СрокиПогашения" sheetId="172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2_месяца" localSheetId="4">#REF!</definedName>
    <definedName name="_2_месяца">#REF!</definedName>
    <definedName name="_2mon" localSheetId="4">#REF!</definedName>
    <definedName name="_2mon">#REF!</definedName>
    <definedName name="_xlnm._FilterDatabase" localSheetId="4" hidden="1">'ДДС 3 мес 2024г. (2)'!$A$8:$AI$8</definedName>
    <definedName name="A" localSheetId="4">#REF!</definedName>
    <definedName name="A">#REF!</definedName>
    <definedName name="AccPay" localSheetId="4">#REF!</definedName>
    <definedName name="AccPay">#REF!</definedName>
    <definedName name="AccRec" localSheetId="4">#REF!</definedName>
    <definedName name="AccRec">#REF!</definedName>
    <definedName name="ARA_Threshold" localSheetId="4">'[1]Bal Sheet'!#REF!</definedName>
    <definedName name="ARA_Threshold">'[1]Bal Sheet'!#REF!</definedName>
    <definedName name="Area" localSheetId="4">#REF!</definedName>
    <definedName name="Area">#REF!</definedName>
    <definedName name="ARP_Threshold" localSheetId="4">'[1]Bal Sheet'!#REF!</definedName>
    <definedName name="ARP_Threshold">'[1]Bal Sheet'!#REF!</definedName>
    <definedName name="AS2DocOpenMode" hidden="1">"AS2DocumentEdit"</definedName>
    <definedName name="AS2HasNoAutoHeaderFooter">"OFF"</definedName>
    <definedName name="Assets" localSheetId="4">#REF!</definedName>
    <definedName name="Assets">#REF!</definedName>
    <definedName name="aud_month" localSheetId="4">#REF!</definedName>
    <definedName name="aud_month">#REF!</definedName>
    <definedName name="aud_year" localSheetId="4">#REF!</definedName>
    <definedName name="aud_year">#REF!</definedName>
    <definedName name="AuditDate">[2]SMSTemp!$B$4</definedName>
    <definedName name="Busdev">[3]Busdev!$A$1:$A$20</definedName>
    <definedName name="cad_month" localSheetId="4">#REF!</definedName>
    <definedName name="cad_month">#REF!</definedName>
    <definedName name="cad_year" localSheetId="4">#REF!</definedName>
    <definedName name="cad_year">#REF!</definedName>
    <definedName name="Capex" localSheetId="4">#REF!</definedName>
    <definedName name="Capex">#REF!</definedName>
    <definedName name="CapexSchedule" localSheetId="4">#REF!</definedName>
    <definedName name="CapexSchedule">#REF!</definedName>
    <definedName name="Cash" localSheetId="4">#REF!</definedName>
    <definedName name="Cash">#REF!</definedName>
    <definedName name="CashInc" localSheetId="4">#REF!</definedName>
    <definedName name="CashInc">#REF!</definedName>
    <definedName name="CE" localSheetId="4">#REF!</definedName>
    <definedName name="CE">#REF!</definedName>
    <definedName name="CF_AccruedExpenses" localSheetId="4">#REF!</definedName>
    <definedName name="CF_AccruedExpenses">#REF!</definedName>
    <definedName name="CF_Cash" localSheetId="4">#REF!</definedName>
    <definedName name="CF_Cash">#REF!</definedName>
    <definedName name="CF_CurrentLTDebit" localSheetId="4">#REF!</definedName>
    <definedName name="CF_CurrentLTDebit">#REF!</definedName>
    <definedName name="CF_DeferredTax" localSheetId="4">#REF!</definedName>
    <definedName name="CF_DeferredTax">#REF!</definedName>
    <definedName name="CF_Dividends" localSheetId="4">#REF!</definedName>
    <definedName name="CF_Dividends">#REF!</definedName>
    <definedName name="CF_Intangibles" localSheetId="4">#REF!</definedName>
    <definedName name="CF_Intangibles">#REF!</definedName>
    <definedName name="CF_Inventories" localSheetId="4">#REF!</definedName>
    <definedName name="CF_Inventories">#REF!</definedName>
    <definedName name="CF_Investments" localSheetId="4">#REF!</definedName>
    <definedName name="CF_Investments">#REF!</definedName>
    <definedName name="CF_LTDebt" localSheetId="4">#REF!</definedName>
    <definedName name="CF_LTDebt">#REF!</definedName>
    <definedName name="CF_NetIncome" localSheetId="4">#REF!</definedName>
    <definedName name="CF_NetIncome">#REF!</definedName>
    <definedName name="CF_Payables" localSheetId="4">#REF!</definedName>
    <definedName name="CF_Payables">#REF!</definedName>
    <definedName name="CF_PrepaidExpenses" localSheetId="4">#REF!</definedName>
    <definedName name="CF_PrepaidExpenses">#REF!</definedName>
    <definedName name="CF_Property" localSheetId="4">#REF!</definedName>
    <definedName name="CF_Property">#REF!</definedName>
    <definedName name="CF_Receivables" localSheetId="4">#REF!</definedName>
    <definedName name="CF_Receivables">#REF!</definedName>
    <definedName name="CF_Shares" localSheetId="4">#REF!</definedName>
    <definedName name="CF_Shares">#REF!</definedName>
    <definedName name="CF_Taxation" localSheetId="4">#REF!</definedName>
    <definedName name="CF_Taxation">#REF!</definedName>
    <definedName name="CFFO" localSheetId="4">#REF!</definedName>
    <definedName name="CFFO">#REF!</definedName>
    <definedName name="chf_month" localSheetId="4">#REF!</definedName>
    <definedName name="chf_month">#REF!</definedName>
    <definedName name="chf_year" localSheetId="4">#REF!</definedName>
    <definedName name="chf_year">#REF!</definedName>
    <definedName name="ClientName">[2]SMSTemp!$B$3</definedName>
    <definedName name="COGS" localSheetId="4">#REF!</definedName>
    <definedName name="COGS">#REF!</definedName>
    <definedName name="Consol">[3]Consol!$A$1:$A$372</definedName>
    <definedName name="CurrentAssets" localSheetId="4">#REF!</definedName>
    <definedName name="CurrentAssets">#REF!</definedName>
    <definedName name="CurrentLiabilities" localSheetId="4">#REF!</definedName>
    <definedName name="CurrentLiabilities">#REF!</definedName>
    <definedName name="CY_Accounts_Receivable" localSheetId="4">'[1]Bal Sheet'!#REF!</definedName>
    <definedName name="CY_Accounts_Receivable">'[1]Bal Sheet'!#REF!</definedName>
    <definedName name="CY_Cash" localSheetId="4">'[1]Bal Sheet'!#REF!</definedName>
    <definedName name="CY_Cash">'[1]Bal Sheet'!#REF!</definedName>
    <definedName name="CY_Common_Equity" localSheetId="4">'[1]Bal Sheet'!#REF!</definedName>
    <definedName name="CY_Common_Equity">'[1]Bal Sheet'!#REF!</definedName>
    <definedName name="CY_Current_Liabilities" localSheetId="4">'[1]Bal Sheet'!#REF!</definedName>
    <definedName name="CY_Current_Liabilities">'[1]Bal Sheet'!#REF!</definedName>
    <definedName name="CY_Intangible_Assets" localSheetId="4">'[1]Bal Sheet'!#REF!</definedName>
    <definedName name="CY_Intangible_Assets">'[1]Bal Sheet'!#REF!</definedName>
    <definedName name="CY_Inventory" localSheetId="4">'[1]Bal Sheet'!#REF!</definedName>
    <definedName name="CY_Inventory">'[1]Bal Sheet'!#REF!</definedName>
    <definedName name="CY_LIABIL_EQUITY" localSheetId="4">'[1]Bal Sheet'!#REF!</definedName>
    <definedName name="CY_LIABIL_EQUITY">'[1]Bal Sheet'!#REF!</definedName>
    <definedName name="CY_LT_Debt" localSheetId="4">'[1]Bal Sheet'!#REF!</definedName>
    <definedName name="CY_LT_Debt">'[1]Bal Sheet'!#REF!</definedName>
    <definedName name="CY_Marketable_Sec" localSheetId="4">'[1]Bal Sheet'!#REF!</definedName>
    <definedName name="CY_Marketable_Sec">'[1]Bal Sheet'!#REF!</definedName>
    <definedName name="cy_net_income" localSheetId="4">#REF!</definedName>
    <definedName name="cy_net_income">#REF!</definedName>
    <definedName name="CY_Other_Curr_Assets" localSheetId="4">'[1]Bal Sheet'!#REF!</definedName>
    <definedName name="CY_Other_Curr_Assets">'[1]Bal Sheet'!#REF!</definedName>
    <definedName name="CY_Other_LT_Assets" localSheetId="4">'[1]Bal Sheet'!#REF!</definedName>
    <definedName name="CY_Other_LT_Assets">'[1]Bal Sheet'!#REF!</definedName>
    <definedName name="CY_Other_LT_Liabilities" localSheetId="4">'[1]Bal Sheet'!#REF!</definedName>
    <definedName name="CY_Other_LT_Liabilities">'[1]Bal Sheet'!#REF!</definedName>
    <definedName name="CY_Preferred_Stock" localSheetId="4">'[1]Bal Sheet'!#REF!</definedName>
    <definedName name="CY_Preferred_Stock">'[1]Bal Sheet'!#REF!</definedName>
    <definedName name="CY_QUICK_ASSETS" localSheetId="4">'[1]Bal Sheet'!#REF!</definedName>
    <definedName name="CY_QUICK_ASSETS">'[1]Bal Sheet'!#REF!</definedName>
    <definedName name="cy_ret_earn_beg" localSheetId="4">#REF!</definedName>
    <definedName name="cy_ret_earn_beg">#REF!</definedName>
    <definedName name="cy_retained_earnings" localSheetId="4">#REF!</definedName>
    <definedName name="cy_retained_earnings">#REF!</definedName>
    <definedName name="CY_Tangible_Assets" localSheetId="4">'[1]Bal Sheet'!#REF!</definedName>
    <definedName name="CY_Tangible_Assets">'[1]Bal Sheet'!#REF!</definedName>
    <definedName name="CY_TOTAL_ASSETS" localSheetId="4">'[1]Bal Sheet'!#REF!</definedName>
    <definedName name="CY_TOTAL_ASSETS">'[1]Bal Sheet'!#REF!</definedName>
    <definedName name="CY_TOTAL_CURR_ASSETS" localSheetId="4">'[1]Bal Sheet'!#REF!</definedName>
    <definedName name="CY_TOTAL_CURR_ASSETS">'[1]Bal Sheet'!#REF!</definedName>
    <definedName name="CY_TOTAL_DEBT" localSheetId="4">'[1]Bal Sheet'!#REF!</definedName>
    <definedName name="CY_TOTAL_DEBT">'[1]Bal Sheet'!#REF!</definedName>
    <definedName name="CY_TOTAL_EQUITY" localSheetId="4">'[1]Bal Sheet'!#REF!</definedName>
    <definedName name="CY_TOTAL_EQUITY">'[1]Bal Sheet'!#REF!</definedName>
    <definedName name="DDA" localSheetId="4">#REF!</definedName>
    <definedName name="DDA">#REF!</definedName>
    <definedName name="dem_month" localSheetId="4">#REF!</definedName>
    <definedName name="dem_month">#REF!</definedName>
    <definedName name="dem_year" localSheetId="4">#REF!</definedName>
    <definedName name="dem_year">#REF!</definedName>
    <definedName name="Disaggregations" localSheetId="4">[4]Depreciation2!#REF!</definedName>
    <definedName name="Disaggregations">[4]Depreciation2!#REF!</definedName>
    <definedName name="Divs" localSheetId="4">#REF!</definedName>
    <definedName name="Divs">#REF!</definedName>
    <definedName name="EBIT" localSheetId="4">#REF!</definedName>
    <definedName name="EBIT">#REF!</definedName>
    <definedName name="EBITDA" localSheetId="4">#REF!</definedName>
    <definedName name="EBITDA">#REF!</definedName>
    <definedName name="EBT" localSheetId="4">#REF!</definedName>
    <definedName name="EBT">#REF!</definedName>
    <definedName name="Equity" localSheetId="4">#REF!</definedName>
    <definedName name="Equity">#REF!</definedName>
    <definedName name="EquityInc" localSheetId="4">#REF!</definedName>
    <definedName name="EquityInc">#REF!</definedName>
    <definedName name="euro_month" localSheetId="4">#REF!</definedName>
    <definedName name="euro_month">#REF!</definedName>
    <definedName name="euro_year" localSheetId="4">#REF!</definedName>
    <definedName name="euro_year">#REF!</definedName>
    <definedName name="FA" localSheetId="4">#REF!</definedName>
    <definedName name="FA">#REF!</definedName>
    <definedName name="FFO" localSheetId="4">#REF!</definedName>
    <definedName name="FFO">#REF!</definedName>
    <definedName name="Format0Dec">[2]SMSTemp!$B$15</definedName>
    <definedName name="Format2Dec">[2]SMSTemp!$B$13</definedName>
    <definedName name="gbr_month" localSheetId="4">#REF!</definedName>
    <definedName name="gbr_month">#REF!</definedName>
    <definedName name="gbr_year" localSheetId="4">#REF!</definedName>
    <definedName name="gbr_year">#REF!</definedName>
    <definedName name="GrossMgin" localSheetId="4">#REF!</definedName>
    <definedName name="GrossMgin">#REF!</definedName>
    <definedName name="h" localSheetId="4">#REF!</definedName>
    <definedName name="h">#REF!</definedName>
    <definedName name="half">'[5]US Dollar 2004'!$C$17:$C$191</definedName>
    <definedName name="IC" localSheetId="4">#REF!</definedName>
    <definedName name="IC">#REF!</definedName>
    <definedName name="Interest" localSheetId="4">#REF!</definedName>
    <definedName name="Interest">#REF!</definedName>
    <definedName name="InterestCash" localSheetId="4">#REF!</definedName>
    <definedName name="InterestCash">#REF!</definedName>
    <definedName name="InterestTax" localSheetId="4">#REF!</definedName>
    <definedName name="InterestTax">#REF!</definedName>
    <definedName name="Inventory" localSheetId="4">#REF!</definedName>
    <definedName name="Inventory">#REF!</definedName>
    <definedName name="Land" localSheetId="4">#REF!</definedName>
    <definedName name="Land">#REF!</definedName>
    <definedName name="LIBOR" localSheetId="4">#REF!</definedName>
    <definedName name="LIBOR">#REF!</definedName>
    <definedName name="LTDebt" localSheetId="4">#REF!</definedName>
    <definedName name="LTDebt">#REF!</definedName>
    <definedName name="LTDebtInc" localSheetId="4">#REF!</definedName>
    <definedName name="LTDebtInc">#REF!</definedName>
    <definedName name="Monetary_Precision" localSheetId="4">[4]Depreciation2!#REF!</definedName>
    <definedName name="Monetary_Precision">[4]Depreciation2!#REF!</definedName>
    <definedName name="Names" localSheetId="4">#REF!</definedName>
    <definedName name="Names">#REF!</definedName>
    <definedName name="NI" localSheetId="4">#REF!</definedName>
    <definedName name="NI">#REF!</definedName>
    <definedName name="NOPLAT" localSheetId="4">#REF!</definedName>
    <definedName name="NOPLAT">#REF!</definedName>
    <definedName name="PastInterest" localSheetId="4">#REF!</definedName>
    <definedName name="PastInterest">#REF!</definedName>
    <definedName name="PastInterestTax" localSheetId="4">#REF!</definedName>
    <definedName name="PastInterestTax">#REF!</definedName>
    <definedName name="PhaseIICapex" localSheetId="4">#REF!</definedName>
    <definedName name="PhaseIICapex">#REF!</definedName>
    <definedName name="PL_Dollar_Threshold" localSheetId="4">[6]Б!#REF!</definedName>
    <definedName name="PL_Dollar_Threshold">[6]Б!#REF!</definedName>
    <definedName name="PL_Percent_Threshold" localSheetId="4">[6]Б!#REF!</definedName>
    <definedName name="PL_Percent_Threshold">[6]Б!#REF!</definedName>
    <definedName name="PopDate">[2]SMSTemp!$B$7</definedName>
    <definedName name="PPE" localSheetId="4">#REF!</definedName>
    <definedName name="PPE">#REF!</definedName>
    <definedName name="PrepBy">[2]SMSTemp!$B$6</definedName>
    <definedName name="py_net_income" localSheetId="4">#REF!</definedName>
    <definedName name="py_net_income">#REF!</definedName>
    <definedName name="PY_NET_PROFIT">'[1]Income Statement'!$E$24</definedName>
    <definedName name="py_ret_earn_beg" localSheetId="4">#REF!</definedName>
    <definedName name="py_ret_earn_beg">#REF!</definedName>
    <definedName name="py_retained_earnings" localSheetId="4">#REF!</definedName>
    <definedName name="py_retained_earnings">#REF!</definedName>
    <definedName name="py_share_equity" localSheetId="4">'[7]Shareholders'' Equity $'!#REF!</definedName>
    <definedName name="py_share_equity">'[7]Shareholders'' Equity $'!#REF!</definedName>
    <definedName name="PY_TOTAL_CURR_ASSETS">'[1]Bal Sheet'!$C$15</definedName>
    <definedName name="PY_TOTAL_EQUITY">'[1]Bal Sheet'!$C$36</definedName>
    <definedName name="PY2_Administration" localSheetId="4">[6]Б!#REF!</definedName>
    <definedName name="PY2_Administration">[6]Б!#REF!</definedName>
    <definedName name="PY2_Cost_of_Sales" localSheetId="4">[6]Б!#REF!</definedName>
    <definedName name="PY2_Cost_of_Sales">[6]Б!#REF!</definedName>
    <definedName name="PY2_Current_Liabilities">'[1]Bal Sheet'!$H$23</definedName>
    <definedName name="PY2_Depreciation" localSheetId="4">[6]Б!#REF!</definedName>
    <definedName name="PY2_Depreciation">[6]Б!#REF!</definedName>
    <definedName name="PY2_Gross_Profit" localSheetId="4">[6]Б!#REF!</definedName>
    <definedName name="PY2_Gross_Profit">[6]Б!#REF!</definedName>
    <definedName name="PY2_Inc_Bef_Tax" localSheetId="4">[6]Б!#REF!</definedName>
    <definedName name="PY2_Inc_Bef_Tax">[6]Б!#REF!</definedName>
    <definedName name="PY2_Intangible_Assets">'[1]Bal Sheet'!$H$18</definedName>
    <definedName name="PY2_Interest_Expense" localSheetId="4">[6]Б!#REF!</definedName>
    <definedName name="PY2_Interest_Expense">[6]Б!#REF!</definedName>
    <definedName name="PY2_LIABIL_EQUITY" localSheetId="4">[6]А!#REF!</definedName>
    <definedName name="PY2_LIABIL_EQUITY">[6]А!#REF!</definedName>
    <definedName name="PY2_NET_PROFIT" localSheetId="4">[6]Б!#REF!</definedName>
    <definedName name="PY2_NET_PROFIT">[6]Б!#REF!</definedName>
    <definedName name="PY2_Net_Revenue" localSheetId="4">[6]Б!#REF!</definedName>
    <definedName name="PY2_Net_Revenue">[6]Б!#REF!</definedName>
    <definedName name="PY2_Operating_Inc" localSheetId="4">[6]Б!#REF!</definedName>
    <definedName name="PY2_Operating_Inc">[6]Б!#REF!</definedName>
    <definedName name="PY2_Operating_Income" localSheetId="4">[6]Б!#REF!</definedName>
    <definedName name="PY2_Operating_Income">[6]Б!#REF!</definedName>
    <definedName name="PY2_Other_Exp." localSheetId="4">[6]Б!#REF!</definedName>
    <definedName name="PY2_Other_Exp.">[6]Б!#REF!</definedName>
    <definedName name="PY2_Selling" localSheetId="4">[6]Б!#REF!</definedName>
    <definedName name="PY2_Selling">[6]Б!#REF!</definedName>
    <definedName name="PY2_Tangible_Net_Worth" localSheetId="4">[6]Б!#REF!</definedName>
    <definedName name="PY2_Tangible_Net_Worth">[6]Б!#REF!</definedName>
    <definedName name="PY2_Taxes" localSheetId="4">[6]Б!#REF!</definedName>
    <definedName name="PY2_Taxes">[6]Б!#REF!</definedName>
    <definedName name="PY2_TOTAL_ASSETS" localSheetId="4">[6]А!#REF!</definedName>
    <definedName name="PY2_TOTAL_ASSETS">[6]А!#REF!</definedName>
    <definedName name="PY2_TOTAL_CURR_ASSETS">'[1]Bal Sheet'!$H$15</definedName>
    <definedName name="PY2_TOTAL_EQUITY">'[1]Bal Sheet'!$H$36</definedName>
    <definedName name="PY2_Working_Capital" localSheetId="4">[6]Б!#REF!</definedName>
    <definedName name="PY2_Working_Capital">[6]Б!#REF!</definedName>
    <definedName name="R_Factor" localSheetId="4">[4]Depreciation2!#REF!</definedName>
    <definedName name="R_Factor">[4]Depreciation2!#REF!</definedName>
    <definedName name="Random_Book_Value_Totals">[2]SMSTemp!$B$48</definedName>
    <definedName name="Random_Net_Book_Value">[2]SMSTemp!$B$45</definedName>
    <definedName name="Random_Population_Count">[2]SMSTemp!$B$46</definedName>
    <definedName name="Random_Sample_Size">[2]SMSTemp!$B$47</definedName>
    <definedName name="RE" localSheetId="4">#REF!</definedName>
    <definedName name="RE">#REF!</definedName>
    <definedName name="rur_month" localSheetId="4">#REF!</definedName>
    <definedName name="rur_month">#REF!</definedName>
    <definedName name="rur_year" localSheetId="4">#REF!</definedName>
    <definedName name="rur_year">#REF!</definedName>
    <definedName name="Sales" localSheetId="4">#REF!</definedName>
    <definedName name="Sales">#REF!</definedName>
    <definedName name="SGA" localSheetId="4">#REF!</definedName>
    <definedName name="SGA">#REF!</definedName>
    <definedName name="StoresSchedule" localSheetId="4">#REF!</definedName>
    <definedName name="StoresSchedule">#REF!</definedName>
    <definedName name="Tax" localSheetId="4">#REF!</definedName>
    <definedName name="Tax">#REF!</definedName>
    <definedName name="TaxEBIT" localSheetId="4">#REF!</definedName>
    <definedName name="TaxEBIT">#REF!</definedName>
    <definedName name="TaxRate" localSheetId="4">#REF!</definedName>
    <definedName name="TaxRate">#REF!</definedName>
    <definedName name="TestDescription">[2]SMSTemp!$B$5</definedName>
    <definedName name="TextRefCopy1" localSheetId="4">'[8]TB 07'!#REF!</definedName>
    <definedName name="TextRefCopy1">'[8]TB 07'!#REF!</definedName>
    <definedName name="TextRefCopy100" localSheetId="4">#REF!</definedName>
    <definedName name="TextRefCopy100">#REF!</definedName>
    <definedName name="TextRefCopy101" localSheetId="4">#REF!</definedName>
    <definedName name="TextRefCopy101">#REF!</definedName>
    <definedName name="TextRefCopy102" localSheetId="4">#REF!</definedName>
    <definedName name="TextRefCopy102">#REF!</definedName>
    <definedName name="TextRefCopy103" localSheetId="4">#REF!</definedName>
    <definedName name="TextRefCopy103">#REF!</definedName>
    <definedName name="TextRefCopy104" localSheetId="4">#REF!</definedName>
    <definedName name="TextRefCopy104">#REF!</definedName>
    <definedName name="TextRefCopy105" localSheetId="4">#REF!</definedName>
    <definedName name="TextRefCopy105">#REF!</definedName>
    <definedName name="TextRefCopy106" localSheetId="4">#REF!</definedName>
    <definedName name="TextRefCopy106">#REF!</definedName>
    <definedName name="TextRefCopy107" localSheetId="4">#REF!</definedName>
    <definedName name="TextRefCopy107">#REF!</definedName>
    <definedName name="TextRefCopy108" localSheetId="4">#REF!</definedName>
    <definedName name="TextRefCopy108">#REF!</definedName>
    <definedName name="TextRefCopy109" localSheetId="4">#REF!</definedName>
    <definedName name="TextRefCopy109">#REF!</definedName>
    <definedName name="TextRefCopy110" localSheetId="4">#REF!</definedName>
    <definedName name="TextRefCopy110">#REF!</definedName>
    <definedName name="TextRefCopy111" localSheetId="4">#REF!</definedName>
    <definedName name="TextRefCopy111">#REF!</definedName>
    <definedName name="TextRefCopy112" localSheetId="4">#REF!</definedName>
    <definedName name="TextRefCopy112">#REF!</definedName>
    <definedName name="TextRefCopy113" localSheetId="4">#REF!</definedName>
    <definedName name="TextRefCopy113">#REF!</definedName>
    <definedName name="TextRefCopy114" localSheetId="4">#REF!</definedName>
    <definedName name="TextRefCopy114">#REF!</definedName>
    <definedName name="TextRefCopy115" localSheetId="4">#REF!</definedName>
    <definedName name="TextRefCopy115">#REF!</definedName>
    <definedName name="TextRefCopy116" localSheetId="4">#REF!</definedName>
    <definedName name="TextRefCopy116">#REF!</definedName>
    <definedName name="TextRefCopy117" localSheetId="4">#REF!</definedName>
    <definedName name="TextRefCopy117">#REF!</definedName>
    <definedName name="TextRefCopy122" localSheetId="4">[9]Rollforward!#REF!</definedName>
    <definedName name="TextRefCopy122">[9]Rollforward!#REF!</definedName>
    <definedName name="TextRefCopy123" localSheetId="4">[10]Rollforward!#REF!</definedName>
    <definedName name="TextRefCopy123">[10]Rollforward!#REF!</definedName>
    <definedName name="TextRefCopy147" localSheetId="4">#REF!</definedName>
    <definedName name="TextRefCopy147">#REF!</definedName>
    <definedName name="TextRefCopy149" localSheetId="4">#REF!</definedName>
    <definedName name="TextRefCopy149">#REF!</definedName>
    <definedName name="TextRefCopy151" localSheetId="4">#REF!</definedName>
    <definedName name="TextRefCopy151">#REF!</definedName>
    <definedName name="TextRefCopy153" localSheetId="4">#REF!</definedName>
    <definedName name="TextRefCopy153">#REF!</definedName>
    <definedName name="TextRefCopy154" localSheetId="4">#REF!</definedName>
    <definedName name="TextRefCopy154">#REF!</definedName>
    <definedName name="TextRefCopy156" localSheetId="4">#REF!</definedName>
    <definedName name="TextRefCopy156">#REF!</definedName>
    <definedName name="TextRefCopy158" localSheetId="4">#REF!</definedName>
    <definedName name="TextRefCopy158">#REF!</definedName>
    <definedName name="TextRefCopy160" localSheetId="4">#REF!</definedName>
    <definedName name="TextRefCopy160">#REF!</definedName>
    <definedName name="TextRefCopy162" localSheetId="4">#REF!</definedName>
    <definedName name="TextRefCopy162">#REF!</definedName>
    <definedName name="TextRefCopy164" localSheetId="4">#REF!</definedName>
    <definedName name="TextRefCopy164">#REF!</definedName>
    <definedName name="TextRefCopy166" localSheetId="4">#REF!</definedName>
    <definedName name="TextRefCopy166">#REF!</definedName>
    <definedName name="TextRefCopy17">[8]IS07!$D$17</definedName>
    <definedName name="TextRefCopy170" localSheetId="4">#REF!</definedName>
    <definedName name="TextRefCopy170">#REF!</definedName>
    <definedName name="TextRefCopy172" localSheetId="4">#REF!</definedName>
    <definedName name="TextRefCopy172">#REF!</definedName>
    <definedName name="TextRefCopy173" localSheetId="4">#REF!</definedName>
    <definedName name="TextRefCopy173">#REF!</definedName>
    <definedName name="TextRefCopy175" localSheetId="4">#REF!</definedName>
    <definedName name="TextRefCopy175">#REF!</definedName>
    <definedName name="TextRefCopy177" localSheetId="4">#REF!</definedName>
    <definedName name="TextRefCopy177">#REF!</definedName>
    <definedName name="TextRefCopy179" localSheetId="4">#REF!</definedName>
    <definedName name="TextRefCopy179">#REF!</definedName>
    <definedName name="TextRefCopy18">[8]BS07!$D$36</definedName>
    <definedName name="TextRefCopy181" localSheetId="4">#REF!</definedName>
    <definedName name="TextRefCopy181">#REF!</definedName>
    <definedName name="TextRefCopy2" localSheetId="4">'[8]TB 07'!#REF!</definedName>
    <definedName name="TextRefCopy2">'[8]TB 07'!#REF!</definedName>
    <definedName name="TextRefCopy3" localSheetId="4">'[8]TB 07'!#REF!</definedName>
    <definedName name="TextRefCopy3">'[8]TB 07'!#REF!</definedName>
    <definedName name="TextRefCopy33">'[11]FA Mvmnt FINAL'!$T$21</definedName>
    <definedName name="TextRefCopy4" localSheetId="4">#REF!</definedName>
    <definedName name="TextRefCopy4">#REF!</definedName>
    <definedName name="TextRefCopy42" localSheetId="4">#REF!</definedName>
    <definedName name="TextRefCopy42">#REF!</definedName>
    <definedName name="TextRefCopy43" localSheetId="4">#REF!</definedName>
    <definedName name="TextRefCopy43">#REF!</definedName>
    <definedName name="TextRefCopy44" localSheetId="4">#REF!</definedName>
    <definedName name="TextRefCopy44">#REF!</definedName>
    <definedName name="TextRefCopy45" localSheetId="4">#REF!</definedName>
    <definedName name="TextRefCopy45">#REF!</definedName>
    <definedName name="TextRefCopy46" localSheetId="4">#REF!</definedName>
    <definedName name="TextRefCopy46">#REF!</definedName>
    <definedName name="TextRefCopy47" localSheetId="4">#REF!</definedName>
    <definedName name="TextRefCopy47">#REF!</definedName>
    <definedName name="TextRefCopy49" localSheetId="4">#REF!</definedName>
    <definedName name="TextRefCopy49">#REF!</definedName>
    <definedName name="TextRefCopy5" localSheetId="4">#REF!</definedName>
    <definedName name="TextRefCopy5">#REF!</definedName>
    <definedName name="TextRefCopy50" localSheetId="4">#REF!</definedName>
    <definedName name="TextRefCopy50">#REF!</definedName>
    <definedName name="TextRefCopy51" localSheetId="4">#REF!</definedName>
    <definedName name="TextRefCopy51">#REF!</definedName>
    <definedName name="TextRefCopy52" localSheetId="4">#REF!</definedName>
    <definedName name="TextRefCopy52">#REF!</definedName>
    <definedName name="TextRefCopy53" localSheetId="4">#REF!</definedName>
    <definedName name="TextRefCopy53">#REF!</definedName>
    <definedName name="TextRefCopy54" localSheetId="4">#REF!</definedName>
    <definedName name="TextRefCopy54">#REF!</definedName>
    <definedName name="TextRefCopy55" localSheetId="4">#REF!</definedName>
    <definedName name="TextRefCopy55">#REF!</definedName>
    <definedName name="TextRefCopy56" localSheetId="4">#REF!</definedName>
    <definedName name="TextRefCopy56">#REF!</definedName>
    <definedName name="TextRefCopy58" localSheetId="4">#REF!</definedName>
    <definedName name="TextRefCopy58">#REF!</definedName>
    <definedName name="TextRefCopy59" localSheetId="4">#REF!</definedName>
    <definedName name="TextRefCopy59">#REF!</definedName>
    <definedName name="TextRefCopy60" localSheetId="4">#REF!</definedName>
    <definedName name="TextRefCopy60">#REF!</definedName>
    <definedName name="TextRefCopy61" localSheetId="4">#REF!</definedName>
    <definedName name="TextRefCopy61">#REF!</definedName>
    <definedName name="TextRefCopy62" localSheetId="4">#REF!</definedName>
    <definedName name="TextRefCopy62">#REF!</definedName>
    <definedName name="TextRefCopy63" localSheetId="4">#REF!</definedName>
    <definedName name="TextRefCopy63">#REF!</definedName>
    <definedName name="TextRefCopy64" localSheetId="4">#REF!</definedName>
    <definedName name="TextRefCopy64">#REF!</definedName>
    <definedName name="TextRefCopy65" localSheetId="4">#REF!</definedName>
    <definedName name="TextRefCopy65">#REF!</definedName>
    <definedName name="TextRefCopy66" localSheetId="4">#REF!</definedName>
    <definedName name="TextRefCopy66">#REF!</definedName>
    <definedName name="TextRefCopy67" localSheetId="4">#REF!</definedName>
    <definedName name="TextRefCopy67">#REF!</definedName>
    <definedName name="TextRefCopy72" localSheetId="4">#REF!</definedName>
    <definedName name="TextRefCopy72">#REF!</definedName>
    <definedName name="TextRefCopy76" localSheetId="4">#REF!</definedName>
    <definedName name="TextRefCopy76">#REF!</definedName>
    <definedName name="TextRefCopy77" localSheetId="4">#REF!</definedName>
    <definedName name="TextRefCopy77">#REF!</definedName>
    <definedName name="TextRefCopy78" localSheetId="4">#REF!</definedName>
    <definedName name="TextRefCopy78">#REF!</definedName>
    <definedName name="TextRefCopy79" localSheetId="4">#REF!</definedName>
    <definedName name="TextRefCopy79">#REF!</definedName>
    <definedName name="TextRefCopy8">'[8]Additional Entries to TB'!$E$229</definedName>
    <definedName name="TextRefCopy80" localSheetId="4">#REF!</definedName>
    <definedName name="TextRefCopy80">#REF!</definedName>
    <definedName name="TextRefCopy81" localSheetId="4">#REF!</definedName>
    <definedName name="TextRefCopy81">#REF!</definedName>
    <definedName name="TextRefCopy82" localSheetId="4">#REF!</definedName>
    <definedName name="TextRefCopy82">#REF!</definedName>
    <definedName name="TextRefCopy83" localSheetId="4">#REF!</definedName>
    <definedName name="TextRefCopy83">#REF!</definedName>
    <definedName name="TextRefCopy84" localSheetId="4">#REF!</definedName>
    <definedName name="TextRefCopy84">#REF!</definedName>
    <definedName name="TextRefCopy85" localSheetId="4">#REF!</definedName>
    <definedName name="TextRefCopy85">#REF!</definedName>
    <definedName name="TextRefCopy86" localSheetId="4">#REF!</definedName>
    <definedName name="TextRefCopy86">#REF!</definedName>
    <definedName name="TextRefCopy87" localSheetId="4">#REF!</definedName>
    <definedName name="TextRefCopy87">#REF!</definedName>
    <definedName name="TextRefCopy88" localSheetId="4">#REF!</definedName>
    <definedName name="TextRefCopy88">#REF!</definedName>
    <definedName name="TextRefCopy89" localSheetId="4">#REF!</definedName>
    <definedName name="TextRefCopy89">#REF!</definedName>
    <definedName name="TextRefCopy90" localSheetId="4">#REF!</definedName>
    <definedName name="TextRefCopy90">#REF!</definedName>
    <definedName name="TextRefCopy93" localSheetId="4">#REF!</definedName>
    <definedName name="TextRefCopy93">#REF!</definedName>
    <definedName name="TextRefCopyRangeCount" hidden="1">3</definedName>
    <definedName name="ucffo" localSheetId="4">#REF!</definedName>
    <definedName name="ucffo">#REF!</definedName>
    <definedName name="UFFO" localSheetId="4">#REF!</definedName>
    <definedName name="UFFO">#REF!</definedName>
    <definedName name="Unconsol">[3]Unconsol!$A$1:$A$372</definedName>
    <definedName name="VATRec" localSheetId="4">#REF!</definedName>
    <definedName name="VATRec">#REF!</definedName>
    <definedName name="VATRecInc" localSheetId="4">#REF!</definedName>
    <definedName name="VATRecInc">#REF!</definedName>
    <definedName name="WK" localSheetId="4">#REF!</definedName>
    <definedName name="WK">#REF!</definedName>
    <definedName name="WKInc" localSheetId="4">#REF!</definedName>
    <definedName name="WKInc">#REF!</definedName>
    <definedName name="wrn.Aging._.and._.Trend._.Analysis." hidden="1">{#N/A,#N/A,FALSE,"Aging Summary";#N/A,#N/A,FALSE,"Ratio Analysis";#N/A,#N/A,FALSE,"Test 120 Day Accts";#N/A,#N/A,FALSE,"Tickmarks"}</definedName>
    <definedName name="XREF_COLUMN_1" localSheetId="4" hidden="1">'[8]TB 07'!#REF!</definedName>
    <definedName name="XREF_COLUMN_1" hidden="1">'[8]TB 07'!#REF!</definedName>
    <definedName name="XREF_COLUMN_10" localSheetId="4" hidden="1">#REF!</definedName>
    <definedName name="XREF_COLUMN_10" hidden="1">#REF!</definedName>
    <definedName name="XREF_COLUMN_11" localSheetId="4" hidden="1">#REF!</definedName>
    <definedName name="XREF_COLUMN_11" hidden="1">#REF!</definedName>
    <definedName name="XREF_COLUMN_2" localSheetId="4" hidden="1">'[8]TB 07'!#REF!</definedName>
    <definedName name="XREF_COLUMN_2" hidden="1">'[8]TB 07'!#REF!</definedName>
    <definedName name="XREF_COLUMN_3" localSheetId="4" hidden="1">#REF!</definedName>
    <definedName name="XREF_COLUMN_3" hidden="1">#REF!</definedName>
    <definedName name="XREF_COLUMN_4" localSheetId="4" hidden="1">#REF!</definedName>
    <definedName name="XREF_COLUMN_4" hidden="1">#REF!</definedName>
    <definedName name="XREF_COLUMN_5" localSheetId="4" hidden="1">#REF!</definedName>
    <definedName name="XREF_COLUMN_5" hidden="1">#REF!</definedName>
    <definedName name="XREF_COLUMN_6" localSheetId="4" hidden="1">#REF!</definedName>
    <definedName name="XREF_COLUMN_6" hidden="1">#REF!</definedName>
    <definedName name="XREF_COLUMN_7" localSheetId="4" hidden="1">#REF!</definedName>
    <definedName name="XREF_COLUMN_7" hidden="1">#REF!</definedName>
    <definedName name="XREF_COLUMN_8" localSheetId="4" hidden="1">#REF!</definedName>
    <definedName name="XREF_COLUMN_8" hidden="1">#REF!</definedName>
    <definedName name="XREF_COLUMN_9" localSheetId="4" hidden="1">#REF!</definedName>
    <definedName name="XREF_COLUMN_9" hidden="1">#REF!</definedName>
    <definedName name="XRefActiveRow" localSheetId="4" hidden="1">#REF!</definedName>
    <definedName name="XRefActiveRow" hidden="1">#REF!</definedName>
    <definedName name="XRefColumnsCount" hidden="1">2</definedName>
    <definedName name="XRefCopy1" localSheetId="4" hidden="1">'[8]TB 07'!#REF!</definedName>
    <definedName name="XRefCopy1" hidden="1">'[8]TB 07'!#REF!</definedName>
    <definedName name="XRefCopy10" localSheetId="4" hidden="1">'[8]TB 07'!#REF!</definedName>
    <definedName name="XRefCopy10" hidden="1">'[8]TB 07'!#REF!</definedName>
    <definedName name="XRefCopy10Row" localSheetId="4" hidden="1">#REF!</definedName>
    <definedName name="XRefCopy10Row" hidden="1">#REF!</definedName>
    <definedName name="XRefCopy11" localSheetId="4" hidden="1">'[8]TB 07'!#REF!</definedName>
    <definedName name="XRefCopy11" hidden="1">'[8]TB 07'!#REF!</definedName>
    <definedName name="XRefCopy11Row" localSheetId="4" hidden="1">#REF!</definedName>
    <definedName name="XRefCopy11Row" hidden="1">#REF!</definedName>
    <definedName name="XRefCopy12" localSheetId="4" hidden="1">'[8]TB 07'!#REF!</definedName>
    <definedName name="XRefCopy12" hidden="1">'[8]TB 07'!#REF!</definedName>
    <definedName name="XRefCopy12Row" localSheetId="4" hidden="1">#REF!</definedName>
    <definedName name="XRefCopy12Row" hidden="1">#REF!</definedName>
    <definedName name="XRefCopy13" localSheetId="4" hidden="1">#REF!</definedName>
    <definedName name="XRefCopy13" hidden="1">#REF!</definedName>
    <definedName name="XRefCopy13Row" localSheetId="4" hidden="1">#REF!</definedName>
    <definedName name="XRefCopy13Row" hidden="1">#REF!</definedName>
    <definedName name="XRefCopy14" localSheetId="4" hidden="1">#REF!</definedName>
    <definedName name="XRefCopy14" hidden="1">#REF!</definedName>
    <definedName name="XRefCopy14Row" localSheetId="4" hidden="1">#REF!</definedName>
    <definedName name="XRefCopy14Row" hidden="1">#REF!</definedName>
    <definedName name="XRefCopy15" localSheetId="4" hidden="1">#REF!</definedName>
    <definedName name="XRefCopy15" hidden="1">#REF!</definedName>
    <definedName name="XRefCopy15Row" localSheetId="4" hidden="1">#REF!</definedName>
    <definedName name="XRefCopy15Row" hidden="1">#REF!</definedName>
    <definedName name="XRefCopy16" localSheetId="4" hidden="1">#REF!</definedName>
    <definedName name="XRefCopy16" hidden="1">#REF!</definedName>
    <definedName name="XRefCopy16Row" localSheetId="4" hidden="1">#REF!</definedName>
    <definedName name="XRefCopy16Row" hidden="1">#REF!</definedName>
    <definedName name="XRefCopy17" localSheetId="4" hidden="1">#REF!</definedName>
    <definedName name="XRefCopy17" hidden="1">#REF!</definedName>
    <definedName name="XRefCopy17Row" localSheetId="4" hidden="1">#REF!</definedName>
    <definedName name="XRefCopy17Row" hidden="1">#REF!</definedName>
    <definedName name="XRefCopy18" localSheetId="4" hidden="1">#REF!</definedName>
    <definedName name="XRefCopy18" hidden="1">#REF!</definedName>
    <definedName name="XRefCopy19" localSheetId="4" hidden="1">#REF!</definedName>
    <definedName name="XRefCopy19" hidden="1">#REF!</definedName>
    <definedName name="XRefCopy19Row" localSheetId="4" hidden="1">#REF!</definedName>
    <definedName name="XRefCopy19Row" hidden="1">#REF!</definedName>
    <definedName name="XRefCopy1Row" localSheetId="4" hidden="1">#REF!</definedName>
    <definedName name="XRefCopy1Row" hidden="1">#REF!</definedName>
    <definedName name="XRefCopy2" localSheetId="4" hidden="1">'[8]TB 07'!#REF!</definedName>
    <definedName name="XRefCopy2" hidden="1">'[8]TB 07'!#REF!</definedName>
    <definedName name="XRefCopy20" localSheetId="4" hidden="1">#REF!</definedName>
    <definedName name="XRefCopy20" hidden="1">#REF!</definedName>
    <definedName name="XRefCopy20Row" localSheetId="4" hidden="1">#REF!</definedName>
    <definedName name="XRefCopy20Row" hidden="1">#REF!</definedName>
    <definedName name="XRefCopy21" localSheetId="4" hidden="1">#REF!</definedName>
    <definedName name="XRefCopy21" hidden="1">#REF!</definedName>
    <definedName name="XRefCopy21Row" localSheetId="4" hidden="1">#REF!</definedName>
    <definedName name="XRefCopy21Row" hidden="1">#REF!</definedName>
    <definedName name="XRefCopy22" localSheetId="4" hidden="1">#REF!</definedName>
    <definedName name="XRefCopy22" hidden="1">#REF!</definedName>
    <definedName name="XRefCopy22Row" localSheetId="4" hidden="1">#REF!</definedName>
    <definedName name="XRefCopy22Row" hidden="1">#REF!</definedName>
    <definedName name="XRefCopy23" localSheetId="4" hidden="1">#REF!</definedName>
    <definedName name="XRefCopy23" hidden="1">#REF!</definedName>
    <definedName name="XRefCopy23Row" localSheetId="4" hidden="1">#REF!</definedName>
    <definedName name="XRefCopy23Row" hidden="1">#REF!</definedName>
    <definedName name="XRefCopy24" localSheetId="4" hidden="1">#REF!</definedName>
    <definedName name="XRefCopy24" hidden="1">#REF!</definedName>
    <definedName name="XRefCopy24Row" localSheetId="4" hidden="1">#REF!</definedName>
    <definedName name="XRefCopy24Row" hidden="1">#REF!</definedName>
    <definedName name="XRefCopy25" localSheetId="4" hidden="1">#REF!</definedName>
    <definedName name="XRefCopy25" hidden="1">#REF!</definedName>
    <definedName name="XRefCopy25Row" localSheetId="4" hidden="1">#REF!</definedName>
    <definedName name="XRefCopy25Row" hidden="1">#REF!</definedName>
    <definedName name="XRefCopy26" localSheetId="4" hidden="1">#REF!</definedName>
    <definedName name="XRefCopy26" hidden="1">#REF!</definedName>
    <definedName name="XRefCopy26Row" localSheetId="4" hidden="1">#REF!</definedName>
    <definedName name="XRefCopy26Row" hidden="1">#REF!</definedName>
    <definedName name="XRefCopy27" localSheetId="4" hidden="1">#REF!</definedName>
    <definedName name="XRefCopy27" hidden="1">#REF!</definedName>
    <definedName name="XRefCopy27Row" localSheetId="4" hidden="1">#REF!</definedName>
    <definedName name="XRefCopy27Row" hidden="1">#REF!</definedName>
    <definedName name="XRefCopy28" localSheetId="4" hidden="1">#REF!</definedName>
    <definedName name="XRefCopy28" hidden="1">#REF!</definedName>
    <definedName name="XRefCopy28Row" localSheetId="4" hidden="1">#REF!</definedName>
    <definedName name="XRefCopy28Row" hidden="1">#REF!</definedName>
    <definedName name="XRefCopy29" localSheetId="4" hidden="1">#REF!</definedName>
    <definedName name="XRefCopy29" hidden="1">#REF!</definedName>
    <definedName name="XRefCopy29Row" localSheetId="4" hidden="1">#REF!</definedName>
    <definedName name="XRefCopy29Row" hidden="1">#REF!</definedName>
    <definedName name="XRefCopy2Row" localSheetId="4" hidden="1">#REF!</definedName>
    <definedName name="XRefCopy2Row" hidden="1">#REF!</definedName>
    <definedName name="XRefCopy3" localSheetId="4" hidden="1">'[8]TB 07'!#REF!</definedName>
    <definedName name="XRefCopy3" hidden="1">'[8]TB 07'!#REF!</definedName>
    <definedName name="XRefCopy30" localSheetId="4" hidden="1">#REF!</definedName>
    <definedName name="XRefCopy30" hidden="1">#REF!</definedName>
    <definedName name="XRefCopy30Row" localSheetId="4" hidden="1">#REF!</definedName>
    <definedName name="XRefCopy30Row" hidden="1">#REF!</definedName>
    <definedName name="XRefCopy31" localSheetId="4" hidden="1">#REF!</definedName>
    <definedName name="XRefCopy31" hidden="1">#REF!</definedName>
    <definedName name="XRefCopy31Row" localSheetId="4" hidden="1">#REF!</definedName>
    <definedName name="XRefCopy31Row" hidden="1">#REF!</definedName>
    <definedName name="XRefCopy32" localSheetId="4" hidden="1">#REF!</definedName>
    <definedName name="XRefCopy32" hidden="1">#REF!</definedName>
    <definedName name="XRefCopy32Row" localSheetId="4" hidden="1">#REF!</definedName>
    <definedName name="XRefCopy32Row" hidden="1">#REF!</definedName>
    <definedName name="XRefCopy33" localSheetId="4" hidden="1">#REF!</definedName>
    <definedName name="XRefCopy33" hidden="1">#REF!</definedName>
    <definedName name="XRefCopy33Row" localSheetId="4" hidden="1">#REF!</definedName>
    <definedName name="XRefCopy33Row" hidden="1">#REF!</definedName>
    <definedName name="XRefCopy34" localSheetId="4" hidden="1">#REF!</definedName>
    <definedName name="XRefCopy34" hidden="1">#REF!</definedName>
    <definedName name="XRefCopy34Row" localSheetId="4" hidden="1">#REF!</definedName>
    <definedName name="XRefCopy34Row" hidden="1">#REF!</definedName>
    <definedName name="XRefCopy35" localSheetId="4" hidden="1">#REF!</definedName>
    <definedName name="XRefCopy35" hidden="1">#REF!</definedName>
    <definedName name="XRefCopy35Row" localSheetId="4" hidden="1">#REF!</definedName>
    <definedName name="XRefCopy35Row" hidden="1">#REF!</definedName>
    <definedName name="XRefCopy36" localSheetId="4" hidden="1">#REF!</definedName>
    <definedName name="XRefCopy36" hidden="1">#REF!</definedName>
    <definedName name="XRefCopy36Row" localSheetId="4" hidden="1">#REF!</definedName>
    <definedName name="XRefCopy36Row" hidden="1">#REF!</definedName>
    <definedName name="XRefCopy37" localSheetId="4" hidden="1">#REF!</definedName>
    <definedName name="XRefCopy37" hidden="1">#REF!</definedName>
    <definedName name="XRefCopy37Row" localSheetId="4" hidden="1">#REF!</definedName>
    <definedName name="XRefCopy37Row" hidden="1">#REF!</definedName>
    <definedName name="XRefCopy38" localSheetId="4" hidden="1">#REF!</definedName>
    <definedName name="XRefCopy38" hidden="1">#REF!</definedName>
    <definedName name="XRefCopy38Row" localSheetId="4" hidden="1">#REF!</definedName>
    <definedName name="XRefCopy38Row" hidden="1">#REF!</definedName>
    <definedName name="XRefCopy39" localSheetId="4" hidden="1">#REF!</definedName>
    <definedName name="XRefCopy39" hidden="1">#REF!</definedName>
    <definedName name="XRefCopy39Row" localSheetId="4" hidden="1">#REF!</definedName>
    <definedName name="XRefCopy39Row" hidden="1">#REF!</definedName>
    <definedName name="XRefCopy3Row" localSheetId="4" hidden="1">#REF!</definedName>
    <definedName name="XRefCopy3Row" hidden="1">#REF!</definedName>
    <definedName name="XRefCopy4" localSheetId="4" hidden="1">'[8]TB 07'!#REF!</definedName>
    <definedName name="XRefCopy4" hidden="1">'[8]TB 07'!#REF!</definedName>
    <definedName name="XRefCopy40" localSheetId="4" hidden="1">#REF!</definedName>
    <definedName name="XRefCopy40" hidden="1">#REF!</definedName>
    <definedName name="XRefCopy40Row" localSheetId="4" hidden="1">#REF!</definedName>
    <definedName name="XRefCopy40Row" hidden="1">#REF!</definedName>
    <definedName name="XRefCopy41" localSheetId="4" hidden="1">#REF!</definedName>
    <definedName name="XRefCopy41" hidden="1">#REF!</definedName>
    <definedName name="XRefCopy41Row" localSheetId="4" hidden="1">#REF!</definedName>
    <definedName name="XRefCopy41Row" hidden="1">#REF!</definedName>
    <definedName name="XRefCopy42" localSheetId="4" hidden="1">#REF!</definedName>
    <definedName name="XRefCopy42" hidden="1">#REF!</definedName>
    <definedName name="XRefCopy42Row" localSheetId="4" hidden="1">#REF!</definedName>
    <definedName name="XRefCopy42Row" hidden="1">#REF!</definedName>
    <definedName name="XRefCopy43" localSheetId="4" hidden="1">#REF!</definedName>
    <definedName name="XRefCopy43" hidden="1">#REF!</definedName>
    <definedName name="XRefCopy43Row" localSheetId="4" hidden="1">#REF!</definedName>
    <definedName name="XRefCopy43Row" hidden="1">#REF!</definedName>
    <definedName name="XRefCopy44" localSheetId="4" hidden="1">#REF!</definedName>
    <definedName name="XRefCopy44" hidden="1">#REF!</definedName>
    <definedName name="XRefCopy45" localSheetId="4" hidden="1">#REF!</definedName>
    <definedName name="XRefCopy45" hidden="1">#REF!</definedName>
    <definedName name="XRefCopy45Row" localSheetId="4" hidden="1">#REF!</definedName>
    <definedName name="XRefCopy45Row" hidden="1">#REF!</definedName>
    <definedName name="XRefCopy46" localSheetId="4" hidden="1">#REF!</definedName>
    <definedName name="XRefCopy46" hidden="1">#REF!</definedName>
    <definedName name="XRefCopy46Row" localSheetId="4" hidden="1">#REF!</definedName>
    <definedName name="XRefCopy46Row" hidden="1">#REF!</definedName>
    <definedName name="XRefCopy47" localSheetId="4" hidden="1">#REF!</definedName>
    <definedName name="XRefCopy47" hidden="1">#REF!</definedName>
    <definedName name="XRefCopy48" localSheetId="4" hidden="1">#REF!</definedName>
    <definedName name="XRefCopy48" hidden="1">#REF!</definedName>
    <definedName name="XRefCopy48Row" localSheetId="4" hidden="1">#REF!</definedName>
    <definedName name="XRefCopy48Row" hidden="1">#REF!</definedName>
    <definedName name="XRefCopy49" localSheetId="4" hidden="1">#REF!</definedName>
    <definedName name="XRefCopy49" hidden="1">#REF!</definedName>
    <definedName name="XRefCopy49Row" localSheetId="4" hidden="1">#REF!</definedName>
    <definedName name="XRefCopy49Row" hidden="1">#REF!</definedName>
    <definedName name="XRefCopy4Row" localSheetId="4" hidden="1">#REF!</definedName>
    <definedName name="XRefCopy4Row" hidden="1">#REF!</definedName>
    <definedName name="XRefCopy5" localSheetId="4" hidden="1">'[8]TB 07'!#REF!</definedName>
    <definedName name="XRefCopy5" hidden="1">'[8]TB 07'!#REF!</definedName>
    <definedName name="XRefCopy50" localSheetId="4" hidden="1">#REF!</definedName>
    <definedName name="XRefCopy50" hidden="1">#REF!</definedName>
    <definedName name="XRefCopy50Row" localSheetId="4" hidden="1">#REF!</definedName>
    <definedName name="XRefCopy50Row" hidden="1">#REF!</definedName>
    <definedName name="XRefCopy51" localSheetId="4" hidden="1">#REF!</definedName>
    <definedName name="XRefCopy51" hidden="1">#REF!</definedName>
    <definedName name="XRefCopy51Row" localSheetId="4" hidden="1">#REF!</definedName>
    <definedName name="XRefCopy51Row" hidden="1">#REF!</definedName>
    <definedName name="XRefCopy52" localSheetId="4" hidden="1">#REF!</definedName>
    <definedName name="XRefCopy52" hidden="1">#REF!</definedName>
    <definedName name="XRefCopy52Row" localSheetId="4" hidden="1">#REF!</definedName>
    <definedName name="XRefCopy52Row" hidden="1">#REF!</definedName>
    <definedName name="XRefCopy53" localSheetId="4" hidden="1">#REF!</definedName>
    <definedName name="XRefCopy53" hidden="1">#REF!</definedName>
    <definedName name="XRefCopy53Row" localSheetId="4" hidden="1">#REF!</definedName>
    <definedName name="XRefCopy53Row" hidden="1">#REF!</definedName>
    <definedName name="XRefCopy54" localSheetId="4" hidden="1">#REF!</definedName>
    <definedName name="XRefCopy54" hidden="1">#REF!</definedName>
    <definedName name="XRefCopy54Row" localSheetId="4" hidden="1">#REF!</definedName>
    <definedName name="XRefCopy54Row" hidden="1">#REF!</definedName>
    <definedName name="XRefCopy55" localSheetId="4" hidden="1">#REF!</definedName>
    <definedName name="XRefCopy55" hidden="1">#REF!</definedName>
    <definedName name="XRefCopy55Row" localSheetId="4" hidden="1">#REF!</definedName>
    <definedName name="XRefCopy55Row" hidden="1">#REF!</definedName>
    <definedName name="XRefCopy56" localSheetId="4" hidden="1">#REF!</definedName>
    <definedName name="XRefCopy56" hidden="1">#REF!</definedName>
    <definedName name="XRefCopy56Row" localSheetId="4" hidden="1">#REF!</definedName>
    <definedName name="XRefCopy56Row" hidden="1">#REF!</definedName>
    <definedName name="XRefCopy57" localSheetId="4" hidden="1">#REF!</definedName>
    <definedName name="XRefCopy57" hidden="1">#REF!</definedName>
    <definedName name="XRefCopy57Row" localSheetId="4" hidden="1">#REF!</definedName>
    <definedName name="XRefCopy57Row" hidden="1">#REF!</definedName>
    <definedName name="XRefCopy58" localSheetId="4" hidden="1">#REF!</definedName>
    <definedName name="XRefCopy58" hidden="1">#REF!</definedName>
    <definedName name="XRefCopy58Row" localSheetId="4" hidden="1">#REF!</definedName>
    <definedName name="XRefCopy58Row" hidden="1">#REF!</definedName>
    <definedName name="XRefCopy59" localSheetId="4" hidden="1">#REF!</definedName>
    <definedName name="XRefCopy59" hidden="1">#REF!</definedName>
    <definedName name="XRefCopy59Row" localSheetId="4" hidden="1">#REF!</definedName>
    <definedName name="XRefCopy59Row" hidden="1">#REF!</definedName>
    <definedName name="XRefCopy5Row" localSheetId="4" hidden="1">#REF!</definedName>
    <definedName name="XRefCopy5Row" hidden="1">#REF!</definedName>
    <definedName name="XRefCopy6" localSheetId="4" hidden="1">'[8]TB 07'!#REF!</definedName>
    <definedName name="XRefCopy6" hidden="1">'[8]TB 07'!#REF!</definedName>
    <definedName name="XRefCopy60" localSheetId="4" hidden="1">#REF!</definedName>
    <definedName name="XRefCopy60" hidden="1">#REF!</definedName>
    <definedName name="XRefCopy60Row" localSheetId="4" hidden="1">#REF!</definedName>
    <definedName name="XRefCopy60Row" hidden="1">#REF!</definedName>
    <definedName name="XRefCopy61" localSheetId="4" hidden="1">#REF!</definedName>
    <definedName name="XRefCopy61" hidden="1">#REF!</definedName>
    <definedName name="XRefCopy61Row" localSheetId="4" hidden="1">#REF!</definedName>
    <definedName name="XRefCopy61Row" hidden="1">#REF!</definedName>
    <definedName name="XRefCopy62" localSheetId="4" hidden="1">#REF!</definedName>
    <definedName name="XRefCopy62" hidden="1">#REF!</definedName>
    <definedName name="XRefCopy62Row" localSheetId="4" hidden="1">#REF!</definedName>
    <definedName name="XRefCopy62Row" hidden="1">#REF!</definedName>
    <definedName name="XRefCopy63" localSheetId="4" hidden="1">#REF!</definedName>
    <definedName name="XRefCopy63" hidden="1">#REF!</definedName>
    <definedName name="XRefCopy63Row" localSheetId="4" hidden="1">#REF!</definedName>
    <definedName name="XRefCopy63Row" hidden="1">#REF!</definedName>
    <definedName name="XRefCopy65Row" localSheetId="4" hidden="1">[12]XREF!#REF!</definedName>
    <definedName name="XRefCopy65Row" hidden="1">[12]XREF!#REF!</definedName>
    <definedName name="XRefCopy67Row" localSheetId="4" hidden="1">[12]XREF!#REF!</definedName>
    <definedName name="XRefCopy67Row" hidden="1">[12]XREF!#REF!</definedName>
    <definedName name="XRefCopy6Row" localSheetId="4" hidden="1">#REF!</definedName>
    <definedName name="XRefCopy6Row" hidden="1">#REF!</definedName>
    <definedName name="XRefCopy7" localSheetId="4" hidden="1">'[8]TB 07'!#REF!</definedName>
    <definedName name="XRefCopy7" hidden="1">'[8]TB 07'!#REF!</definedName>
    <definedName name="XRefCopy7Row" localSheetId="4" hidden="1">#REF!</definedName>
    <definedName name="XRefCopy7Row" hidden="1">#REF!</definedName>
    <definedName name="XRefCopy8" localSheetId="4" hidden="1">'[8]TB 07'!#REF!</definedName>
    <definedName name="XRefCopy8" hidden="1">'[8]TB 07'!#REF!</definedName>
    <definedName name="XRefCopy8Row" localSheetId="4" hidden="1">#REF!</definedName>
    <definedName name="XRefCopy8Row" hidden="1">#REF!</definedName>
    <definedName name="XRefCopy9" localSheetId="4" hidden="1">'[8]TB 07'!#REF!</definedName>
    <definedName name="XRefCopy9" hidden="1">'[8]TB 07'!#REF!</definedName>
    <definedName name="XRefCopy9Row" localSheetId="4" hidden="1">#REF!</definedName>
    <definedName name="XRefCopy9Row" hidden="1">#REF!</definedName>
    <definedName name="XRefCopyRangeCount" hidden="1">12</definedName>
    <definedName name="XRefPaste1" localSheetId="4" hidden="1">'[8]TB 07'!#REF!</definedName>
    <definedName name="XRefPaste1" hidden="1">'[8]TB 07'!#REF!</definedName>
    <definedName name="XRefPaste10" localSheetId="4" hidden="1">#REF!</definedName>
    <definedName name="XRefPaste10" hidden="1">#REF!</definedName>
    <definedName name="XRefPaste10Row" localSheetId="4" hidden="1">#REF!</definedName>
    <definedName name="XRefPaste10Row" hidden="1">#REF!</definedName>
    <definedName name="XRefPaste11" localSheetId="4" hidden="1">#REF!</definedName>
    <definedName name="XRefPaste11" hidden="1">#REF!</definedName>
    <definedName name="XRefPaste11Row" localSheetId="4" hidden="1">#REF!</definedName>
    <definedName name="XRefPaste11Row" hidden="1">#REF!</definedName>
    <definedName name="XRefPaste12" localSheetId="4" hidden="1">#REF!</definedName>
    <definedName name="XRefPaste12" hidden="1">#REF!</definedName>
    <definedName name="XRefPaste12Row" localSheetId="4" hidden="1">#REF!</definedName>
    <definedName name="XRefPaste12Row" hidden="1">#REF!</definedName>
    <definedName name="XRefPaste13" localSheetId="4" hidden="1">#REF!</definedName>
    <definedName name="XRefPaste13" hidden="1">#REF!</definedName>
    <definedName name="XRefPaste13Row" localSheetId="4" hidden="1">#REF!</definedName>
    <definedName name="XRefPaste13Row" hidden="1">#REF!</definedName>
    <definedName name="XRefPaste14" localSheetId="4" hidden="1">#REF!</definedName>
    <definedName name="XRefPaste14" hidden="1">#REF!</definedName>
    <definedName name="XRefPaste14Row" localSheetId="4" hidden="1">#REF!</definedName>
    <definedName name="XRefPaste14Row" hidden="1">#REF!</definedName>
    <definedName name="XRefPaste15" localSheetId="4" hidden="1">#REF!</definedName>
    <definedName name="XRefPaste15" hidden="1">#REF!</definedName>
    <definedName name="XRefPaste15Row" localSheetId="4" hidden="1">#REF!</definedName>
    <definedName name="XRefPaste15Row" hidden="1">#REF!</definedName>
    <definedName name="XRefPaste16" localSheetId="4" hidden="1">#REF!</definedName>
    <definedName name="XRefPaste16" hidden="1">#REF!</definedName>
    <definedName name="XRefPaste16Row" localSheetId="4" hidden="1">#REF!</definedName>
    <definedName name="XRefPaste16Row" hidden="1">#REF!</definedName>
    <definedName name="XRefPaste17" localSheetId="4" hidden="1">#REF!</definedName>
    <definedName name="XRefPaste17" hidden="1">#REF!</definedName>
    <definedName name="XRefPaste17Row" localSheetId="4" hidden="1">#REF!</definedName>
    <definedName name="XRefPaste17Row" hidden="1">#REF!</definedName>
    <definedName name="XRefPaste18" localSheetId="4" hidden="1">#REF!</definedName>
    <definedName name="XRefPaste18" hidden="1">#REF!</definedName>
    <definedName name="XRefPaste18Row" localSheetId="4" hidden="1">#REF!</definedName>
    <definedName name="XRefPaste18Row" hidden="1">#REF!</definedName>
    <definedName name="XRefPaste19" localSheetId="4" hidden="1">#REF!</definedName>
    <definedName name="XRefPaste19" hidden="1">#REF!</definedName>
    <definedName name="XRefPaste19Row" localSheetId="4" hidden="1">#REF!</definedName>
    <definedName name="XRefPaste19Row" hidden="1">#REF!</definedName>
    <definedName name="XRefPaste1Row" localSheetId="4" hidden="1">#REF!</definedName>
    <definedName name="XRefPaste1Row" hidden="1">#REF!</definedName>
    <definedName name="XRefPaste2" localSheetId="4" hidden="1">'[8]TB 07'!#REF!</definedName>
    <definedName name="XRefPaste2" hidden="1">'[8]TB 07'!#REF!</definedName>
    <definedName name="XRefPaste20" localSheetId="4" hidden="1">#REF!</definedName>
    <definedName name="XRefPaste20" hidden="1">#REF!</definedName>
    <definedName name="XRefPaste20Row" localSheetId="4" hidden="1">#REF!</definedName>
    <definedName name="XRefPaste20Row" hidden="1">#REF!</definedName>
    <definedName name="XRefPaste21" localSheetId="4" hidden="1">#REF!</definedName>
    <definedName name="XRefPaste21" hidden="1">#REF!</definedName>
    <definedName name="XRefPaste21Row" localSheetId="4" hidden="1">#REF!</definedName>
    <definedName name="XRefPaste21Row" hidden="1">#REF!</definedName>
    <definedName name="XRefPaste22" localSheetId="4" hidden="1">#REF!</definedName>
    <definedName name="XRefPaste22" hidden="1">#REF!</definedName>
    <definedName name="XRefPaste22Row" localSheetId="4" hidden="1">#REF!</definedName>
    <definedName name="XRefPaste22Row" hidden="1">#REF!</definedName>
    <definedName name="XRefPaste23Row" localSheetId="4" hidden="1">[12]XREF!#REF!</definedName>
    <definedName name="XRefPaste23Row" hidden="1">[12]XREF!#REF!</definedName>
    <definedName name="XRefPaste24Row" localSheetId="4" hidden="1">[12]XREF!#REF!</definedName>
    <definedName name="XRefPaste24Row" hidden="1">[12]XREF!#REF!</definedName>
    <definedName name="XRefPaste25Row" localSheetId="4" hidden="1">[12]XREF!#REF!</definedName>
    <definedName name="XRefPaste25Row" hidden="1">[12]XREF!#REF!</definedName>
    <definedName name="XRefPaste26Row" localSheetId="4" hidden="1">[12]XREF!#REF!</definedName>
    <definedName name="XRefPaste26Row" hidden="1">[12]XREF!#REF!</definedName>
    <definedName name="XRefPaste27Row" localSheetId="4" hidden="1">[12]XREF!#REF!</definedName>
    <definedName name="XRefPaste27Row" hidden="1">[12]XREF!#REF!</definedName>
    <definedName name="XRefPaste28Row" localSheetId="4" hidden="1">[12]XREF!#REF!</definedName>
    <definedName name="XRefPaste28Row" hidden="1">[12]XREF!#REF!</definedName>
    <definedName name="XRefPaste29Row" localSheetId="4" hidden="1">[12]XREF!#REF!</definedName>
    <definedName name="XRefPaste29Row" hidden="1">[12]XREF!#REF!</definedName>
    <definedName name="XRefPaste2Row" localSheetId="4" hidden="1">#REF!</definedName>
    <definedName name="XRefPaste2Row" hidden="1">#REF!</definedName>
    <definedName name="XRefPaste3" localSheetId="4" hidden="1">#REF!</definedName>
    <definedName name="XRefPaste3" hidden="1">#REF!</definedName>
    <definedName name="XRefPaste30Row" localSheetId="4" hidden="1">[12]XREF!#REF!</definedName>
    <definedName name="XRefPaste30Row" hidden="1">[12]XREF!#REF!</definedName>
    <definedName name="XRefPaste31Row" localSheetId="4" hidden="1">[12]XREF!#REF!</definedName>
    <definedName name="XRefPaste31Row" hidden="1">[12]XREF!#REF!</definedName>
    <definedName name="XRefPaste32Row" localSheetId="4" hidden="1">[12]XREF!#REF!</definedName>
    <definedName name="XRefPaste32Row" hidden="1">[12]XREF!#REF!</definedName>
    <definedName name="XRefPaste33Row" localSheetId="4" hidden="1">[12]XREF!#REF!</definedName>
    <definedName name="XRefPaste33Row" hidden="1">[12]XREF!#REF!</definedName>
    <definedName name="XRefPaste34Row" localSheetId="4" hidden="1">[12]XREF!#REF!</definedName>
    <definedName name="XRefPaste34Row" hidden="1">[12]XREF!#REF!</definedName>
    <definedName name="XRefPaste3Row" localSheetId="4" hidden="1">#REF!</definedName>
    <definedName name="XRefPaste3Row" hidden="1">#REF!</definedName>
    <definedName name="XRefPaste4" localSheetId="4" hidden="1">#REF!</definedName>
    <definedName name="XRefPaste4" hidden="1">#REF!</definedName>
    <definedName name="XRefPaste4Row" localSheetId="4" hidden="1">#REF!</definedName>
    <definedName name="XRefPaste4Row" hidden="1">#REF!</definedName>
    <definedName name="XRefPaste5" localSheetId="4" hidden="1">#REF!</definedName>
    <definedName name="XRefPaste5" hidden="1">#REF!</definedName>
    <definedName name="XRefPaste5Row" localSheetId="4" hidden="1">#REF!</definedName>
    <definedName name="XRefPaste5Row" hidden="1">#REF!</definedName>
    <definedName name="XRefPaste6" localSheetId="4" hidden="1">#REF!</definedName>
    <definedName name="XRefPaste6" hidden="1">#REF!</definedName>
    <definedName name="XRefPaste6Row" localSheetId="4" hidden="1">#REF!</definedName>
    <definedName name="XRefPaste6Row" hidden="1">#REF!</definedName>
    <definedName name="XRefPaste7" localSheetId="4" hidden="1">#REF!</definedName>
    <definedName name="XRefPaste7" hidden="1">#REF!</definedName>
    <definedName name="XRefPaste7Row" localSheetId="4" hidden="1">#REF!</definedName>
    <definedName name="XRefPaste7Row" hidden="1">#REF!</definedName>
    <definedName name="XRefPaste8" localSheetId="4" hidden="1">#REF!</definedName>
    <definedName name="XRefPaste8" hidden="1">#REF!</definedName>
    <definedName name="XRefPaste8Row" localSheetId="4" hidden="1">#REF!</definedName>
    <definedName name="XRefPaste8Row" hidden="1">#REF!</definedName>
    <definedName name="XRefPaste9" localSheetId="4" hidden="1">#REF!</definedName>
    <definedName name="XRefPaste9" hidden="1">#REF!</definedName>
    <definedName name="XRefPaste9Row" localSheetId="4" hidden="1">#REF!</definedName>
    <definedName name="XRefPaste9Row" hidden="1">#REF!</definedName>
    <definedName name="XRefPasteRangeCount" hidden="1">2</definedName>
    <definedName name="Years" localSheetId="4">#REF!</definedName>
    <definedName name="Years">#REF!</definedName>
    <definedName name="а" localSheetId="4">'[13]6674-первонач'!#REF!</definedName>
    <definedName name="а">'[13]6674-первонач'!#REF!</definedName>
    <definedName name="а1" localSheetId="4">[14]ЯНВАРЬ!#REF!</definedName>
    <definedName name="а1">[14]ЯНВАРЬ!#REF!</definedName>
    <definedName name="АААА" localSheetId="4">#REF!</definedName>
    <definedName name="АААА">#REF!</definedName>
    <definedName name="Б10ДМ" localSheetId="4">[15]бартер!#REF!</definedName>
    <definedName name="Б10ДМ">[15]бартер!#REF!</definedName>
    <definedName name="Б10дол" localSheetId="4">[15]бартер!#REF!</definedName>
    <definedName name="Б10дол">[15]бартер!#REF!</definedName>
    <definedName name="Б10руб" localSheetId="4">[15]бартер!#REF!</definedName>
    <definedName name="Б10руб">[15]бартер!#REF!</definedName>
    <definedName name="Б11ДМ" localSheetId="4">[15]бартер!#REF!</definedName>
    <definedName name="Б11ДМ">[15]бартер!#REF!</definedName>
    <definedName name="Б11дол" localSheetId="4">[15]бартер!#REF!</definedName>
    <definedName name="Б11дол">[15]бартер!#REF!</definedName>
    <definedName name="Б11руб" localSheetId="4">[15]бартер!#REF!</definedName>
    <definedName name="Б11руб">[15]бартер!#REF!</definedName>
    <definedName name="Б12ДМ" localSheetId="4">[15]бартер!#REF!</definedName>
    <definedName name="Б12ДМ">[15]бартер!#REF!</definedName>
    <definedName name="Б12дол" localSheetId="4">[15]бартер!#REF!</definedName>
    <definedName name="Б12дол">[15]бартер!#REF!</definedName>
    <definedName name="Б12руб" localSheetId="4">[15]бартер!#REF!</definedName>
    <definedName name="Б12руб">[15]бартер!#REF!</definedName>
    <definedName name="Б1ДМ" localSheetId="4">[15]бартер!#REF!</definedName>
    <definedName name="Б1ДМ">[15]бартер!#REF!</definedName>
    <definedName name="Б1дол" localSheetId="4">[15]бартер!#REF!</definedName>
    <definedName name="Б1дол">[15]бартер!#REF!</definedName>
    <definedName name="Б1руб" localSheetId="4">[15]бартер!#REF!</definedName>
    <definedName name="Б1руб">[15]бартер!#REF!</definedName>
    <definedName name="Б2ДМ" localSheetId="4">[15]бартер!#REF!</definedName>
    <definedName name="Б2ДМ">[15]бартер!#REF!</definedName>
    <definedName name="Б2дол" localSheetId="4">[15]бартер!#REF!</definedName>
    <definedName name="Б2дол">[15]бартер!#REF!</definedName>
    <definedName name="Б2руб" localSheetId="4">[15]бартер!#REF!</definedName>
    <definedName name="Б2руб">[15]бартер!#REF!</definedName>
    <definedName name="Б3ДМ" localSheetId="4">[15]бартер!#REF!</definedName>
    <definedName name="Б3ДМ">[15]бартер!#REF!</definedName>
    <definedName name="Б3дол" localSheetId="4">[15]бартер!#REF!</definedName>
    <definedName name="Б3дол">[15]бартер!#REF!</definedName>
    <definedName name="Б3руб" localSheetId="4">[15]бартер!#REF!</definedName>
    <definedName name="Б3руб">[15]бартер!#REF!</definedName>
    <definedName name="Б4ДМ" localSheetId="4">[15]бартер!#REF!</definedName>
    <definedName name="Б4ДМ">[15]бартер!#REF!</definedName>
    <definedName name="Б4дол" localSheetId="4">[15]бартер!#REF!</definedName>
    <definedName name="Б4дол">[15]бартер!#REF!</definedName>
    <definedName name="Б4руб" localSheetId="4">[15]бартер!#REF!</definedName>
    <definedName name="Б4руб">[15]бартер!#REF!</definedName>
    <definedName name="Б5ДМ" localSheetId="4">[15]бартер!#REF!</definedName>
    <definedName name="Б5ДМ">[15]бартер!#REF!</definedName>
    <definedName name="Б5дол" localSheetId="4">[15]бартер!#REF!</definedName>
    <definedName name="Б5дол">[15]бартер!#REF!</definedName>
    <definedName name="Б5руб" localSheetId="4">[15]бартер!#REF!</definedName>
    <definedName name="Б5руб">[15]бартер!#REF!</definedName>
    <definedName name="Б6ДМ" localSheetId="4">[15]бартер!#REF!</definedName>
    <definedName name="Б6ДМ">[15]бартер!#REF!</definedName>
    <definedName name="Б6дол" localSheetId="4">[15]бартер!#REF!</definedName>
    <definedName name="Б6дол">[15]бартер!#REF!</definedName>
    <definedName name="Б6руб" localSheetId="4">[15]бартер!#REF!</definedName>
    <definedName name="Б6руб">[15]бартер!#REF!</definedName>
    <definedName name="Б7ДМ" localSheetId="4">[15]бартер!#REF!</definedName>
    <definedName name="Б7ДМ">[15]бартер!#REF!</definedName>
    <definedName name="Б7дол" localSheetId="4">[15]бартер!#REF!</definedName>
    <definedName name="Б7дол">[15]бартер!#REF!</definedName>
    <definedName name="Б7руб" localSheetId="4">[15]бартер!#REF!</definedName>
    <definedName name="Б7руб">[15]бартер!#REF!</definedName>
    <definedName name="Б8ДМ" localSheetId="4">[15]бартер!#REF!</definedName>
    <definedName name="Б8ДМ">[15]бартер!#REF!</definedName>
    <definedName name="Б8дол" localSheetId="4">[15]бартер!#REF!</definedName>
    <definedName name="Б8дол">[15]бартер!#REF!</definedName>
    <definedName name="Б8руб" localSheetId="4">[15]бартер!#REF!</definedName>
    <definedName name="Б8руб">[15]бартер!#REF!</definedName>
    <definedName name="Б9ДМ" localSheetId="4">[15]бартер!#REF!</definedName>
    <definedName name="Б9ДМ">[15]бартер!#REF!</definedName>
    <definedName name="Б9дол" localSheetId="4">[15]бартер!#REF!</definedName>
    <definedName name="Б9дол">[15]бартер!#REF!</definedName>
    <definedName name="Б9руб" localSheetId="4">[15]бартер!#REF!</definedName>
    <definedName name="Б9руб">[15]бартер!#REF!</definedName>
    <definedName name="_xlnm.Database" localSheetId="4">#REF!</definedName>
    <definedName name="_xlnm.Database">#REF!</definedName>
    <definedName name="Бтекдол" localSheetId="4">[15]бартер!#REF!</definedName>
    <definedName name="Бтекдол">[15]бартер!#REF!</definedName>
    <definedName name="Бтекмар" localSheetId="4">[15]бартер!#REF!</definedName>
    <definedName name="Бтекмар">[15]бартер!#REF!</definedName>
    <definedName name="Бтекруб" localSheetId="4">[15]бартер!#REF!</definedName>
    <definedName name="Бтекруб">[15]бартер!#REF!</definedName>
    <definedName name="в" localSheetId="4">'[13]6674-первонач'!#REF!</definedName>
    <definedName name="в">'[13]6674-первонач'!#REF!</definedName>
    <definedName name="курсБ3дол" localSheetId="4">[15]бартер!#REF!</definedName>
    <definedName name="курсБ3дол">[15]бартер!#REF!</definedName>
    <definedName name="м160" localSheetId="4">#REF!</definedName>
    <definedName name="м160">#REF!</definedName>
    <definedName name="м26" localSheetId="4">#REF!</definedName>
    <definedName name="м26">#REF!</definedName>
    <definedName name="_xlnm.Print_Area" localSheetId="1">ОПиУ!$A$1:$D$28</definedName>
    <definedName name="ол" localSheetId="4">#REF!</definedName>
    <definedName name="ол">#REF!</definedName>
    <definedName name="оснпоказ" localSheetId="4">#REF!</definedName>
    <definedName name="оснпоказ">#REF!</definedName>
    <definedName name="пок" localSheetId="4">#REF!</definedName>
    <definedName name="пок">#REF!</definedName>
    <definedName name="показ" localSheetId="4">'[16]6674-первонач'!#REF!</definedName>
    <definedName name="показ">'[16]6674-первонач'!#REF!</definedName>
    <definedName name="пппппп" localSheetId="4">#REF!</definedName>
    <definedName name="пппппп">#REF!</definedName>
    <definedName name="ппрр" localSheetId="4">'[1]Bal Sheet'!#REF!</definedName>
    <definedName name="ппрр">'[1]Bal Sheet'!#REF!</definedName>
    <definedName name="Сальдо10" localSheetId="4">[15]бартер!#REF!</definedName>
    <definedName name="Сальдо10">[15]бартер!#REF!</definedName>
    <definedName name="Сальдо1029" localSheetId="4">#REF!</definedName>
    <definedName name="Сальдо1029">#REF!</definedName>
    <definedName name="Сальдо1085" localSheetId="4">[15]бартер!#REF!</definedName>
    <definedName name="Сальдо1085">[15]бартер!#REF!</definedName>
    <definedName name="Сальдо10852" localSheetId="4">[15]бартер!#REF!</definedName>
    <definedName name="Сальдо10852">[15]бартер!#REF!</definedName>
    <definedName name="Сальдо1100" localSheetId="4">[15]бартер!#REF!</definedName>
    <definedName name="Сальдо1100">[15]бартер!#REF!</definedName>
    <definedName name="Сальдо1115" localSheetId="4">#REF!</definedName>
    <definedName name="Сальдо1115">#REF!</definedName>
    <definedName name="Сальдо1159">[17]глина!$O$220</definedName>
    <definedName name="Сальдо1165" localSheetId="4">[15]бартер!#REF!</definedName>
    <definedName name="Сальдо1165">[15]бартер!#REF!</definedName>
    <definedName name="Сальдо1197" localSheetId="4">[15]бартер!#REF!</definedName>
    <definedName name="Сальдо1197">[15]бартер!#REF!</definedName>
    <definedName name="Сальдо1204" localSheetId="4">[15]бартер!#REF!</definedName>
    <definedName name="Сальдо1204">[15]бартер!#REF!</definedName>
    <definedName name="Сальдо1208" localSheetId="4">[15]бартер!#REF!</definedName>
    <definedName name="Сальдо1208">[15]бартер!#REF!</definedName>
    <definedName name="Сальдо1212" localSheetId="4">[15]бартер!#REF!</definedName>
    <definedName name="Сальдо1212">[15]бартер!#REF!</definedName>
    <definedName name="Сальдо1218" localSheetId="4">[15]бартер!#REF!</definedName>
    <definedName name="Сальдо1218">[15]бартер!#REF!</definedName>
    <definedName name="Сальдо1226" localSheetId="4">[15]бартер!#REF!</definedName>
    <definedName name="Сальдо1226">[15]бартер!#REF!</definedName>
    <definedName name="Сальдо125" localSheetId="4">[15]бартер!#REF!</definedName>
    <definedName name="Сальдо125">[15]бартер!#REF!</definedName>
    <definedName name="Сальдо1260" localSheetId="4">[15]бартер!#REF!</definedName>
    <definedName name="Сальдо1260">[15]бартер!#REF!</definedName>
    <definedName name="Сальдо1266" localSheetId="4">#REF!</definedName>
    <definedName name="Сальдо1266">#REF!</definedName>
    <definedName name="Сальдо1280" localSheetId="4">[15]бартер!#REF!</definedName>
    <definedName name="Сальдо1280">[15]бартер!#REF!</definedName>
    <definedName name="Сальдо1283">[17]глина!$O$587</definedName>
    <definedName name="Сальдо1290" localSheetId="4">[15]бартер!#REF!</definedName>
    <definedName name="Сальдо1290">[15]бартер!#REF!</definedName>
    <definedName name="Сальдо1380">[17]глина!$O$481</definedName>
    <definedName name="Сальдо146" localSheetId="4">[15]бартер!#REF!</definedName>
    <definedName name="Сальдо146">[15]бартер!#REF!</definedName>
    <definedName name="Сальдо1474" localSheetId="4">[15]бартер!#REF!</definedName>
    <definedName name="Сальдо1474">[15]бартер!#REF!</definedName>
    <definedName name="Сальдо1489" localSheetId="4">[15]бартер!#REF!</definedName>
    <definedName name="Сальдо1489">[15]бартер!#REF!</definedName>
    <definedName name="Сальдо149" localSheetId="4">[15]бартер!#REF!</definedName>
    <definedName name="Сальдо149">[15]бартер!#REF!</definedName>
    <definedName name="Сальдо1507" localSheetId="4">[15]бартер!#REF!</definedName>
    <definedName name="Сальдо1507">[15]бартер!#REF!</definedName>
    <definedName name="Сальдо1510" localSheetId="4">[15]бартер!#REF!</definedName>
    <definedName name="Сальдо1510">[15]бартер!#REF!</definedName>
    <definedName name="Сальдо1520" localSheetId="4">#REF!</definedName>
    <definedName name="Сальдо1520">#REF!</definedName>
    <definedName name="Сальдо1529" localSheetId="4">[15]бартер!#REF!</definedName>
    <definedName name="Сальдо1529">[15]бартер!#REF!</definedName>
    <definedName name="Сальдо1589" localSheetId="4">#REF!</definedName>
    <definedName name="Сальдо1589">#REF!</definedName>
    <definedName name="Сальдо1593" localSheetId="4">[15]бартер!#REF!</definedName>
    <definedName name="Сальдо1593">[15]бартер!#REF!</definedName>
    <definedName name="Сальдо1596" localSheetId="4">[15]бартер!#REF!</definedName>
    <definedName name="Сальдо1596">[15]бартер!#REF!</definedName>
    <definedName name="Сальдо1608" localSheetId="4">[15]бартер!#REF!</definedName>
    <definedName name="Сальдо1608">[15]бартер!#REF!</definedName>
    <definedName name="Сальдо1623" localSheetId="4">[15]бартер!#REF!</definedName>
    <definedName name="Сальдо1623">[15]бартер!#REF!</definedName>
    <definedName name="Сальдо1624" localSheetId="4">[15]бартер!#REF!</definedName>
    <definedName name="Сальдо1624">[15]бартер!#REF!</definedName>
    <definedName name="Сальдо1677" localSheetId="4">[15]бартер!#REF!</definedName>
    <definedName name="Сальдо1677">[15]бартер!#REF!</definedName>
    <definedName name="Сальдо1688" localSheetId="4">[15]бартер!#REF!</definedName>
    <definedName name="Сальдо1688">[15]бартер!#REF!</definedName>
    <definedName name="Сальдо1710" localSheetId="4">[15]бартер!#REF!</definedName>
    <definedName name="Сальдо1710">[15]бартер!#REF!</definedName>
    <definedName name="Сальдо1723" localSheetId="4">[15]бартер!#REF!</definedName>
    <definedName name="Сальдо1723">[15]бартер!#REF!</definedName>
    <definedName name="Сальдо1727" localSheetId="4">[15]бартер!#REF!</definedName>
    <definedName name="Сальдо1727">[15]бартер!#REF!</definedName>
    <definedName name="Сальдо1728" localSheetId="4">[15]бартер!#REF!</definedName>
    <definedName name="Сальдо1728">[15]бартер!#REF!</definedName>
    <definedName name="Сальдо174" localSheetId="4">[15]бартер!#REF!</definedName>
    <definedName name="Сальдо174">[15]бартер!#REF!</definedName>
    <definedName name="Сальдо1743" localSheetId="4">[15]бартер!#REF!</definedName>
    <definedName name="Сальдо1743">[15]бартер!#REF!</definedName>
    <definedName name="Сальдо1746" localSheetId="4">[15]бартер!#REF!</definedName>
    <definedName name="Сальдо1746">[15]бартер!#REF!</definedName>
    <definedName name="Сальдо1756" localSheetId="4">#REF!</definedName>
    <definedName name="Сальдо1756">#REF!</definedName>
    <definedName name="Сальдо1796" localSheetId="4">#REF!</definedName>
    <definedName name="Сальдо1796">#REF!</definedName>
    <definedName name="Сальдо1836" localSheetId="4">[15]бартер!#REF!</definedName>
    <definedName name="Сальдо1836">[15]бартер!#REF!</definedName>
    <definedName name="Сальдо1845" localSheetId="4">#REF!</definedName>
    <definedName name="Сальдо1845">#REF!</definedName>
    <definedName name="Сальдо1861" localSheetId="4">[15]бартер!#REF!</definedName>
    <definedName name="Сальдо1861">[15]бартер!#REF!</definedName>
    <definedName name="Сальдо19" localSheetId="4">[15]бартер!#REF!</definedName>
    <definedName name="Сальдо19">[15]бартер!#REF!</definedName>
    <definedName name="Сальдо1927" localSheetId="4">[15]бартер!#REF!</definedName>
    <definedName name="Сальдо1927">[15]бартер!#REF!</definedName>
    <definedName name="Сальдо1962" localSheetId="4">[15]бартер!#REF!</definedName>
    <definedName name="Сальдо1962">[15]бартер!#REF!</definedName>
    <definedName name="Сальдо1964" localSheetId="4">[15]бартер!#REF!</definedName>
    <definedName name="Сальдо1964">[15]бартер!#REF!</definedName>
    <definedName name="Сальдо1968" localSheetId="4">#REF!</definedName>
    <definedName name="Сальдо1968">#REF!</definedName>
    <definedName name="Сальдо2015" localSheetId="4">[15]бартер!#REF!</definedName>
    <definedName name="Сальдо2015">[15]бартер!#REF!</definedName>
    <definedName name="Сальдо2050" localSheetId="4">#REF!</definedName>
    <definedName name="Сальдо2050">#REF!</definedName>
    <definedName name="Сальдо2058" localSheetId="4">[15]бартер!#REF!</definedName>
    <definedName name="Сальдо2058">[15]бартер!#REF!</definedName>
    <definedName name="Сальдо2066" localSheetId="4">[15]бартер!#REF!</definedName>
    <definedName name="Сальдо2066">[15]бартер!#REF!</definedName>
    <definedName name="Сальдо2079" localSheetId="4">[15]бартер!#REF!</definedName>
    <definedName name="Сальдо2079">[15]бартер!#REF!</definedName>
    <definedName name="Сальдо2082" localSheetId="4">[15]бартер!#REF!</definedName>
    <definedName name="Сальдо2082">[15]бартер!#REF!</definedName>
    <definedName name="Сальдо2091" localSheetId="4">[15]бартер!#REF!</definedName>
    <definedName name="Сальдо2091">[15]бартер!#REF!</definedName>
    <definedName name="Сальдо2100" localSheetId="4">[15]бартер!#REF!</definedName>
    <definedName name="Сальдо2100">[15]бартер!#REF!</definedName>
    <definedName name="Сальдо2105" localSheetId="4">[15]бартер!#REF!</definedName>
    <definedName name="Сальдо2105">[15]бартер!#REF!</definedName>
    <definedName name="Сальдо2106" localSheetId="4">[15]бартер!#REF!</definedName>
    <definedName name="Сальдо2106">[15]бартер!#REF!</definedName>
    <definedName name="Сальдо2111" localSheetId="4">[15]бартер!#REF!</definedName>
    <definedName name="Сальдо2111">[15]бартер!#REF!</definedName>
    <definedName name="Сальдо2123" localSheetId="4">[15]бартер!#REF!</definedName>
    <definedName name="Сальдо2123">[15]бартер!#REF!</definedName>
    <definedName name="Сальдо2124" localSheetId="4">#REF!</definedName>
    <definedName name="Сальдо2124">#REF!</definedName>
    <definedName name="Сальдо2131" localSheetId="4">[15]бартер!#REF!</definedName>
    <definedName name="Сальдо2131">[15]бартер!#REF!</definedName>
    <definedName name="Сальдо2138" localSheetId="4">[15]бартер!#REF!</definedName>
    <definedName name="Сальдо2138">[15]бартер!#REF!</definedName>
    <definedName name="Сальдо2147" localSheetId="4">[15]бартер!#REF!</definedName>
    <definedName name="Сальдо2147">[15]бартер!#REF!</definedName>
    <definedName name="Сальдо2150" localSheetId="4">[15]бартер!#REF!</definedName>
    <definedName name="Сальдо2150">[15]бартер!#REF!</definedName>
    <definedName name="Сальдо2156" localSheetId="4">[15]бартер!#REF!</definedName>
    <definedName name="Сальдо2156">[15]бартер!#REF!</definedName>
    <definedName name="Сальдо2197" localSheetId="4">[15]бартер!#REF!</definedName>
    <definedName name="Сальдо2197">[15]бартер!#REF!</definedName>
    <definedName name="Сальдо2209" localSheetId="4">[15]бартер!#REF!</definedName>
    <definedName name="Сальдо2209">[15]бартер!#REF!</definedName>
    <definedName name="Сальдо2225" localSheetId="4">[15]бартер!#REF!</definedName>
    <definedName name="Сальдо2225">[15]бартер!#REF!</definedName>
    <definedName name="Сальдо2227" localSheetId="4">[15]бартер!#REF!</definedName>
    <definedName name="Сальдо2227">[15]бартер!#REF!</definedName>
    <definedName name="Сальдо2289" localSheetId="4">[15]бартер!#REF!</definedName>
    <definedName name="Сальдо2289">[15]бартер!#REF!</definedName>
    <definedName name="Сальдо2321" localSheetId="4">[15]бартер!#REF!</definedName>
    <definedName name="Сальдо2321">[15]бартер!#REF!</definedName>
    <definedName name="Сальдо2330" localSheetId="4">[15]бартер!#REF!</definedName>
    <definedName name="Сальдо2330">[15]бартер!#REF!</definedName>
    <definedName name="Сальдо2346" localSheetId="4">[15]бартер!#REF!</definedName>
    <definedName name="Сальдо2346">[15]бартер!#REF!</definedName>
    <definedName name="Сальдо2376" localSheetId="4">#REF!</definedName>
    <definedName name="Сальдо2376">#REF!</definedName>
    <definedName name="Сальдо2416" localSheetId="4">[15]бартер!#REF!</definedName>
    <definedName name="Сальдо2416">[15]бартер!#REF!</definedName>
    <definedName name="Сальдо2427" localSheetId="4">[15]бартер!#REF!</definedName>
    <definedName name="Сальдо2427">[15]бартер!#REF!</definedName>
    <definedName name="Сальдо2428" localSheetId="4">[15]бартер!#REF!</definedName>
    <definedName name="Сальдо2428">[15]бартер!#REF!</definedName>
    <definedName name="Сальдо2432" localSheetId="4">[15]бартер!#REF!</definedName>
    <definedName name="Сальдо2432">[15]бартер!#REF!</definedName>
    <definedName name="Сальдо2453" localSheetId="4">[15]бартер!#REF!</definedName>
    <definedName name="Сальдо2453">[15]бартер!#REF!</definedName>
    <definedName name="Сальдо2481" localSheetId="4">[15]бартер!#REF!</definedName>
    <definedName name="Сальдо2481">[15]бартер!#REF!</definedName>
    <definedName name="Сальдо2503" localSheetId="4">[15]бартер!#REF!</definedName>
    <definedName name="Сальдо2503">[15]бартер!#REF!</definedName>
    <definedName name="Сальдо2540" localSheetId="4">[15]бартер!#REF!</definedName>
    <definedName name="Сальдо2540">[15]бартер!#REF!</definedName>
    <definedName name="Сальдо2548" localSheetId="4">[15]бартер!#REF!</definedName>
    <definedName name="Сальдо2548">[15]бартер!#REF!</definedName>
    <definedName name="Сальдо2567" localSheetId="4">#REF!</definedName>
    <definedName name="Сальдо2567">#REF!</definedName>
    <definedName name="Сальдо2573" localSheetId="4">#REF!</definedName>
    <definedName name="Сальдо2573">#REF!</definedName>
    <definedName name="Сальдо2580" localSheetId="4">#REF!</definedName>
    <definedName name="Сальдо2580">#REF!</definedName>
    <definedName name="Сальдо2588" localSheetId="4">[15]бартер!#REF!</definedName>
    <definedName name="Сальдо2588">[15]бартер!#REF!</definedName>
    <definedName name="Сальдо2591" localSheetId="4">#REF!</definedName>
    <definedName name="Сальдо2591">#REF!</definedName>
    <definedName name="Сальдо2594" localSheetId="4">[15]бартер!#REF!</definedName>
    <definedName name="Сальдо2594">[15]бартер!#REF!</definedName>
    <definedName name="Сальдо2649" localSheetId="4">#REF!</definedName>
    <definedName name="Сальдо2649">#REF!</definedName>
    <definedName name="Сальдо2659" localSheetId="4">#REF!</definedName>
    <definedName name="Сальдо2659">#REF!</definedName>
    <definedName name="Сальдо2668" localSheetId="4">#REF!</definedName>
    <definedName name="Сальдо2668">#REF!</definedName>
    <definedName name="Сальдо2737" localSheetId="4">[15]бартер!#REF!</definedName>
    <definedName name="Сальдо2737">[15]бартер!#REF!</definedName>
    <definedName name="Сальдо2739" localSheetId="4">[15]бартер!#REF!</definedName>
    <definedName name="Сальдо2739">[15]бартер!#REF!</definedName>
    <definedName name="Сальдо2774" localSheetId="4">[15]бартер!#REF!</definedName>
    <definedName name="Сальдо2774">[15]бартер!#REF!</definedName>
    <definedName name="Сальдо2776" localSheetId="4">[15]бартер!#REF!</definedName>
    <definedName name="Сальдо2776">[15]бартер!#REF!</definedName>
    <definedName name="Сальдо2780" localSheetId="4">[15]бартер!#REF!</definedName>
    <definedName name="Сальдо2780">[15]бартер!#REF!</definedName>
    <definedName name="Сальдо2785" localSheetId="4">[15]бартер!#REF!</definedName>
    <definedName name="Сальдо2785">[15]бартер!#REF!</definedName>
    <definedName name="Сальдо2789" localSheetId="4">[15]бартер!#REF!</definedName>
    <definedName name="Сальдо2789">[15]бартер!#REF!</definedName>
    <definedName name="Сальдо2810" localSheetId="4">[15]бартер!#REF!</definedName>
    <definedName name="Сальдо2810">[15]бартер!#REF!</definedName>
    <definedName name="Сальдо2940" localSheetId="4">[15]бартер!#REF!</definedName>
    <definedName name="Сальдо2940">[15]бартер!#REF!</definedName>
    <definedName name="Сальдо2941" localSheetId="4">[15]бартер!#REF!</definedName>
    <definedName name="Сальдо2941">[15]бартер!#REF!</definedName>
    <definedName name="Сальдо2943" localSheetId="4">[15]бартер!#REF!</definedName>
    <definedName name="Сальдо2943">[15]бартер!#REF!</definedName>
    <definedName name="Сальдо2967" localSheetId="4">[15]бартер!#REF!</definedName>
    <definedName name="Сальдо2967">[15]бартер!#REF!</definedName>
    <definedName name="Сальдо2981" localSheetId="4">[15]бартер!#REF!</definedName>
    <definedName name="Сальдо2981">[15]бартер!#REF!</definedName>
    <definedName name="Сальдо2995" localSheetId="4">[15]бартер!#REF!</definedName>
    <definedName name="Сальдо2995">[15]бартер!#REF!</definedName>
    <definedName name="Сальдо342" localSheetId="4">#REF!</definedName>
    <definedName name="Сальдо342">#REF!</definedName>
    <definedName name="Сальдо43" localSheetId="4">[15]бартер!#REF!</definedName>
    <definedName name="Сальдо43">[15]бартер!#REF!</definedName>
    <definedName name="Сальдо433" localSheetId="4">[15]бартер!#REF!</definedName>
    <definedName name="Сальдо433">[15]бартер!#REF!</definedName>
    <definedName name="Сальдо44" localSheetId="4">[15]бартер!#REF!</definedName>
    <definedName name="Сальдо44">[15]бартер!#REF!</definedName>
    <definedName name="Сальдо481" localSheetId="4">[15]бартер!#REF!</definedName>
    <definedName name="Сальдо481">[15]бартер!#REF!</definedName>
    <definedName name="Сальдо5011" localSheetId="4">#REF!</definedName>
    <definedName name="Сальдо5011">#REF!</definedName>
    <definedName name="Сальдо5026" localSheetId="4">[15]бартер!#REF!</definedName>
    <definedName name="Сальдо5026">[15]бартер!#REF!</definedName>
    <definedName name="Сальдо5053" localSheetId="4">#REF!</definedName>
    <definedName name="Сальдо5053">#REF!</definedName>
    <definedName name="Сальдо5061" localSheetId="4">#REF!</definedName>
    <definedName name="Сальдо5061">#REF!</definedName>
    <definedName name="Сальдо5063" localSheetId="4">[15]бартер!#REF!</definedName>
    <definedName name="Сальдо5063">[15]бартер!#REF!</definedName>
    <definedName name="Сальдо5072" localSheetId="4">#REF!</definedName>
    <definedName name="Сальдо5072">#REF!</definedName>
    <definedName name="Сальдо5082" localSheetId="4">[15]бартер!#REF!</definedName>
    <definedName name="Сальдо5082">[15]бартер!#REF!</definedName>
    <definedName name="Сальдо5083" localSheetId="4">[15]бартер!#REF!</definedName>
    <definedName name="Сальдо5083">[15]бартер!#REF!</definedName>
    <definedName name="Сальдо5084" localSheetId="4">[15]бартер!#REF!</definedName>
    <definedName name="Сальдо5084">[15]бартер!#REF!</definedName>
    <definedName name="Сальдо5089" localSheetId="4">[15]бартер!#REF!</definedName>
    <definedName name="Сальдо5089">[15]бартер!#REF!</definedName>
    <definedName name="Сальдо509" localSheetId="4">[15]бартер!#REF!</definedName>
    <definedName name="Сальдо509">[15]бартер!#REF!</definedName>
    <definedName name="Сальдо5092" localSheetId="4">[15]бартер!#REF!</definedName>
    <definedName name="Сальдо5092">[15]бартер!#REF!</definedName>
    <definedName name="Сальдо5095" localSheetId="4">[15]бартер!#REF!</definedName>
    <definedName name="Сальдо5095">[15]бартер!#REF!</definedName>
    <definedName name="Сальдо5096" localSheetId="4">#REF!</definedName>
    <definedName name="Сальдо5096">#REF!</definedName>
    <definedName name="Сальдо51" localSheetId="4">[15]бартер!#REF!</definedName>
    <definedName name="Сальдо51">[15]бартер!#REF!</definedName>
    <definedName name="Сальдо5105" localSheetId="4">[15]бартер!#REF!</definedName>
    <definedName name="Сальдо5105">[15]бартер!#REF!</definedName>
    <definedName name="Сальдо5129" localSheetId="4">[15]бартер!#REF!</definedName>
    <definedName name="Сальдо5129">[15]бартер!#REF!</definedName>
    <definedName name="Сальдо5133" localSheetId="4">[15]бартер!#REF!</definedName>
    <definedName name="Сальдо5133">[15]бартер!#REF!</definedName>
    <definedName name="Сальдо5138" localSheetId="4">[15]бартер!#REF!</definedName>
    <definedName name="Сальдо5138">[15]бартер!#REF!</definedName>
    <definedName name="Сальдо5154" localSheetId="4">[15]бартер!#REF!</definedName>
    <definedName name="Сальдо5154">[15]бартер!#REF!</definedName>
    <definedName name="Сальдо5162" localSheetId="4">[15]бартер!#REF!</definedName>
    <definedName name="Сальдо5162">[15]бартер!#REF!</definedName>
    <definedName name="Сальдо5200" localSheetId="4">[15]бартер!#REF!</definedName>
    <definedName name="Сальдо5200">[15]бартер!#REF!</definedName>
    <definedName name="Сальдо5212" localSheetId="4">[15]бартер!#REF!</definedName>
    <definedName name="Сальдо5212">[15]бартер!#REF!</definedName>
    <definedName name="Сальдо5216" localSheetId="4">[15]бартер!#REF!</definedName>
    <definedName name="Сальдо5216">[15]бартер!#REF!</definedName>
    <definedName name="Сальдо5224" localSheetId="4">[15]бартер!#REF!</definedName>
    <definedName name="Сальдо5224">[15]бартер!#REF!</definedName>
    <definedName name="Сальдо5229" localSheetId="4">#REF!</definedName>
    <definedName name="Сальдо5229">#REF!</definedName>
    <definedName name="Сальдо5239" localSheetId="4">#REF!</definedName>
    <definedName name="Сальдо5239">#REF!</definedName>
    <definedName name="Сальдо5240" localSheetId="4">[15]бартер!#REF!</definedName>
    <definedName name="Сальдо5240">[15]бартер!#REF!</definedName>
    <definedName name="Сальдо5242" localSheetId="4">#REF!</definedName>
    <definedName name="Сальдо5242">#REF!</definedName>
    <definedName name="Сальдо5248" localSheetId="4">[15]бартер!#REF!</definedName>
    <definedName name="Сальдо5248">[15]бартер!#REF!</definedName>
    <definedName name="Сальдо5249" localSheetId="4">[15]бартер!#REF!</definedName>
    <definedName name="Сальдо5249">[15]бартер!#REF!</definedName>
    <definedName name="Сальдо5255" localSheetId="4">[15]бартер!#REF!</definedName>
    <definedName name="Сальдо5255">[15]бартер!#REF!</definedName>
    <definedName name="Сальдо5262" localSheetId="4">#REF!</definedName>
    <definedName name="Сальдо5262">#REF!</definedName>
    <definedName name="Сальдо5266" localSheetId="4">[15]бартер!#REF!</definedName>
    <definedName name="Сальдо5266">[15]бартер!#REF!</definedName>
    <definedName name="Сальдо5268" localSheetId="4">[15]бартер!#REF!</definedName>
    <definedName name="Сальдо5268">[15]бартер!#REF!</definedName>
    <definedName name="Сальдо5282" localSheetId="4">[15]бартер!#REF!</definedName>
    <definedName name="Сальдо5282">[15]бартер!#REF!</definedName>
    <definedName name="Сальдо5287" localSheetId="4">[15]бартер!#REF!</definedName>
    <definedName name="Сальдо5287">[15]бартер!#REF!</definedName>
    <definedName name="Сальдо5293" localSheetId="4">[15]бартер!#REF!</definedName>
    <definedName name="Сальдо5293">[15]бартер!#REF!</definedName>
    <definedName name="Сальдо5294" localSheetId="4">[15]бартер!#REF!</definedName>
    <definedName name="Сальдо5294">[15]бартер!#REF!</definedName>
    <definedName name="Сальдо5336" localSheetId="4">#REF!</definedName>
    <definedName name="Сальдо5336">#REF!</definedName>
    <definedName name="сальдо5358">[18]АТиК!$R$7</definedName>
    <definedName name="Сальдо5374" localSheetId="4">#REF!</definedName>
    <definedName name="Сальдо5374">#REF!</definedName>
    <definedName name="Сальдо5416" localSheetId="4">#REF!</definedName>
    <definedName name="Сальдо5416">#REF!</definedName>
    <definedName name="Сальдо545" localSheetId="4">[15]бартер!#REF!</definedName>
    <definedName name="Сальдо545">[15]бартер!#REF!</definedName>
    <definedName name="Сальдо5496" localSheetId="4">#REF!</definedName>
    <definedName name="Сальдо5496">#REF!</definedName>
    <definedName name="Сальдо5513" localSheetId="4">#REF!</definedName>
    <definedName name="Сальдо5513">#REF!</definedName>
    <definedName name="Сальдо5572" localSheetId="4">#REF!</definedName>
    <definedName name="Сальдо5572">#REF!</definedName>
    <definedName name="Сальдо5577" localSheetId="4">#REF!</definedName>
    <definedName name="Сальдо5577">#REF!</definedName>
    <definedName name="Сальдо560" localSheetId="4">[15]бартер!#REF!</definedName>
    <definedName name="Сальдо560">[15]бартер!#REF!</definedName>
    <definedName name="Сальдо5615" localSheetId="4">#REF!</definedName>
    <definedName name="Сальдо5615">#REF!</definedName>
    <definedName name="Сальдо563" localSheetId="4">[15]бартер!#REF!</definedName>
    <definedName name="Сальдо563">[15]бартер!#REF!</definedName>
    <definedName name="Сальдо5643" localSheetId="4">#REF!</definedName>
    <definedName name="Сальдо5643">#REF!</definedName>
    <definedName name="Сальдо565" localSheetId="4">[15]бартер!#REF!</definedName>
    <definedName name="Сальдо565">[15]бартер!#REF!</definedName>
    <definedName name="Сальдо5658" localSheetId="4">#REF!</definedName>
    <definedName name="Сальдо5658">#REF!</definedName>
    <definedName name="Сальдо566" localSheetId="4">[15]бартер!#REF!</definedName>
    <definedName name="Сальдо566">[15]бартер!#REF!</definedName>
    <definedName name="сальдо57" localSheetId="4">[15]бартер!#REF!</definedName>
    <definedName name="сальдо57">[15]бартер!#REF!</definedName>
    <definedName name="Сальдо5858" localSheetId="4">#REF!</definedName>
    <definedName name="Сальдо5858">#REF!</definedName>
    <definedName name="Сальдо587" localSheetId="4">[15]бартер!#REF!</definedName>
    <definedName name="Сальдо587">[15]бартер!#REF!</definedName>
    <definedName name="Сальдо5942" localSheetId="4">#REF!</definedName>
    <definedName name="Сальдо5942">#REF!</definedName>
    <definedName name="Сальдо601" localSheetId="4">[15]бартер!#REF!</definedName>
    <definedName name="Сальдо601">[15]бартер!#REF!</definedName>
    <definedName name="сальдо6108" localSheetId="4">[15]бартер!#REF!</definedName>
    <definedName name="сальдо6108">[15]бартер!#REF!</definedName>
    <definedName name="сальдо6171" localSheetId="4">[15]бартер!#REF!</definedName>
    <definedName name="сальдо6171">[15]бартер!#REF!</definedName>
    <definedName name="Сальдо633" localSheetId="4">#REF!</definedName>
    <definedName name="Сальдо633">#REF!</definedName>
    <definedName name="Сальдо641" localSheetId="4">[15]бартер!#REF!</definedName>
    <definedName name="Сальдо641">[15]бартер!#REF!</definedName>
    <definedName name="Сальдо647" localSheetId="4">[15]бартер!#REF!</definedName>
    <definedName name="Сальдо647">[15]бартер!#REF!</definedName>
    <definedName name="Сальдо649" localSheetId="4">[15]бартер!#REF!</definedName>
    <definedName name="Сальдо649">[15]бартер!#REF!</definedName>
    <definedName name="Сальдо654" localSheetId="4">[15]бартер!#REF!</definedName>
    <definedName name="Сальдо654">[15]бартер!#REF!</definedName>
    <definedName name="сальдо6674" localSheetId="4">#REF!</definedName>
    <definedName name="сальдо6674">#REF!</definedName>
    <definedName name="Сальдо670" localSheetId="4">[15]бартер!#REF!</definedName>
    <definedName name="Сальдо670">[15]бартер!#REF!</definedName>
    <definedName name="Сальдо7" localSheetId="4">[15]бартер!#REF!</definedName>
    <definedName name="Сальдо7">[15]бартер!#REF!</definedName>
    <definedName name="Сальдо705" localSheetId="4">[15]бартер!#REF!</definedName>
    <definedName name="Сальдо705">[15]бартер!#REF!</definedName>
    <definedName name="Сальдо7134" localSheetId="4">#REF!</definedName>
    <definedName name="Сальдо7134">#REF!</definedName>
    <definedName name="Сальдо725" localSheetId="4">#REF!</definedName>
    <definedName name="Сальдо725">#REF!</definedName>
    <definedName name="Сальдо7293" localSheetId="4">#REF!</definedName>
    <definedName name="Сальдо7293">#REF!</definedName>
    <definedName name="Сальдо737" localSheetId="4">[15]бартер!#REF!</definedName>
    <definedName name="Сальдо737">[15]бартер!#REF!</definedName>
    <definedName name="Сальдо740" localSheetId="4">#REF!</definedName>
    <definedName name="Сальдо740">#REF!</definedName>
    <definedName name="Сальдо747" localSheetId="4">#REF!</definedName>
    <definedName name="Сальдо747">#REF!</definedName>
    <definedName name="Сальдо771" localSheetId="4">[15]бартер!#REF!</definedName>
    <definedName name="Сальдо771">[15]бартер!#REF!</definedName>
    <definedName name="Сальдо774" localSheetId="4">[15]бартер!#REF!</definedName>
    <definedName name="Сальдо774">[15]бартер!#REF!</definedName>
    <definedName name="Сальдо776" localSheetId="4">[15]бартер!#REF!</definedName>
    <definedName name="Сальдо776">[15]бартер!#REF!</definedName>
    <definedName name="Сальдо783" localSheetId="4">#REF!</definedName>
    <definedName name="Сальдо783">#REF!</definedName>
    <definedName name="Сальдо8035" localSheetId="4">#REF!</definedName>
    <definedName name="Сальдо8035">#REF!</definedName>
    <definedName name="сальдо8109" localSheetId="4">'[19]1'!#REF!</definedName>
    <definedName name="сальдо8109">'[19]1'!#REF!</definedName>
    <definedName name="Сальдо871" localSheetId="4">[15]бартер!#REF!</definedName>
    <definedName name="Сальдо871">[15]бартер!#REF!</definedName>
    <definedName name="Сальдо90" localSheetId="4">[15]бартер!#REF!</definedName>
    <definedName name="Сальдо90">[15]бартер!#REF!</definedName>
    <definedName name="Сальдо915" localSheetId="4">[15]бартер!#REF!</definedName>
    <definedName name="Сальдо915">[15]бартер!#REF!</definedName>
    <definedName name="Сальдо918" localSheetId="4">[15]бартер!#REF!</definedName>
    <definedName name="Сальдо918">[15]бартер!#REF!</definedName>
    <definedName name="Сальдо92" localSheetId="4">[15]бартер!#REF!</definedName>
    <definedName name="Сальдо92">[15]бартер!#REF!</definedName>
    <definedName name="Сальдо978">[17]глина!$O$270</definedName>
    <definedName name="Сотур" localSheetId="4">[20]Сверка!#REF!</definedName>
    <definedName name="Сотур">[20]Сверка!#REF!</definedName>
    <definedName name="факт" localSheetId="4">#REF!</definedName>
    <definedName name="факт">#REF!</definedName>
  </definedNames>
  <calcPr calcId="162913" refMode="R1C1"/>
</workbook>
</file>

<file path=xl/calcChain.xml><?xml version="1.0" encoding="utf-8"?>
<calcChain xmlns="http://schemas.openxmlformats.org/spreadsheetml/2006/main">
  <c r="C17" i="128" l="1"/>
  <c r="C7" i="128"/>
  <c r="D27" i="128" l="1"/>
  <c r="T32" i="176"/>
  <c r="G19" i="176"/>
  <c r="AD16" i="176"/>
  <c r="I15" i="176"/>
  <c r="H9" i="176" l="1"/>
  <c r="H8" i="176"/>
  <c r="G8" i="176"/>
  <c r="F9" i="176"/>
  <c r="K55" i="176" l="1"/>
  <c r="L55" i="176"/>
  <c r="AA50" i="176"/>
  <c r="AA51" i="176" s="1"/>
  <c r="K50" i="176"/>
  <c r="K51" i="176" s="1"/>
  <c r="J50" i="176"/>
  <c r="J51" i="176" s="1"/>
  <c r="F50" i="176"/>
  <c r="AI49" i="176"/>
  <c r="H49" i="176"/>
  <c r="F49" i="176"/>
  <c r="AI48" i="176"/>
  <c r="H48" i="176" s="1"/>
  <c r="G48" i="176" s="1"/>
  <c r="F48" i="176"/>
  <c r="N47" i="176"/>
  <c r="H47" i="176" s="1"/>
  <c r="F47" i="176"/>
  <c r="AI46" i="176"/>
  <c r="H46" i="176"/>
  <c r="F46" i="176"/>
  <c r="AI45" i="176"/>
  <c r="H45" i="176" s="1"/>
  <c r="G45" i="176" s="1"/>
  <c r="F45" i="176"/>
  <c r="F44" i="176"/>
  <c r="AH44" i="176" s="1"/>
  <c r="F43" i="176"/>
  <c r="AG43" i="176" s="1"/>
  <c r="AF42" i="176"/>
  <c r="H42" i="176" s="1"/>
  <c r="G42" i="176" s="1"/>
  <c r="F42" i="176"/>
  <c r="F41" i="176"/>
  <c r="Y41" i="176" s="1"/>
  <c r="F40" i="176"/>
  <c r="T39" i="176"/>
  <c r="H39" i="176" s="1"/>
  <c r="L39" i="176"/>
  <c r="L50" i="176" s="1"/>
  <c r="L51" i="176" s="1"/>
  <c r="F39" i="176"/>
  <c r="W38" i="176"/>
  <c r="P38" i="176"/>
  <c r="H38" i="176" s="1"/>
  <c r="F38" i="176"/>
  <c r="W37" i="176"/>
  <c r="P37" i="176"/>
  <c r="F37" i="176"/>
  <c r="F36" i="176"/>
  <c r="T36" i="176" s="1"/>
  <c r="H36" i="176" s="1"/>
  <c r="F35" i="176"/>
  <c r="Z35" i="176" s="1"/>
  <c r="S34" i="176"/>
  <c r="H34" i="176" s="1"/>
  <c r="F34" i="176"/>
  <c r="G34" i="176" s="1"/>
  <c r="F33" i="176"/>
  <c r="X32" i="176"/>
  <c r="X50" i="176" s="1"/>
  <c r="X51" i="176" s="1"/>
  <c r="F32" i="176"/>
  <c r="U31" i="176"/>
  <c r="H31" i="176" s="1"/>
  <c r="G31" i="176" s="1"/>
  <c r="F31" i="176"/>
  <c r="F30" i="176"/>
  <c r="U30" i="176" s="1"/>
  <c r="H30" i="176" s="1"/>
  <c r="G30" i="176" s="1"/>
  <c r="U29" i="176"/>
  <c r="H29" i="176"/>
  <c r="F29" i="176"/>
  <c r="U28" i="176"/>
  <c r="H28" i="176" s="1"/>
  <c r="G28" i="176" s="1"/>
  <c r="F28" i="176"/>
  <c r="U27" i="176"/>
  <c r="H27" i="176" s="1"/>
  <c r="G27" i="176" s="1"/>
  <c r="F27" i="176"/>
  <c r="U26" i="176"/>
  <c r="H26" i="176" s="1"/>
  <c r="F26" i="176"/>
  <c r="U25" i="176"/>
  <c r="H25" i="176" s="1"/>
  <c r="F25" i="176"/>
  <c r="U24" i="176"/>
  <c r="H24" i="176"/>
  <c r="F24" i="176"/>
  <c r="G24" i="176" s="1"/>
  <c r="U23" i="176"/>
  <c r="H23" i="176"/>
  <c r="F23" i="176"/>
  <c r="U22" i="176"/>
  <c r="H22" i="176" s="1"/>
  <c r="G22" i="176" s="1"/>
  <c r="F22" i="176"/>
  <c r="U21" i="176"/>
  <c r="H21" i="176" s="1"/>
  <c r="G21" i="176" s="1"/>
  <c r="F21" i="176"/>
  <c r="AC20" i="176"/>
  <c r="AB20" i="176"/>
  <c r="AB50" i="176" s="1"/>
  <c r="AB51" i="176" s="1"/>
  <c r="H20" i="176"/>
  <c r="F20" i="176"/>
  <c r="M19" i="176"/>
  <c r="H19" i="176" s="1"/>
  <c r="F19" i="176"/>
  <c r="V18" i="176"/>
  <c r="V50" i="176" s="1"/>
  <c r="V51" i="176" s="1"/>
  <c r="F18" i="176"/>
  <c r="U17" i="176"/>
  <c r="H17" i="176"/>
  <c r="F17" i="176"/>
  <c r="H16" i="176"/>
  <c r="F16" i="176"/>
  <c r="AC15" i="176"/>
  <c r="AC50" i="176" s="1"/>
  <c r="AC51" i="176" s="1"/>
  <c r="F15" i="176"/>
  <c r="O14" i="176"/>
  <c r="H14" i="176"/>
  <c r="F14" i="176"/>
  <c r="G14" i="176" s="1"/>
  <c r="O13" i="176"/>
  <c r="M13" i="176"/>
  <c r="H13" i="176" s="1"/>
  <c r="F13" i="176"/>
  <c r="O12" i="176"/>
  <c r="O50" i="176" s="1"/>
  <c r="O51" i="176" s="1"/>
  <c r="F12" i="176"/>
  <c r="W11" i="176"/>
  <c r="W50" i="176" s="1"/>
  <c r="W51" i="176" s="1"/>
  <c r="P11" i="176"/>
  <c r="F11" i="176"/>
  <c r="F10" i="176"/>
  <c r="I10" i="176" s="1"/>
  <c r="N9" i="176"/>
  <c r="M9" i="176"/>
  <c r="G9" i="176"/>
  <c r="Q8" i="176"/>
  <c r="Q50" i="176" s="1"/>
  <c r="Q51" i="176" s="1"/>
  <c r="P8" i="176"/>
  <c r="F8" i="176"/>
  <c r="G17" i="176" l="1"/>
  <c r="G20" i="176"/>
  <c r="G23" i="176"/>
  <c r="G25" i="176"/>
  <c r="H37" i="176"/>
  <c r="G46" i="176"/>
  <c r="G49" i="176"/>
  <c r="AD50" i="176"/>
  <c r="AD51" i="176" s="1"/>
  <c r="P50" i="176"/>
  <c r="P51" i="176" s="1"/>
  <c r="G37" i="176"/>
  <c r="M50" i="176"/>
  <c r="M51" i="176" s="1"/>
  <c r="G13" i="176"/>
  <c r="G26" i="176"/>
  <c r="N50" i="176"/>
  <c r="N51" i="176" s="1"/>
  <c r="H15" i="176"/>
  <c r="G15" i="176" s="1"/>
  <c r="H18" i="176"/>
  <c r="G18" i="176" s="1"/>
  <c r="G29" i="176"/>
  <c r="G38" i="176"/>
  <c r="G47" i="176"/>
  <c r="AH50" i="176"/>
  <c r="AH51" i="176" s="1"/>
  <c r="H44" i="176"/>
  <c r="G44" i="176" s="1"/>
  <c r="H10" i="176"/>
  <c r="G10" i="176" s="1"/>
  <c r="I50" i="176"/>
  <c r="I51" i="176" s="1"/>
  <c r="G39" i="176"/>
  <c r="G16" i="176"/>
  <c r="Z50" i="176"/>
  <c r="Z51" i="176" s="1"/>
  <c r="H35" i="176"/>
  <c r="G35" i="176" s="1"/>
  <c r="H41" i="176"/>
  <c r="G41" i="176" s="1"/>
  <c r="Y50" i="176"/>
  <c r="Y51" i="176" s="1"/>
  <c r="U50" i="176"/>
  <c r="U51" i="176" s="1"/>
  <c r="AG50" i="176"/>
  <c r="AG51" i="176" s="1"/>
  <c r="H43" i="176"/>
  <c r="G43" i="176" s="1"/>
  <c r="H12" i="176"/>
  <c r="G12" i="176" s="1"/>
  <c r="AE40" i="176"/>
  <c r="S50" i="176"/>
  <c r="S51" i="176" s="1"/>
  <c r="AF50" i="176"/>
  <c r="AF51" i="176" s="1"/>
  <c r="AI50" i="176"/>
  <c r="AI51" i="176" s="1"/>
  <c r="G36" i="176"/>
  <c r="R33" i="176"/>
  <c r="H11" i="176"/>
  <c r="G11" i="176" s="1"/>
  <c r="E15" i="127"/>
  <c r="T50" i="176" l="1"/>
  <c r="T51" i="176" s="1"/>
  <c r="H32" i="176"/>
  <c r="G32" i="176" s="1"/>
  <c r="AE50" i="176"/>
  <c r="AE51" i="176" s="1"/>
  <c r="H40" i="176"/>
  <c r="G40" i="176" s="1"/>
  <c r="H33" i="176"/>
  <c r="G33" i="176" s="1"/>
  <c r="R50" i="176"/>
  <c r="R51" i="176" s="1"/>
  <c r="D14" i="126"/>
  <c r="D17" i="126"/>
  <c r="D16" i="126"/>
  <c r="C50" i="128" l="1"/>
  <c r="C13" i="126"/>
  <c r="D9" i="126"/>
  <c r="C9" i="126"/>
  <c r="C30" i="125" l="1"/>
  <c r="C35" i="128" l="1"/>
  <c r="C40" i="128"/>
  <c r="D7" i="128"/>
  <c r="D17" i="128"/>
  <c r="C47" i="128" l="1"/>
  <c r="D17" i="127" l="1"/>
  <c r="C17" i="127" l="1"/>
  <c r="B17" i="127"/>
  <c r="E16" i="127"/>
  <c r="E14" i="127"/>
  <c r="E17" i="127" s="1"/>
  <c r="E13" i="127"/>
  <c r="D13" i="127"/>
  <c r="B13" i="127"/>
  <c r="D7" i="126"/>
  <c r="D13" i="126" s="1"/>
  <c r="D18" i="126" l="1"/>
  <c r="D20" i="126" s="1"/>
  <c r="D21" i="126" s="1"/>
  <c r="C7" i="126"/>
  <c r="C18" i="126" s="1"/>
  <c r="C20" i="126" s="1"/>
  <c r="C21" i="126" l="1"/>
  <c r="C13" i="125"/>
  <c r="C21" i="125" s="1"/>
  <c r="C20" i="125"/>
  <c r="C9" i="127" l="1"/>
  <c r="B9" i="127"/>
  <c r="E7" i="127"/>
  <c r="E8" i="127"/>
  <c r="D40" i="128" l="1"/>
  <c r="D35" i="128"/>
  <c r="C13" i="127" l="1"/>
  <c r="E12" i="127" l="1"/>
  <c r="E11" i="127"/>
  <c r="C31" i="128" l="1"/>
  <c r="E5" i="127" l="1"/>
  <c r="C31" i="125" l="1"/>
  <c r="C36" i="125"/>
  <c r="D36" i="125"/>
  <c r="D13" i="125" l="1"/>
  <c r="C37" i="125"/>
  <c r="D31" i="125"/>
  <c r="D37" i="125" s="1"/>
  <c r="D20" i="125"/>
  <c r="D21" i="125" l="1"/>
  <c r="D41" i="125" l="1"/>
  <c r="D42" i="125" l="1"/>
  <c r="A24" i="172"/>
  <c r="H23" i="172" l="1"/>
  <c r="I23" i="172" s="1"/>
  <c r="G18" i="172"/>
  <c r="G19" i="172"/>
  <c r="I19" i="172" s="1"/>
  <c r="G20" i="172"/>
  <c r="I20" i="172" s="1"/>
  <c r="G21" i="172"/>
  <c r="I21" i="172" s="1"/>
  <c r="G22" i="172"/>
  <c r="I22" i="172" s="1"/>
  <c r="G17" i="172"/>
  <c r="G6" i="172"/>
  <c r="I6" i="172" s="1"/>
  <c r="G7" i="172"/>
  <c r="I7" i="172" s="1"/>
  <c r="G8" i="172"/>
  <c r="G9" i="172"/>
  <c r="I9" i="172" s="1"/>
  <c r="G5" i="172"/>
  <c r="H12" i="172"/>
  <c r="I12" i="172" s="1"/>
  <c r="H13" i="172"/>
  <c r="I13" i="172" s="1"/>
  <c r="B7" i="172"/>
  <c r="D7" i="172" s="1"/>
  <c r="A23" i="172"/>
  <c r="A22" i="172"/>
  <c r="A18" i="172"/>
  <c r="A19" i="172"/>
  <c r="A20" i="172"/>
  <c r="A21" i="172"/>
  <c r="A17" i="172"/>
  <c r="A11" i="172"/>
  <c r="A12" i="172"/>
  <c r="A13" i="172"/>
  <c r="A10" i="172"/>
  <c r="A6" i="172"/>
  <c r="A7" i="172"/>
  <c r="A8" i="172"/>
  <c r="A9" i="172"/>
  <c r="A5" i="172"/>
  <c r="A16" i="172"/>
  <c r="A4" i="172"/>
  <c r="G14" i="172" l="1"/>
  <c r="H25" i="172"/>
  <c r="G25" i="172"/>
  <c r="I8" i="172"/>
  <c r="I18" i="172"/>
  <c r="I17" i="172"/>
  <c r="I5" i="172"/>
  <c r="I25" i="172" l="1"/>
  <c r="G26" i="172"/>
  <c r="C29" i="128" l="1"/>
  <c r="C33" i="128" s="1"/>
  <c r="D31" i="128"/>
  <c r="D29" i="128"/>
  <c r="D47" i="128" l="1"/>
  <c r="D33" i="128"/>
  <c r="D48" i="128" s="1"/>
  <c r="D51" i="128" s="1"/>
  <c r="J25" i="172" l="1"/>
  <c r="C24" i="172" l="1"/>
  <c r="D24" i="172" s="1"/>
  <c r="B21" i="172"/>
  <c r="D21" i="172" s="1"/>
  <c r="C12" i="172"/>
  <c r="D12" i="172" s="1"/>
  <c r="C13" i="172"/>
  <c r="D13" i="172" s="1"/>
  <c r="C23" i="172"/>
  <c r="B22" i="172" l="1"/>
  <c r="D22" i="172" s="1"/>
  <c r="D23" i="172"/>
  <c r="C25" i="172" l="1"/>
  <c r="H11" i="172" l="1"/>
  <c r="I11" i="172" s="1"/>
  <c r="H10" i="172" l="1"/>
  <c r="C11" i="172" l="1"/>
  <c r="D11" i="172" s="1"/>
  <c r="I10" i="172"/>
  <c r="I14" i="172" s="1"/>
  <c r="H14" i="172"/>
  <c r="H26" i="172" s="1"/>
  <c r="C10" i="172"/>
  <c r="I26" i="172" l="1"/>
  <c r="J26" i="172" s="1"/>
  <c r="J14" i="172"/>
  <c r="D10" i="172"/>
  <c r="C14" i="172"/>
  <c r="C26" i="172" s="1"/>
  <c r="D9" i="127" l="1"/>
  <c r="E6" i="127" l="1"/>
  <c r="E9" i="127" s="1"/>
  <c r="B4" i="127"/>
  <c r="E10" i="127" l="1"/>
  <c r="B9" i="172" l="1"/>
  <c r="D9" i="172" s="1"/>
  <c r="C41" i="125" l="1"/>
  <c r="B20" i="172"/>
  <c r="D20" i="172" s="1"/>
  <c r="B8" i="172"/>
  <c r="D8" i="172" s="1"/>
  <c r="B18" i="172"/>
  <c r="D18" i="172" s="1"/>
  <c r="B6" i="172"/>
  <c r="D6" i="172" s="1"/>
  <c r="B5" i="172"/>
  <c r="B19" i="172"/>
  <c r="D19" i="172" s="1"/>
  <c r="B17" i="172"/>
  <c r="C42" i="125" l="1"/>
  <c r="D5" i="172"/>
  <c r="D14" i="172" s="1"/>
  <c r="E14" i="172" s="1"/>
  <c r="B14" i="172"/>
  <c r="D17" i="172"/>
  <c r="D25" i="172" s="1"/>
  <c r="B25" i="172"/>
  <c r="B26" i="172" l="1"/>
  <c r="E25" i="172"/>
  <c r="D26" i="172"/>
  <c r="E26" i="172" s="1"/>
  <c r="C27" i="128" l="1"/>
  <c r="C48" i="128" s="1"/>
  <c r="C51" i="128" s="1"/>
</calcChain>
</file>

<file path=xl/sharedStrings.xml><?xml version="1.0" encoding="utf-8"?>
<sst xmlns="http://schemas.openxmlformats.org/spreadsheetml/2006/main" count="261" uniqueCount="195">
  <si>
    <t>Итого</t>
  </si>
  <si>
    <t>в тысячах тенге</t>
  </si>
  <si>
    <t>АКТИВЫ</t>
  </si>
  <si>
    <t>Прочие краткосрочные активы</t>
  </si>
  <si>
    <t>ОБЯЗАТЕЛЬСТВА</t>
  </si>
  <si>
    <t>Итого обязательства</t>
  </si>
  <si>
    <t>Итого капитал</t>
  </si>
  <si>
    <t>Нераспределенная прибыль</t>
  </si>
  <si>
    <t>Нетто позиция</t>
  </si>
  <si>
    <t>Отложенные налоговые активы</t>
  </si>
  <si>
    <t>Запасы</t>
  </si>
  <si>
    <t>ИТОГО АКТИВЫ</t>
  </si>
  <si>
    <t>Капитал</t>
  </si>
  <si>
    <t>ИТОГО ОБЯЗАТЕЛЬСТВА И КАПИТАЛ</t>
  </si>
  <si>
    <t xml:space="preserve">Денежные средства на начало отчетного периода </t>
  </si>
  <si>
    <t xml:space="preserve">Денежные средства на конец отчетного периода </t>
  </si>
  <si>
    <t>Анализ сроков погашения активов и обязательств</t>
  </si>
  <si>
    <t>В течение одного года</t>
  </si>
  <si>
    <t>Более одного года</t>
  </si>
  <si>
    <t>Итого активов</t>
  </si>
  <si>
    <t>Итого обязательств</t>
  </si>
  <si>
    <t>Уставный капитал</t>
  </si>
  <si>
    <t>Процентные доходы, рассчитанные с использованием эффективной процентной ставки</t>
  </si>
  <si>
    <t>Процентные расходы</t>
  </si>
  <si>
    <t>Взносы участников</t>
  </si>
  <si>
    <t>Сальдо на 31 декабря 2021 года</t>
  </si>
  <si>
    <t>Авансы полученные</t>
  </si>
  <si>
    <t>Выплаты по заработной плате</t>
  </si>
  <si>
    <t>Платежи поставщикам за товары и услуги</t>
  </si>
  <si>
    <t>Прочие поступления</t>
  </si>
  <si>
    <t>Активы в форме права пользования</t>
  </si>
  <si>
    <t>Нематериальные активы</t>
  </si>
  <si>
    <t>Обязательства по налогам и прочим обязательным платежам в бюджет</t>
  </si>
  <si>
    <t xml:space="preserve">Торговая кредиторская задолженность </t>
  </si>
  <si>
    <t>Прочие краткосрочные обязательства</t>
  </si>
  <si>
    <t>Краткосрочные обязательства по аренде</t>
  </si>
  <si>
    <t>Резерв по неиспользованным отпускам работников</t>
  </si>
  <si>
    <t>Долгосрочные обязательства по аренде</t>
  </si>
  <si>
    <t>Дополнительный капитал</t>
  </si>
  <si>
    <t>Краткосрочные активы</t>
  </si>
  <si>
    <t>Итого краткосрочных активов</t>
  </si>
  <si>
    <t xml:space="preserve">Основные средства </t>
  </si>
  <si>
    <t>Итого долгосрочных активов</t>
  </si>
  <si>
    <t>Долгосрочные активы</t>
  </si>
  <si>
    <t>Краткосрочные обязательства</t>
  </si>
  <si>
    <t>Краткосрочные финансовые обязательства</t>
  </si>
  <si>
    <t>Итого краткосрочных обязательств</t>
  </si>
  <si>
    <t>Долгосрочные обязательства</t>
  </si>
  <si>
    <t>Долгосрочные финансовые обязательства</t>
  </si>
  <si>
    <t>Итого долгосрочных обязательств</t>
  </si>
  <si>
    <t>Чистый процентный доход до расходов по ожидаемым кредитным убыткам</t>
  </si>
  <si>
    <t>Начисление резерва по микрокредитам выданным</t>
  </si>
  <si>
    <t>Чистые процентные доходы после начисления резерва по микрокредитам выданным</t>
  </si>
  <si>
    <t>Операционные расходы</t>
  </si>
  <si>
    <t>Операционная прибыль</t>
  </si>
  <si>
    <t>Прочие финансовые доходы</t>
  </si>
  <si>
    <t>Прочие финансовые расходы</t>
  </si>
  <si>
    <t>Общехозяйственные и административные расходы</t>
  </si>
  <si>
    <t>Прочие доходы / (расходы), нетто</t>
  </si>
  <si>
    <t>Выплата дивидендов</t>
  </si>
  <si>
    <t>Финансовые активы, оцениваемые по справедливой стоимости через прибыль или убыток</t>
  </si>
  <si>
    <t>Облигации выпущенные</t>
  </si>
  <si>
    <t>Доходы по неустойке</t>
  </si>
  <si>
    <t>Погашение микрокредитов клиентами</t>
  </si>
  <si>
    <t>Пени и штрафы полученные</t>
  </si>
  <si>
    <t>Выдача микрокредитов</t>
  </si>
  <si>
    <t>Платежи в бюджет</t>
  </si>
  <si>
    <t>Авансы выданные</t>
  </si>
  <si>
    <t>Прочие выплаты</t>
  </si>
  <si>
    <t>Получение финансовой помощи от связанных сторон</t>
  </si>
  <si>
    <t>Получение займов от третьих сторон</t>
  </si>
  <si>
    <t>Дивиденды выплаченные</t>
  </si>
  <si>
    <t>Погашение финансовой помощи от связанных сторон</t>
  </si>
  <si>
    <t>Выкуп облигаций выпущенных</t>
  </si>
  <si>
    <t>Выплата вознаграждения по облигациям выпущенным</t>
  </si>
  <si>
    <t xml:space="preserve">Погашение обязательств по аренде </t>
  </si>
  <si>
    <t>Влияние изменений курсов валют</t>
  </si>
  <si>
    <t>Сальдо на 31 декабря 2022 года</t>
  </si>
  <si>
    <t>Приобретение финансовых активов</t>
  </si>
  <si>
    <t>Проценты полученные по микрокредитам</t>
  </si>
  <si>
    <t>Проценты полученные по финансовым активам</t>
  </si>
  <si>
    <t>Поступление комиссионного вознаграждения от страховой компании</t>
  </si>
  <si>
    <t xml:space="preserve">Выплаты страховой премии </t>
  </si>
  <si>
    <t>Погашение финансовой помощи по прочим финансовым активам</t>
  </si>
  <si>
    <t>Выдача финансовой помощи по финансовым активам</t>
  </si>
  <si>
    <t>Сальдо на 31 декабря 2023 года</t>
  </si>
  <si>
    <t>Кредиты клиентам</t>
  </si>
  <si>
    <t>Реклассификация статей капитала</t>
  </si>
  <si>
    <t>Распределение дивидендов</t>
  </si>
  <si>
    <t>Реализация финансовых активов</t>
  </si>
  <si>
    <t>Комиссионные доходы и расходы</t>
  </si>
  <si>
    <t>31 декабря 2024 года</t>
  </si>
  <si>
    <t>Примечание</t>
  </si>
  <si>
    <t>ТОО «МИКРОФИНАНСОВАЯ ОРГАНИЗАЦИЯ аФИНАНС»</t>
  </si>
  <si>
    <t>Прибыль до налогообложения</t>
  </si>
  <si>
    <t>Расходы по подоходному налогу</t>
  </si>
  <si>
    <t>Прибыль за отчетный период</t>
  </si>
  <si>
    <t>Итого совокупный доход за отчетный период</t>
  </si>
  <si>
    <r>
      <t xml:space="preserve">Наименование статей                                                 </t>
    </r>
    <r>
      <rPr>
        <sz val="10"/>
        <color rgb="FF000000"/>
        <rFont val="Times New Roman"/>
        <family val="1"/>
        <charset val="204"/>
      </rPr>
      <t>(тыс. тенге)</t>
    </r>
  </si>
  <si>
    <t>Денежные средства и их эквиваленты</t>
  </si>
  <si>
    <t>Инвестиции в капитал юридических лиц</t>
  </si>
  <si>
    <t>Директор</t>
  </si>
  <si>
    <t>Бельдеубаев А.М. ______________________</t>
  </si>
  <si>
    <t>Совокупный доход за отчетный период</t>
  </si>
  <si>
    <t>Взнос в уставный капитал</t>
  </si>
  <si>
    <t>Движение денежных средств от операционной деятельности</t>
  </si>
  <si>
    <t>Поступление денежных средств, всего</t>
  </si>
  <si>
    <t>Выбытие денежных средств, всего</t>
  </si>
  <si>
    <t xml:space="preserve">Чистая сумма денежных средств от операционной деятельности </t>
  </si>
  <si>
    <t>Движение денежных средств от инвестиционной деятельности</t>
  </si>
  <si>
    <t>Приобретение основных средств и нематериальных активов</t>
  </si>
  <si>
    <t>Реализация основных средств</t>
  </si>
  <si>
    <t xml:space="preserve">Чистая сумма денежных средств от инвестиционной деятельности </t>
  </si>
  <si>
    <t>Движение денежных средств от финансовой деятельности</t>
  </si>
  <si>
    <t>Чистая сумма денежных средств от финансовой деятельности</t>
  </si>
  <si>
    <t>Увеличение +/- уменьшение денежных средств</t>
  </si>
  <si>
    <t>ТОО "Микрофинансовая организация аФинанс"</t>
  </si>
  <si>
    <t>Проценты полученные</t>
  </si>
  <si>
    <t>Выводимые данные:</t>
  </si>
  <si>
    <t>БУ (данные бухгалтерского учета)</t>
  </si>
  <si>
    <t>1110.21</t>
  </si>
  <si>
    <t>1120.01</t>
  </si>
  <si>
    <t>1210</t>
  </si>
  <si>
    <t>1251</t>
  </si>
  <si>
    <t>1270.04</t>
  </si>
  <si>
    <t>1280.10</t>
  </si>
  <si>
    <t>1280.43</t>
  </si>
  <si>
    <t>1410.01</t>
  </si>
  <si>
    <t>1610.01</t>
  </si>
  <si>
    <t>3110.01</t>
  </si>
  <si>
    <t>3110.02</t>
  </si>
  <si>
    <t>3120</t>
  </si>
  <si>
    <t>3150</t>
  </si>
  <si>
    <t>3211</t>
  </si>
  <si>
    <t>3212</t>
  </si>
  <si>
    <t>3213</t>
  </si>
  <si>
    <t>3220</t>
  </si>
  <si>
    <t>3232</t>
  </si>
  <si>
    <t>3310</t>
  </si>
  <si>
    <t>3350</t>
  </si>
  <si>
    <t>3360</t>
  </si>
  <si>
    <t>3380.01</t>
  </si>
  <si>
    <t>3390.66</t>
  </si>
  <si>
    <t>3390.72</t>
  </si>
  <si>
    <t>3510.01</t>
  </si>
  <si>
    <t>3540</t>
  </si>
  <si>
    <t>4030.07</t>
  </si>
  <si>
    <t>4035</t>
  </si>
  <si>
    <t>6250</t>
  </si>
  <si>
    <t>6280.02</t>
  </si>
  <si>
    <t>7430</t>
  </si>
  <si>
    <t>7470.02</t>
  </si>
  <si>
    <t>Оборот</t>
  </si>
  <si>
    <t>Конечное сальдо</t>
  </si>
  <si>
    <t>По ДДС сальдо  по кредитам на конец</t>
  </si>
  <si>
    <t>Сальдо кредитов по Приложению</t>
  </si>
  <si>
    <t>Счет</t>
  </si>
  <si>
    <t>Кор. Счет</t>
  </si>
  <si>
    <t>Дебет</t>
  </si>
  <si>
    <t>Кредит</t>
  </si>
  <si>
    <t>Начальное сальдо</t>
  </si>
  <si>
    <t>1030</t>
  </si>
  <si>
    <t>1310</t>
  </si>
  <si>
    <t>1421</t>
  </si>
  <si>
    <t>1422</t>
  </si>
  <si>
    <t>1620</t>
  </si>
  <si>
    <t>2410</t>
  </si>
  <si>
    <t>7110</t>
  </si>
  <si>
    <t>7210</t>
  </si>
  <si>
    <t>7211</t>
  </si>
  <si>
    <t>7470.09</t>
  </si>
  <si>
    <t>Анализ счета 1000  за 1 квартал 2024 г.</t>
  </si>
  <si>
    <t>1000</t>
  </si>
  <si>
    <t>1270.01</t>
  </si>
  <si>
    <t>1270.28</t>
  </si>
  <si>
    <t>2210</t>
  </si>
  <si>
    <t>3020</t>
  </si>
  <si>
    <t>3131</t>
  </si>
  <si>
    <t>3170</t>
  </si>
  <si>
    <t>3385</t>
  </si>
  <si>
    <t>4031</t>
  </si>
  <si>
    <t>5110</t>
  </si>
  <si>
    <t>6280.09</t>
  </si>
  <si>
    <t>Приобретение ОС и НМА</t>
  </si>
  <si>
    <t xml:space="preserve">Погашения номинала по облигациям выпущенным </t>
  </si>
  <si>
    <t xml:space="preserve">Погашение номинала по облигациям выпущенным </t>
  </si>
  <si>
    <t>30 июня 2024 года</t>
  </si>
  <si>
    <t>ОТЧЕТ О ФИНАНСОВОМ ПОЛОЖЕНИИ НА 30 ИЮНЯ 2024 ГОДА</t>
  </si>
  <si>
    <t>ОТЧЕТ О ПРИБЫЛИ ИЛИ УБЫТКЕ И ПРОЧЕМ СОВОКУПНОМ ДОХОДЕ ЗА ШЕСТЬ МЕСЯЦЕВ, ЗАКОНЧИВШИХСЯ 30 ИЮНЯ 2024 ГОДА</t>
  </si>
  <si>
    <t>за шесть месяцев, закончившихся 30 июня 2024 года</t>
  </si>
  <si>
    <t>за шесть месяцев, закончившихся 30 июня 2023 года</t>
  </si>
  <si>
    <t>ОТЧЕТ О ДВИЖЕНИИ ДЕНЕЖНЫХ СРЕДСТВ ЗА ШЕСТЬ МЕСЯЦЕВ, ЗАКОНЧИВШИХСЯ 30 ИЮНЯ 2024 ГОДА</t>
  </si>
  <si>
    <t>-</t>
  </si>
  <si>
    <t>ОТЧЕТ ОБ ИЗМЕНЕНИЯХ В КАПИТАЛЕ ЗА ШЕСТЬ МЕСЯЦЕВ, ЗАКОНЧИВШИХСЯ 30 ИЮНЯ 2024 ГОДА</t>
  </si>
  <si>
    <t>Сальдо на 30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</si>
</sst>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3">
    <numFmt numFmtId="164" formatCode="_-* #,##0\ _р_._-;\-* #,##0\ _р_._-;_-* &quot;-&quot;\ _р_._-;_-@_-"/>
    <numFmt numFmtId="165" formatCode="#,##0&quot;р.&quot;;\-#,##0&quot;р.&quot;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_ ;[Red]\-#,##0\ "/>
    <numFmt numFmtId="169" formatCode="0.0%_);\(0.0%\)"/>
    <numFmt numFmtId="170" formatCode="#,##0_);\(#,##0\);\-_);@_)"/>
    <numFmt numFmtId="171" formatCode="0.0%_);\(0.0%\);\-_%_);@_%_)"/>
    <numFmt numFmtId="172" formatCode="#,##0_)_%;\(#,##0\)_%;"/>
    <numFmt numFmtId="173" formatCode="_._.* #,##0.0_)_%;_._.* \(#,##0.0\)_%"/>
    <numFmt numFmtId="174" formatCode="#,##0.0_)_%;\(#,##0.0\)_%;\ \ .0_)_%"/>
    <numFmt numFmtId="175" formatCode="##,#0_;\(#,##0\);&quot;-&quot;??_);@"/>
    <numFmt numFmtId="176" formatCode="_._.* #,##0.00_)_%;_._.* \(#,##0.00\)_%"/>
    <numFmt numFmtId="177" formatCode="#,##0.00_)_%;\(#,##0.00\)_%;\ \ .00_)_%"/>
    <numFmt numFmtId="178" formatCode="*(#,##0\);*#\,##0_);&quot;-&quot;??_);@"/>
    <numFmt numFmtId="179" formatCode="_._.* #,##0.000_)_%;_._.* \(#,##0.000\)_%"/>
    <numFmt numFmtId="180" formatCode="#,##0.000_)_%;\(#,##0.000\)_%;\ \ .000_)_%"/>
    <numFmt numFmtId="181" formatCode="_*\(#,##0\);_*#,##0_);&quot;-&quot;??_);@"/>
    <numFmt numFmtId="182" formatCode="0.00%_);\(0.00%\)"/>
    <numFmt numFmtId="183" formatCode="_._.* \(#,##0\)_%;_._.* #,##0_)_%;_._.* 0_)_%;_._.@_)_%"/>
    <numFmt numFmtId="184" formatCode="_._.&quot;$&quot;* \(#,##0\)_%;_._.&quot;$&quot;* #,##0_)_%;_._.&quot;$&quot;* 0_)_%;_._.@_)_%"/>
    <numFmt numFmtId="185" formatCode="* \(#,##0\);* #,##0_);&quot;-&quot;??_);@"/>
    <numFmt numFmtId="186" formatCode="&quot;$&quot;* #,##0_)_%;&quot;$&quot;* \(#,##0\)_%;&quot;$&quot;* &quot;-&quot;??_)_%;@_)_%"/>
    <numFmt numFmtId="187" formatCode="_._.&quot;$&quot;* #,##0.0_)_%;_._.&quot;$&quot;* \(#,##0.0\)_%"/>
    <numFmt numFmtId="188" formatCode="&quot;$&quot;* #,##0.0_)_%;&quot;$&quot;* \(#,##0.0\)_%;&quot;$&quot;* \ .0_)_%"/>
    <numFmt numFmtId="189" formatCode="#,##0_);\(#,##0\);&quot;-&quot;??_);@"/>
    <numFmt numFmtId="190" formatCode="_._.&quot;$&quot;* #,##0.00_)_%;_._.&quot;$&quot;* \(#,##0.00\)_%"/>
    <numFmt numFmtId="191" formatCode="&quot;$&quot;* #,##0.00_)_%;&quot;$&quot;* \(#,##0.00\)_%;&quot;$&quot;* \ .00_)_%"/>
    <numFmt numFmtId="192" formatCode="* #,##0_);* \(#,##0\);&quot;-&quot;??_);@"/>
    <numFmt numFmtId="193" formatCode="_._.&quot;$&quot;* #,##0.000_)_%;_._.&quot;$&quot;* \(#,##0.000\)_%"/>
    <numFmt numFmtId="194" formatCode="&quot;$&quot;* #,##0.000_)_%;&quot;$&quot;* \(#,##0.000\)_%;&quot;$&quot;* \ .000_)_%"/>
    <numFmt numFmtId="195" formatCode="&quot;$&quot;#,##0_);\(&quot;$&quot;#,##0\)"/>
    <numFmt numFmtId="196" formatCode="mmmm\ d\,\ yyyy"/>
    <numFmt numFmtId="197" formatCode="_-* #,##0.00[$€-1]_-;\-* #,##0.00[$€-1]_-;_-* &quot;-&quot;??[$€-1]_-"/>
    <numFmt numFmtId="198" formatCode="#,##0.0_);\(#,##0.0\);\-_);@_)"/>
    <numFmt numFmtId="199" formatCode="&quot;$&quot;#,##0\ ;\-&quot;$&quot;#,##0"/>
    <numFmt numFmtId="200" formatCode="&quot;$&quot;#,##0.00\ ;\(&quot;$&quot;#,##0.00\)"/>
    <numFmt numFmtId="201" formatCode="0_)%;\(0\)%"/>
    <numFmt numFmtId="202" formatCode="_._._(* 0_)%;_._.* \(0\)%"/>
    <numFmt numFmtId="203" formatCode="_(0_)%;\(0\)%"/>
    <numFmt numFmtId="204" formatCode="0%_);\(0%\)"/>
    <numFmt numFmtId="205" formatCode="_(0.0_)%;\(0.0\)%"/>
    <numFmt numFmtId="206" formatCode="_._._(* 0.0_)%;_._.* \(0.0\)%"/>
    <numFmt numFmtId="207" formatCode="* \(#,##0.0\);* #,##0.0_);&quot;-&quot;??_);@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_(* \(#,##0.000\);_(* #,##0.000_);_(* &quot;-&quot;_);_(@_)"/>
    <numFmt numFmtId="213" formatCode="#,##0.0_);\(#,##0.0\)"/>
    <numFmt numFmtId="214" formatCode="_ * #,##0_ ;_ * \(#,##0_ ;_ * &quot;-&quot;_ ;_ @_ "/>
    <numFmt numFmtId="215" formatCode="&quot;$&quot;#,##0.000000;[Red]&quot;$&quot;#,##0.000000"/>
    <numFmt numFmtId="216" formatCode="#,##0.0000000_$"/>
    <numFmt numFmtId="217" formatCode="&quot;$&quot;\ #,##0.00"/>
    <numFmt numFmtId="218" formatCode="_ * #,##0_ ;_ * \(#,##0_)\ ;_ * &quot;-&quot;_ ;_ @_ "/>
    <numFmt numFmtId="219" formatCode="&quot;$&quot;\ #,##0"/>
    <numFmt numFmtId="220" formatCode="&quot;$&quot;"/>
    <numFmt numFmtId="221" formatCode="_._.* #,##0_)_%;_._.* \(#,##0\)_%;_._.* \ _)_%"/>
    <numFmt numFmtId="222" formatCode="_ * #,##0.00_ ;_ * \-#,##0.00_ ;_ * &quot;-&quot;??_ ;_ @_ "/>
    <numFmt numFmtId="223" formatCode="_(* #,##0_);_(* \(#,##0\);_(* &quot;-&quot;_);_(@_)"/>
    <numFmt numFmtId="224" formatCode="_(* #,##0.00_);_(* \(#,##0.00\);_(* &quot;-&quot;??_);_(@_)"/>
    <numFmt numFmtId="225" formatCode="_(* #,##0_);_(* \(#,##0\);_(* &quot;-&quot;??_);_(@_)"/>
    <numFmt numFmtId="226" formatCode="#,##0.00;[Red]\-#,##0.00"/>
    <numFmt numFmtId="227" formatCode="_ * #,##0_ ;_ * \-#,##0_ ;_ * &quot;-&quot;_ ;_ @_ "/>
    <numFmt numFmtId="228" formatCode="0.000000"/>
    <numFmt numFmtId="229" formatCode="&quot;$&quot;#,##0.0_);[Red]\(&quot;$&quot;#,##0.0\)"/>
    <numFmt numFmtId="230" formatCode="&quot;$&quot;\ \ #,##0_);[Red]\(&quot;$&quot;\ \ #,##0\)"/>
    <numFmt numFmtId="231" formatCode="#,##0_);[Red]\(#,##0\);\-"/>
    <numFmt numFmtId="232" formatCode="#,##0.00000___;"/>
    <numFmt numFmtId="233" formatCode="&quot;$&quot;#,##0_);[Red]\(&quot;$&quot;#,##0\)"/>
    <numFmt numFmtId="234" formatCode="&quot;$&quot;#,##0.00;\-&quot;$&quot;#,##0.00"/>
    <numFmt numFmtId="235" formatCode="0.0_%;\(0.0\)%;\ \-\ \ \ "/>
    <numFmt numFmtId="236" formatCode="#,###.000000_);\(#,##0.000000\);\ \-\ _ "/>
    <numFmt numFmtId="237" formatCode="&quot;$&quot;\ \ #,##0.0_);[Red]\(&quot;$&quot;\ \ #,##0.0\)"/>
    <numFmt numFmtId="238" formatCode="&quot;$&quot;\ \ #,##0.00_);[Red]\(&quot;$&quot;\ \ #,##0.00\)"/>
    <numFmt numFmtId="239" formatCode="#,##0_);\(#,##0\);_ \-\ \ "/>
    <numFmt numFmtId="240" formatCode="&quot;$&quot;#,##0;[Red]\-&quot;$&quot;#,##0"/>
    <numFmt numFmtId="241" formatCode="&quot;$&quot;#,##0.00_);[Red]\(&quot;$&quot;#,##0.00\)"/>
    <numFmt numFmtId="242" formatCode="&quot;$&quot;#,##0.00;[Red]\-&quot;$&quot;#,##0.00"/>
    <numFmt numFmtId="243" formatCode="#,##0___);\(#,##0\);___-\ \ "/>
    <numFmt numFmtId="244" formatCode="&quot;£&quot;_(#,##0.00_);&quot;£&quot;\(#,##0.00\)"/>
    <numFmt numFmtId="245" formatCode="&quot;$&quot;_(#,##0.00_);&quot;$&quot;\(#,##0.00\)"/>
    <numFmt numFmtId="246" formatCode="#,##0.0_)\x;\(#,##0.0\)\x"/>
    <numFmt numFmtId="247" formatCode="#,##0.0_)_x;\(#,##0.0\)_x"/>
    <numFmt numFmtId="248" formatCode="#,##0_);\(#,##0\);0_)"/>
    <numFmt numFmtId="249" formatCode="0.0_)\%;\(0.0\)\%"/>
    <numFmt numFmtId="250" formatCode="#,##0.0_)_%;\(#,##0.0\)_%"/>
    <numFmt numFmtId="251" formatCode="\£\ #,##0_);[Red]\(\£\ #,##0\)"/>
    <numFmt numFmtId="252" formatCode="\¥\ #,##0_);[Red]\(\¥\ #,##0\)"/>
    <numFmt numFmtId="253" formatCode="#,##0_);\(#,##0\);&quot;- &quot;"/>
    <numFmt numFmtId="254" formatCode="_(&quot;$&quot;* #,##0_);_(&quot;$&quot;* \(#,##0\);_(&quot;$&quot;* &quot;-&quot;_);_(@_)"/>
    <numFmt numFmtId="255" formatCode="#,##0.0_);\(#,##0.0\);&quot;- &quot;"/>
    <numFmt numFmtId="256" formatCode="#,##0.00_);\(#,##0.00\);&quot;- &quot;"/>
    <numFmt numFmtId="257" formatCode="000000"/>
    <numFmt numFmtId="258" formatCode="\•\ \ @"/>
    <numFmt numFmtId="259" formatCode="_(* #,##0.0_);_(* \(#,##0.00\);_(* &quot;-&quot;??_);_(@_)"/>
    <numFmt numFmtId="260" formatCode="General_)"/>
    <numFmt numFmtId="261" formatCode="0.000"/>
    <numFmt numFmtId="262" formatCode="&quot;fl&quot;#,##0_);\(&quot;fl&quot;#,##0\)"/>
    <numFmt numFmtId="263" formatCode="#,##0.000_);\(#,##0.000\)"/>
    <numFmt numFmtId="264" formatCode="&quot;fl&quot;#,##0_);[Red]\(&quot;fl&quot;#,##0\)"/>
    <numFmt numFmtId="265" formatCode="&quot;$&quot;#,\);\(&quot;$&quot;#,##0\)"/>
    <numFmt numFmtId="266" formatCode="&quot;fl&quot;#,##0.00_);\(&quot;fl&quot;#,##0.00\)"/>
    <numFmt numFmtId="267" formatCode="_-* #,##0\ _K_c_-;\-* #,##0\ _K_c_-;_-* &quot;-&quot;\ _K_c_-;_-@_-"/>
    <numFmt numFmtId="268" formatCode="_-* #,##0.00\ _K_c_-;\-* #,##0.00\ _K_c_-;_-* &quot;-&quot;??\ _K_c_-;_-@_-"/>
    <numFmt numFmtId="269" formatCode="0000"/>
    <numFmt numFmtId="270" formatCode="0.000_)"/>
    <numFmt numFmtId="271" formatCode="_-* #,##0.00_-;\-* #,##0.00_-;_-* &quot;-&quot;??_-;_-@_-"/>
    <numFmt numFmtId="272" formatCode="_-* #,##0_-;\-* #,##0_-;_-* &quot;-&quot;_-;_-@_-"/>
    <numFmt numFmtId="273" formatCode="\60\4\7\:"/>
    <numFmt numFmtId="274" formatCode="_(&quot;Rp.&quot;* #,##0_);_(&quot;Rp.&quot;* \(#,##0\);_(&quot;Rp.&quot;* &quot;-&quot;_);_(@_)"/>
    <numFmt numFmtId="275" formatCode="00000"/>
    <numFmt numFmtId="276" formatCode="_-#,##0_-;_-\-#,##0_-;_-\ _-;_-@_-"/>
    <numFmt numFmtId="277" formatCode="\ \ _•\–\ \ \ \ @"/>
    <numFmt numFmtId="278" formatCode="dd\.mm\.yyyy&quot;г.&quot;"/>
    <numFmt numFmtId="279" formatCode="[$-409]d\-mmm;@"/>
    <numFmt numFmtId="280" formatCode="&quot;Date: &quot;d/m/yyyy"/>
    <numFmt numFmtId="281" formatCode="&quot;Date: &quot;d/mmm/yyyy"/>
    <numFmt numFmtId="282" formatCode="&quot;Date: &quot;dd/mm/yyyy"/>
    <numFmt numFmtId="283" formatCode="&quot;days  &quot;#,##0.0"/>
    <numFmt numFmtId="284" formatCode="&quot;$&quot;* #,##0.00_);\(#,##0.00\);&quot;- &quot;"/>
    <numFmt numFmtId="285" formatCode="_-* #,##0\ _z_3_-;\-* #,##0\ _z_3_-;_-* &quot;-&quot;\ _z_3_-;_-@_-"/>
    <numFmt numFmtId="286" formatCode="_-* #,##0.00\ _z_3_-;\-* #,##0.00\ _z_3_-;_-* &quot;-&quot;??\ _z_3_-;_-@_-"/>
    <numFmt numFmtId="287" formatCode="_(* #,##0_);_(* \(#,##0\);_(* &quot;&quot;_);_(@_)"/>
    <numFmt numFmtId="288" formatCode="&quot;EUR/ea. &quot;#,##0.00"/>
    <numFmt numFmtId="289" formatCode="_([$€]* #,##0.00_);_([$€]* \(#,##0.00\);_([$€]* &quot;-&quot;??_);_(@_)"/>
    <numFmt numFmtId="290" formatCode="_-[$€]* #,##0.00_-;\-[$€]* #,##0.00_-;_-[$€]* &quot;-&quot;??_-;_-@_-"/>
    <numFmt numFmtId="291" formatCode="_-[$€-2]\ * #,##0.00_-;\-[$€-2]\ * #,##0.00_-;_-[$€-2]\ * &quot;-&quot;??_-"/>
    <numFmt numFmtId="292" formatCode="[$€]#,##0.00_);[Red]\([$€]#,##0.00\)"/>
    <numFmt numFmtId="293" formatCode="_-* #,##0.00\ [$€-1]_-;\-* #,##0.00\ [$€-1]_-;_-* &quot;-&quot;??\ [$€-1]_-"/>
    <numFmt numFmtId="294" formatCode="_-[$€]\ * #,##0.00_-;\-[$€]\ * #,##0.00_-;_-[$€]\ * &quot;-&quot;??_-;_-@_-"/>
    <numFmt numFmtId="295" formatCode="#,##0\ \ ;\(#,##0\)\ ;\—\ \ \ \ "/>
    <numFmt numFmtId="296" formatCode="#&quot; &quot;?/?\'\'&quot;&quot;"/>
    <numFmt numFmtId="297" formatCode="&quot;Rp.&quot;#,##0.00_);\(&quot;Rp.&quot;#,##0.00\)"/>
    <numFmt numFmtId="298" formatCode="&quot;FRF&quot;* #,##0.00_);\(#,##0.00\);&quot;- &quot;"/>
    <numFmt numFmtId="299" formatCode="#,##0&quot;''&quot;"/>
    <numFmt numFmtId="300" formatCode="&quot;L.&quot;\ #,##0;[Red]\-&quot;L.&quot;\ #,##0"/>
    <numFmt numFmtId="301" formatCode="_-&quot;L.&quot;\ * #,##0_-;\-&quot;L.&quot;\ * #,##0_-;_-&quot;L.&quot;\ * &quot;-&quot;_-;_-@_-"/>
    <numFmt numFmtId="302" formatCode="&quot;K = &quot;#,##0.00"/>
    <numFmt numFmtId="303" formatCode="&quot;kg &quot;#,##0"/>
    <numFmt numFmtId="304" formatCode="&quot;kg/ea. &quot;#,##0.00"/>
    <numFmt numFmtId="305" formatCode="&quot;kg/m &quot;#,##0.0"/>
    <numFmt numFmtId="306" formatCode="&quot;kg &quot;#,##0.00"/>
    <numFmt numFmtId="307" formatCode="&quot;KLit. &quot;#,##0"/>
    <numFmt numFmtId="308" formatCode="&quot;Lit./ea. &quot;#,##0"/>
    <numFmt numFmtId="309" formatCode="&quot;Lit./kg &quot;#,##0"/>
    <numFmt numFmtId="310" formatCode="&quot;Lit./m² &quot;#,##0"/>
    <numFmt numFmtId="311" formatCode="&quot;Lit./mh &quot;#,##0"/>
    <numFmt numFmtId="312" formatCode="&quot;Lit./ea. &quot;#,##0.00"/>
    <numFmt numFmtId="313" formatCode="&quot;m &quot;#,##0"/>
    <numFmt numFmtId="314" formatCode="&quot;m² &quot;#,##0"/>
    <numFmt numFmtId="315" formatCode="&quot;m²/m &quot;#,##0.0"/>
    <numFmt numFmtId="316" formatCode="&quot;m²/t &quot;#,##0"/>
    <numFmt numFmtId="317" formatCode="_(&quot;$&quot;* #,##0.00_);_(&quot;$&quot;* \(#,##0.00\);_(&quot;$&quot;* &quot;-&quot;??_);_(@_)"/>
    <numFmt numFmtId="318" formatCode="&quot;mh &quot;#,##0"/>
    <numFmt numFmtId="319" formatCode="&quot;mh/t &quot;#,##0"/>
    <numFmt numFmtId="320" formatCode="#,##0;[Red]&quot;-&quot;#,##0"/>
    <numFmt numFmtId="321" formatCode="_(&quot;R$ &quot;* #,##0_);_(&quot;R$ &quot;* \(#,##0\);_(&quot;R$ &quot;* &quot;-&quot;_);_(@_)"/>
    <numFmt numFmtId="322" formatCode="_(&quot;R$ &quot;* #,##0.00_);_(&quot;R$ &quot;* \(#,##0.00\);_(&quot;R$ &quot;* &quot;-&quot;??_);_(@_)"/>
    <numFmt numFmtId="323" formatCode="_ &quot;$&quot;\ * #,##0_ ;_ &quot;$&quot;\ * \-#,##0_ ;_ &quot;$&quot;\ * &quot;-&quot;_ ;_ @_ "/>
    <numFmt numFmtId="324" formatCode="_ &quot;$&quot;* #,##0.00_ ;_ &quot;$&quot;* \-#,##0.00_ ;_ &quot;$&quot;* &quot;-&quot;??_ ;_ @_ "/>
    <numFmt numFmtId="325" formatCode="#,##0.0\x_);\(#,##0.0\x\);#,##0.0\x_);@_)"/>
    <numFmt numFmtId="326" formatCode="0.0"/>
    <numFmt numFmtId="327" formatCode="&quot;No. &quot;#,##0"/>
    <numFmt numFmtId="328" formatCode="0.00_)"/>
    <numFmt numFmtId="329" formatCode="_(* #,##0,_);_(* \(#,##0,\);_(* &quot;-&quot;_);_(@_)"/>
    <numFmt numFmtId="330" formatCode="_-* #,##0\ _đ_._-;\-* #,##0\ _đ_._-;_-* &quot;-&quot;\ _đ_._-;_-@_-"/>
    <numFmt numFmtId="331" formatCode="\$#,##0_);[Red]\(\$#,##0\)"/>
    <numFmt numFmtId="332" formatCode="&quot;\&quot;#,##0.00;[Red]&quot;\&quot;\-#,##0.00"/>
    <numFmt numFmtId="333" formatCode="\(#,##0.0\)"/>
    <numFmt numFmtId="334" formatCode="#,##0\ &quot;?.&quot;;\-#,##0\ &quot;?.&quot;"/>
    <numFmt numFmtId="335" formatCode="#,##0.0\%_);\(#,##0.0\%\);#,##0.0\%_);@_)"/>
    <numFmt numFmtId="336" formatCode="&quot;$&quot;#,\);\(&quot;$&quot;#,\)"/>
    <numFmt numFmtId="337" formatCode="\+0.0;\-0.0"/>
    <numFmt numFmtId="338" formatCode="\+0.0%;\-0.0%"/>
    <numFmt numFmtId="339" formatCode="&quot;Rev.: &quot;#,##0"/>
    <numFmt numFmtId="340" formatCode="mm/dd/yy"/>
    <numFmt numFmtId="341" formatCode="\ #,##0;[Red]\-#,##0"/>
    <numFmt numFmtId="342" formatCode="&quot;Sheet  &quot;#,##0"/>
    <numFmt numFmtId="343" formatCode="&quot;$&quot;#,##0"/>
    <numFmt numFmtId="344" formatCode="??,??0.??"/>
    <numFmt numFmtId="345" formatCode="&quot;t &quot;#,##0.000"/>
    <numFmt numFmtId="346" formatCode="&quot;t &quot;#,##0.00"/>
    <numFmt numFmtId="347" formatCode="&quot;t &quot;#,##0"/>
    <numFmt numFmtId="348" formatCode="&quot;fl&quot;#,##0.00_);[Red]\(&quot;fl&quot;#,##0.00\)"/>
    <numFmt numFmtId="349" formatCode="&quot;$&quot;#,;\(&quot;$&quot;#,\)"/>
    <numFmt numFmtId="350" formatCode="_(&quot;fl&quot;* #,##0_);_(&quot;fl&quot;* \(#,##0\);_(&quot;fl&quot;* &quot;-&quot;_);_(@_)"/>
    <numFmt numFmtId="351" formatCode="_(#,##0_);_(\(#,##0\);_(\ &quot;&quot;_);_(@_)"/>
    <numFmt numFmtId="352" formatCode="_(#,##0_);_(\(#,##0\);_(&quot;&quot;_);_(@_)"/>
    <numFmt numFmtId="353" formatCode="&quot;TRL&quot;* #,##0.0_);\(\T\R\L#,##0.0\);&quot;- &quot;\ "/>
    <numFmt numFmtId="354" formatCode="#,##0.00;[Red]&quot;-&quot;#,##0.00"/>
    <numFmt numFmtId="355" formatCode="&quot;US$ &quot;#,##0"/>
    <numFmt numFmtId="356" formatCode="&quot;USD/kg &quot;#,##0.00"/>
    <numFmt numFmtId="357" formatCode="#,##0.00\ &quot;kr&quot;;[Red]\-#,##0.00\ &quot;kr&quot;"/>
    <numFmt numFmtId="358" formatCode="_-* #,##0.00\ _T_L_-;\-* #,##0.00\ _T_L_-;_-* &quot;-&quot;??\ _T_L_-;_-@_-"/>
    <numFmt numFmtId="359" formatCode="yyyy"/>
    <numFmt numFmtId="360" formatCode="yyyy\ &quot;год&quot;"/>
    <numFmt numFmtId="361" formatCode="\_x0000_\_x0000__(* #,##0_);_(* \(#,##0\);_(* &quot;-&quot;_);_(@"/>
    <numFmt numFmtId="362" formatCode="\_x0000_\_x0000__(* #,##0.00_);_(* \(#,##0.00\);_(* &quot;-&quot;??_);_(@"/>
    <numFmt numFmtId="363" formatCode="\_x0000_\_x0000__(&quot;$&quot;* #,##0_);_(&quot;$&quot;* \(#,##0\);_(&quot;$&quot;* &quot;-&quot;_);_(@"/>
    <numFmt numFmtId="364" formatCode="&quot; &quot;#,##0.00&quot;    &quot;;&quot;-&quot;#,##0.00&quot;    &quot;;&quot; &quot;&quot;-&quot;#&quot;    &quot;;&quot; &quot;@&quot; &quot;"/>
    <numFmt numFmtId="365" formatCode="_-* #,##0.00_р_._-;\-* #,##0.00_р_._-;_-* \-??_р_._-;_-@_-"/>
    <numFmt numFmtId="366" formatCode="_-* #,##0.00_-;\-* #,##0.00_-;_-* \-??_-;_-@_-"/>
  </numFmts>
  <fonts count="27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name val="Times New Roman"/>
      <family val="1"/>
    </font>
    <font>
      <sz val="12"/>
      <name val="Times New Roman Cyr"/>
      <charset val="204"/>
    </font>
    <font>
      <b/>
      <sz val="10"/>
      <name val="Arial"/>
      <family val="2"/>
    </font>
    <font>
      <sz val="11"/>
      <color indexed="18"/>
      <name val="Times New Roman"/>
      <family val="1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1"/>
      <color indexed="17"/>
      <name val="Times New Roman"/>
      <family val="1"/>
    </font>
    <font>
      <sz val="11"/>
      <color indexed="9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0"/>
      <color indexed="10"/>
      <name val="Arial"/>
      <family val="2"/>
    </font>
    <font>
      <sz val="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Trebuchet MS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0"/>
      <color theme="1"/>
      <name val="Trebuchet MS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18"/>
      <color theme="3"/>
      <name val="Cambria"/>
      <family val="2"/>
      <charset val="204"/>
      <scheme val="major"/>
    </font>
    <font>
      <sz val="8"/>
      <name val="Times New Roman"/>
      <family val="1"/>
      <charset val="204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sz val="12"/>
      <name val="???"/>
      <family val="1"/>
      <charset val="129"/>
    </font>
    <font>
      <sz val="14"/>
      <name val="??"/>
      <family val="3"/>
      <charset val="129"/>
    </font>
    <font>
      <sz val="10"/>
      <name val="NTTimes/Cyrillic"/>
    </font>
    <font>
      <sz val="10"/>
      <name val="???"/>
      <family val="3"/>
      <charset val="129"/>
    </font>
    <font>
      <sz val="10"/>
      <name val="Helv"/>
      <family val="2"/>
    </font>
    <font>
      <sz val="12"/>
      <name val="___"/>
      <family val="1"/>
      <charset val="129"/>
    </font>
    <font>
      <sz val="12"/>
      <name val="___"/>
      <family val="3"/>
      <charset val="129"/>
    </font>
    <font>
      <sz val="11"/>
      <name val="__"/>
      <family val="3"/>
      <charset val="129"/>
    </font>
    <font>
      <sz val="10"/>
      <name val="___"/>
      <family val="3"/>
      <charset val="129"/>
    </font>
    <font>
      <sz val="10"/>
      <name val="MS Sans Serif"/>
      <family val="2"/>
    </font>
    <font>
      <sz val="11"/>
      <name val="___"/>
      <family val="1"/>
      <charset val="129"/>
    </font>
    <font>
      <sz val="11"/>
      <name val="___"/>
      <family val="3"/>
      <charset val="129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Arial CE"/>
      <family val="2"/>
      <charset val="238"/>
    </font>
    <font>
      <sz val="1"/>
      <color indexed="8"/>
      <name val="Courier"/>
      <family val="3"/>
    </font>
    <font>
      <sz val="12"/>
      <name val="Times New Roman"/>
      <family val="1"/>
      <charset val="204"/>
    </font>
    <font>
      <sz val="10"/>
      <name val="Courier"/>
      <family val="1"/>
      <charset val="204"/>
    </font>
    <font>
      <b/>
      <sz val="1"/>
      <color indexed="8"/>
      <name val="Courier"/>
      <family val="3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9"/>
      <name val="Arial"/>
      <family val="2"/>
    </font>
    <font>
      <sz val="11"/>
      <color theme="0"/>
      <name val="Calibri"/>
      <family val="2"/>
      <charset val="204"/>
      <scheme val="minor"/>
    </font>
    <font>
      <sz val="9"/>
      <color indexed="11"/>
      <name val="Arial"/>
      <family val="2"/>
    </font>
    <font>
      <sz val="8"/>
      <name val="MS Sans Serif"/>
      <family val="2"/>
      <charset val="204"/>
    </font>
    <font>
      <sz val="8"/>
      <name val="Helv"/>
    </font>
    <font>
      <sz val="12"/>
      <name val="Helv"/>
    </font>
    <font>
      <sz val="12"/>
      <name val="¹UAAA¼"/>
      <family val="3"/>
      <charset val="129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name val="Times New Roman"/>
      <family val="1"/>
    </font>
    <font>
      <sz val="11"/>
      <color indexed="20"/>
      <name val="Calibri"/>
      <family val="2"/>
      <charset val="204"/>
    </font>
    <font>
      <sz val="12"/>
      <name val="Tms Rmn"/>
    </font>
    <font>
      <b/>
      <sz val="12"/>
      <name val="Times New Roman"/>
      <family val="1"/>
    </font>
    <font>
      <b/>
      <sz val="10"/>
      <name val="MS Sans Serif"/>
      <family val="2"/>
      <charset val="204"/>
    </font>
    <font>
      <sz val="8"/>
      <name val="Times New Roman"/>
      <family val="1"/>
    </font>
    <font>
      <sz val="7"/>
      <name val="Small Fonts"/>
      <family val="2"/>
    </font>
    <font>
      <sz val="11"/>
      <name val="Arial"/>
      <family val="2"/>
    </font>
    <font>
      <sz val="9"/>
      <name val="Times New Roman"/>
      <family val="1"/>
    </font>
    <font>
      <b/>
      <sz val="8"/>
      <color indexed="52"/>
      <name val="Arial"/>
      <family val="2"/>
    </font>
    <font>
      <b/>
      <sz val="11"/>
      <color indexed="52"/>
      <name val="Calibri"/>
      <family val="2"/>
      <charset val="204"/>
    </font>
    <font>
      <sz val="8"/>
      <color indexed="52"/>
      <name val="Arial"/>
      <family val="2"/>
    </font>
    <font>
      <b/>
      <sz val="8"/>
      <color indexed="9"/>
      <name val="Arial"/>
      <family val="2"/>
    </font>
    <font>
      <b/>
      <sz val="11"/>
      <color indexed="9"/>
      <name val="Calibri"/>
      <family val="2"/>
      <charset val="204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name val="Times"/>
      <family val="1"/>
    </font>
    <font>
      <sz val="10"/>
      <color indexed="8"/>
      <name val="Arial"/>
      <family val="2"/>
    </font>
    <font>
      <i/>
      <sz val="8"/>
      <color indexed="17"/>
      <name val="Arial"/>
      <family val="2"/>
    </font>
    <font>
      <sz val="14"/>
      <color indexed="8"/>
      <name val="Arial Narrow"/>
      <family val="2"/>
    </font>
    <font>
      <sz val="10"/>
      <name val="MS Serif"/>
      <family val="2"/>
      <charset val="204"/>
    </font>
    <font>
      <sz val="11"/>
      <name val="Book Antiqua"/>
      <family val="1"/>
      <charset val="204"/>
    </font>
    <font>
      <sz val="9"/>
      <name val="Arial Cyr"/>
      <family val="2"/>
      <charset val="204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8"/>
      <color indexed="18"/>
      <name val="Arial"/>
      <family val="2"/>
    </font>
    <font>
      <b/>
      <sz val="10"/>
      <name val="Arial Cyr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8"/>
      <name val="Arial"/>
      <family val="2"/>
    </font>
    <font>
      <b/>
      <sz val="8"/>
      <name val="Arial"/>
      <family val="2"/>
    </font>
    <font>
      <b/>
      <sz val="11"/>
      <name val="Optimum"/>
    </font>
    <font>
      <b/>
      <sz val="12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sz val="10"/>
      <color indexed="9"/>
      <name val="Arial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  <charset val="204"/>
    </font>
    <font>
      <b/>
      <u val="singleAccounting"/>
      <sz val="9"/>
      <name val="Times New Roman"/>
      <family val="1"/>
    </font>
    <font>
      <sz val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color indexed="62"/>
      <name val="Arial"/>
      <family val="2"/>
    </font>
    <font>
      <b/>
      <sz val="12"/>
      <name val="Arial Cyr"/>
      <family val="2"/>
      <charset val="204"/>
    </font>
    <font>
      <sz val="11"/>
      <color indexed="17"/>
      <name val="Calibri"/>
      <family val="2"/>
      <charset val="204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u/>
      <sz val="9"/>
      <name val="Times New Roman"/>
      <family val="1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14"/>
      <name val="MS Sans Serif"/>
      <family val="2"/>
      <charset val="204"/>
    </font>
    <font>
      <b/>
      <sz val="12"/>
      <color indexed="18"/>
      <name val="Arial"/>
      <family val="2"/>
    </font>
    <font>
      <sz val="11"/>
      <color indexed="62"/>
      <name val="Calibri"/>
      <family val="2"/>
      <charset val="204"/>
    </font>
    <font>
      <sz val="11"/>
      <color indexed="24"/>
      <name val="Arial"/>
      <family val="2"/>
    </font>
    <font>
      <sz val="10"/>
      <color indexed="14"/>
      <name val="Times New Roman"/>
      <family val="1"/>
    </font>
    <font>
      <shadow/>
      <sz val="8"/>
      <color indexed="12"/>
      <name val="Times New Roman"/>
      <family val="1"/>
    </font>
    <font>
      <b/>
      <sz val="9"/>
      <color indexed="48"/>
      <name val="Arial"/>
      <family val="2"/>
    </font>
    <font>
      <b/>
      <sz val="9"/>
      <color indexed="12"/>
      <name val="Arial"/>
      <family val="2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6"/>
      <color indexed="12"/>
      <name val="Arial Narrow"/>
      <family val="2"/>
    </font>
    <font>
      <sz val="7"/>
      <name val="Arial Narrow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color indexed="8"/>
      <name val="Arial Narrow"/>
      <family val="2"/>
    </font>
    <font>
      <b/>
      <sz val="8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4"/>
      <color indexed="17"/>
      <name val="Arial"/>
      <family val="2"/>
    </font>
    <font>
      <b/>
      <sz val="12"/>
      <color indexed="16"/>
      <name val="Times New Roman"/>
      <family val="1"/>
      <charset val="204"/>
    </font>
    <font>
      <b/>
      <sz val="16"/>
      <name val="Arial"/>
      <family val="2"/>
    </font>
    <font>
      <b/>
      <sz val="20"/>
      <name val="Arial"/>
      <family val="2"/>
    </font>
    <font>
      <sz val="10"/>
      <name val="Arial Cyr"/>
    </font>
    <font>
      <sz val="8"/>
      <name val="Palatino"/>
      <family val="1"/>
    </font>
    <font>
      <sz val="8"/>
      <color indexed="55"/>
      <name val="Arial"/>
      <family val="2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  <charset val="204"/>
    </font>
    <font>
      <sz val="8"/>
      <color indexed="60"/>
      <name val="Arial"/>
      <family val="2"/>
    </font>
    <font>
      <sz val="18"/>
      <color indexed="14"/>
      <name val="Arial"/>
      <family val="2"/>
    </font>
    <font>
      <sz val="7"/>
      <name val="Small Fonts"/>
      <family val="2"/>
      <charset val="204"/>
    </font>
    <font>
      <sz val="10"/>
      <name val="Courier"/>
      <family val="3"/>
    </font>
    <font>
      <b/>
      <i/>
      <sz val="16"/>
      <name val="Helv"/>
    </font>
    <font>
      <sz val="8"/>
      <name val="Helv"/>
      <charset val="204"/>
    </font>
    <font>
      <sz val="11"/>
      <color indexed="8"/>
      <name val="Calibri"/>
      <family val="2"/>
    </font>
    <font>
      <sz val="11"/>
      <name val="Times New Roman Cyr"/>
      <charset val="204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color indexed="8"/>
      <name val="Times New Roman"/>
      <family val="1"/>
    </font>
    <font>
      <sz val="10"/>
      <name val="Geneva"/>
    </font>
    <font>
      <b/>
      <sz val="16"/>
      <color indexed="8"/>
      <name val="Arial Narrow"/>
      <family val="2"/>
    </font>
    <font>
      <sz val="12"/>
      <name val="Arial"/>
      <family val="2"/>
    </font>
    <font>
      <b/>
      <sz val="8"/>
      <color indexed="9"/>
      <name val="MS Sans Serif"/>
      <family val="2"/>
    </font>
    <font>
      <sz val="16"/>
      <color indexed="8"/>
      <name val="Arial Narrow"/>
      <family val="2"/>
    </font>
    <font>
      <sz val="10"/>
      <name val="NewtonCTT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i/>
      <sz val="10"/>
      <color indexed="34"/>
      <name val="Arial"/>
      <family val="2"/>
    </font>
    <font>
      <sz val="10"/>
      <name val="NTHelvetica/Cyrillic"/>
      <charset val="204"/>
    </font>
    <font>
      <sz val="10"/>
      <color indexed="0"/>
      <name val="Helv"/>
    </font>
    <font>
      <b/>
      <i/>
      <sz val="12"/>
      <name val="Arial"/>
      <family val="2"/>
    </font>
    <font>
      <b/>
      <sz val="16"/>
      <color indexed="17"/>
      <name val="Arial"/>
      <family val="2"/>
    </font>
    <font>
      <b/>
      <sz val="12"/>
      <name val="Univers (WN)"/>
    </font>
    <font>
      <sz val="12"/>
      <color indexed="17"/>
      <name val="SWISS"/>
      <family val="2"/>
    </font>
    <font>
      <sz val="7"/>
      <name val="Times New Roman"/>
      <family val="1"/>
    </font>
    <font>
      <sz val="8"/>
      <color indexed="10"/>
      <name val="Arial"/>
      <family val="2"/>
    </font>
    <font>
      <i/>
      <sz val="8"/>
      <color indexed="23"/>
      <name val="Arial"/>
      <family val="2"/>
    </font>
    <font>
      <sz val="8"/>
      <name val="CG Times (E1)"/>
    </font>
    <font>
      <b/>
      <sz val="18"/>
      <color indexed="56"/>
      <name val="Cambria"/>
      <family val="2"/>
      <charset val="204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0"/>
      <color indexed="13"/>
      <name val="Arial"/>
      <family val="2"/>
    </font>
    <font>
      <b/>
      <u/>
      <sz val="18"/>
      <color indexed="9"/>
      <name val="Arial Narrow"/>
      <family val="2"/>
    </font>
    <font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8"/>
      <name val="Calibri"/>
      <family val="2"/>
      <charset val="204"/>
    </font>
    <font>
      <b/>
      <sz val="13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0"/>
      <name val="Helv"/>
      <charset val="186"/>
    </font>
    <font>
      <b/>
      <sz val="7"/>
      <color indexed="12"/>
      <name val="Arial"/>
      <family val="2"/>
      <charset val="204"/>
    </font>
    <font>
      <sz val="10"/>
      <name val="Univers (E1)"/>
    </font>
    <font>
      <sz val="8"/>
      <color indexed="12"/>
      <name val="Arial"/>
      <family val="2"/>
    </font>
    <font>
      <sz val="8"/>
      <color indexed="20"/>
      <name val="Arial"/>
      <family val="2"/>
    </font>
    <font>
      <sz val="8"/>
      <color indexed="17"/>
      <name val="Arial"/>
      <family val="2"/>
    </font>
    <font>
      <sz val="11"/>
      <color indexed="10"/>
      <name val="Calibri"/>
      <family val="2"/>
      <charset val="204"/>
    </font>
    <font>
      <b/>
      <sz val="9"/>
      <name val="Arial Cyr"/>
      <family val="2"/>
      <charset val="204"/>
    </font>
    <font>
      <sz val="11"/>
      <color indexed="5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u/>
      <sz val="9.9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u/>
      <sz val="9"/>
      <color indexed="12"/>
      <name val="Arial Cyr"/>
    </font>
    <font>
      <b/>
      <sz val="15"/>
      <color indexed="45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indexed="45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1"/>
      <color indexed="45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0"/>
      <color indexed="12"/>
      <name val="Arial Cyr"/>
      <family val="2"/>
      <charset val="204"/>
    </font>
    <font>
      <sz val="10"/>
      <name val="Arial Cyr"/>
      <family val="2"/>
    </font>
    <font>
      <b/>
      <sz val="11"/>
      <color theme="0"/>
      <name val="Calibri"/>
      <family val="2"/>
      <charset val="204"/>
      <scheme val="minor"/>
    </font>
    <font>
      <b/>
      <sz val="18"/>
      <color indexed="45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1"/>
    </font>
    <font>
      <sz val="11"/>
      <color rgb="FF9C0006"/>
      <name val="Calibri"/>
      <family val="2"/>
      <charset val="204"/>
      <scheme val="minor"/>
    </font>
    <font>
      <i/>
      <sz val="11"/>
      <color indexed="22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9"/>
      <color indexed="8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rgb="FF003F2F"/>
      <name val="Arial"/>
      <family val="2"/>
      <charset val="204"/>
    </font>
    <font>
      <sz val="11"/>
      <color rgb="FFFF0000"/>
      <name val="Calibri"/>
      <family val="2"/>
      <scheme val="minor"/>
    </font>
  </fonts>
  <fills count="1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Trellis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lightGray"/>
    </fill>
    <fill>
      <patternFill patternType="solid">
        <fgColor indexed="12"/>
        <bgColor indexed="64"/>
      </patternFill>
    </fill>
    <fill>
      <patternFill patternType="solid">
        <fgColor indexed="31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8"/>
      </patternFill>
    </fill>
    <fill>
      <patternFill patternType="solid">
        <fgColor indexed="3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4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F0DD"/>
        <bgColor auto="1"/>
      </patternFill>
    </fill>
    <fill>
      <patternFill patternType="solid">
        <fgColor rgb="FFD6E5CB"/>
        <bgColor auto="1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146">
    <xf numFmtId="0" fontId="0" fillId="0" borderId="0"/>
    <xf numFmtId="0" fontId="4" fillId="0" borderId="0"/>
    <xf numFmtId="169" fontId="10" fillId="0" borderId="0" applyNumberFormat="0" applyFill="0" applyBorder="0" applyAlignment="0" applyProtection="0"/>
    <xf numFmtId="170" fontId="11" fillId="0" borderId="0">
      <alignment horizontal="right"/>
    </xf>
    <xf numFmtId="171" fontId="11" fillId="0" borderId="0">
      <alignment horizontal="right"/>
    </xf>
    <xf numFmtId="0" fontId="12" fillId="0" borderId="0" applyFill="0" applyBorder="0" applyProtection="0">
      <alignment horizontal="center"/>
      <protection locked="0"/>
    </xf>
    <xf numFmtId="0" fontId="5" fillId="0" borderId="1">
      <alignment horizontal="center"/>
    </xf>
    <xf numFmtId="172" fontId="4" fillId="0" borderId="0" applyFont="0" applyFill="0" applyBorder="0" applyAlignment="0" applyProtection="0"/>
    <xf numFmtId="168" fontId="8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37" fontId="4" fillId="0" borderId="0" applyFont="0" applyFill="0" applyBorder="0" applyAlignment="0" applyProtection="0"/>
    <xf numFmtId="182" fontId="8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83" fontId="16" fillId="0" borderId="0" applyFill="0" applyBorder="0" applyProtection="0"/>
    <xf numFmtId="184" fontId="11" fillId="0" borderId="0" applyFont="0" applyFill="0" applyBorder="0" applyAlignment="0" applyProtection="0"/>
    <xf numFmtId="185" fontId="17" fillId="0" borderId="0" applyFill="0" applyBorder="0" applyProtection="0"/>
    <xf numFmtId="185" fontId="17" fillId="0" borderId="2" applyFill="0" applyProtection="0"/>
    <xf numFmtId="185" fontId="17" fillId="0" borderId="3" applyFill="0" applyProtection="0"/>
    <xf numFmtId="186" fontId="4" fillId="0" borderId="0" applyFont="0" applyFill="0" applyBorder="0" applyAlignment="0" applyProtection="0"/>
    <xf numFmtId="187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4" fillId="0" borderId="0" applyFont="0" applyFill="0" applyBorder="0" applyAlignment="0" applyProtection="0"/>
    <xf numFmtId="190" fontId="14" fillId="0" borderId="0" applyFont="0" applyFill="0" applyBorder="0" applyAlignment="0" applyProtection="0"/>
    <xf numFmtId="191" fontId="13" fillId="0" borderId="0" applyFont="0" applyFill="0" applyBorder="0" applyAlignment="0" applyProtection="0"/>
    <xf numFmtId="192" fontId="4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13" fillId="0" borderId="0" applyFont="0" applyFill="0" applyBorder="0" applyAlignment="0" applyProtection="0"/>
    <xf numFmtId="185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2" fontId="17" fillId="0" borderId="0" applyFill="0" applyBorder="0" applyProtection="0"/>
    <xf numFmtId="192" fontId="17" fillId="0" borderId="2" applyFill="0" applyProtection="0"/>
    <xf numFmtId="192" fontId="17" fillId="0" borderId="3" applyFill="0" applyProtection="0"/>
    <xf numFmtId="197" fontId="18" fillId="0" borderId="0" applyFont="0" applyFill="0" applyBorder="0" applyAlignment="0" applyProtection="0"/>
    <xf numFmtId="2" fontId="4" fillId="0" borderId="0" applyFont="0" applyFill="0" applyBorder="0" applyAlignment="0" applyProtection="0"/>
    <xf numFmtId="14" fontId="19" fillId="2" borderId="4">
      <alignment horizontal="center" vertical="center" wrapText="1"/>
    </xf>
    <xf numFmtId="0" fontId="12" fillId="0" borderId="0" applyFill="0" applyAlignment="0" applyProtection="0">
      <protection locked="0"/>
    </xf>
    <xf numFmtId="0" fontId="12" fillId="0" borderId="5" applyFill="0" applyAlignment="0" applyProtection="0">
      <protection locked="0"/>
    </xf>
    <xf numFmtId="171" fontId="20" fillId="0" borderId="0"/>
    <xf numFmtId="198" fontId="7" fillId="0" borderId="0"/>
    <xf numFmtId="199" fontId="21" fillId="0" borderId="0" applyFont="0" applyFill="0" applyBorder="0" applyAlignment="0" applyProtection="0"/>
    <xf numFmtId="200" fontId="22" fillId="0" borderId="0" applyFont="0" applyFill="0" applyBorder="0" applyAlignment="0" applyProtection="0"/>
    <xf numFmtId="171" fontId="23" fillId="0" borderId="0"/>
    <xf numFmtId="0" fontId="24" fillId="0" borderId="0"/>
    <xf numFmtId="0" fontId="9" fillId="0" borderId="0"/>
    <xf numFmtId="0" fontId="6" fillId="0" borderId="0">
      <alignment horizontal="left"/>
    </xf>
    <xf numFmtId="37" fontId="4" fillId="0" borderId="0"/>
    <xf numFmtId="0" fontId="4" fillId="0" borderId="0"/>
    <xf numFmtId="0" fontId="6" fillId="0" borderId="0">
      <alignment horizontal="left"/>
    </xf>
    <xf numFmtId="0" fontId="4" fillId="0" borderId="0"/>
    <xf numFmtId="0" fontId="3" fillId="0" borderId="0"/>
    <xf numFmtId="0" fontId="4" fillId="0" borderId="0" applyNumberFormat="0" applyFont="0" applyFill="0" applyBorder="0" applyAlignment="0" applyProtection="0">
      <alignment vertical="top"/>
    </xf>
    <xf numFmtId="198" fontId="25" fillId="0" borderId="0">
      <alignment horizontal="left"/>
    </xf>
    <xf numFmtId="201" fontId="12" fillId="0" borderId="0" applyFont="0" applyFill="0" applyBorder="0" applyAlignment="0" applyProtection="0"/>
    <xf numFmtId="202" fontId="11" fillId="0" borderId="0" applyFont="0" applyFill="0" applyBorder="0" applyAlignment="0" applyProtection="0"/>
    <xf numFmtId="203" fontId="14" fillId="0" borderId="0" applyFont="0" applyFill="0" applyBorder="0" applyAlignment="0" applyProtection="0"/>
    <xf numFmtId="204" fontId="4" fillId="0" borderId="0" applyFont="0" applyFill="0" applyBorder="0" applyAlignment="0" applyProtection="0"/>
    <xf numFmtId="205" fontId="14" fillId="0" borderId="0" applyFont="0" applyFill="0" applyBorder="0" applyAlignment="0" applyProtection="0"/>
    <xf numFmtId="206" fontId="11" fillId="0" borderId="0" applyFont="0" applyFill="0" applyBorder="0" applyAlignment="0" applyProtection="0"/>
    <xf numFmtId="207" fontId="4" fillId="0" borderId="0" applyFont="0" applyFill="0" applyBorder="0" applyAlignment="0" applyProtection="0"/>
    <xf numFmtId="208" fontId="14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14" fillId="0" borderId="0" applyFont="0" applyFill="0" applyBorder="0" applyAlignment="0" applyProtection="0"/>
    <xf numFmtId="211" fontId="11" fillId="0" borderId="0" applyFont="0" applyFill="0" applyBorder="0" applyAlignment="0" applyProtection="0"/>
    <xf numFmtId="212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0" fontId="26" fillId="0" borderId="0">
      <alignment horizontal="right"/>
    </xf>
    <xf numFmtId="171" fontId="26" fillId="0" borderId="0"/>
    <xf numFmtId="198" fontId="26" fillId="0" borderId="0">
      <alignment horizontal="left" indent="1"/>
    </xf>
    <xf numFmtId="0" fontId="27" fillId="0" borderId="0" applyFill="0" applyBorder="0" applyProtection="0">
      <alignment horizontal="left" vertical="top"/>
    </xf>
    <xf numFmtId="213" fontId="19" fillId="0" borderId="2" applyNumberFormat="0" applyFont="0" applyFill="0" applyAlignment="0" applyProtection="0">
      <alignment horizontal="left" indent="1"/>
    </xf>
    <xf numFmtId="198" fontId="25" fillId="0" borderId="0">
      <alignment horizontal="center"/>
    </xf>
    <xf numFmtId="214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6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220" fontId="4" fillId="0" borderId="0" applyFont="0" applyFill="0" applyBorder="0" applyAlignment="0" applyProtection="0"/>
    <xf numFmtId="221" fontId="4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" fillId="0" borderId="0"/>
    <xf numFmtId="0" fontId="32" fillId="0" borderId="0"/>
    <xf numFmtId="0" fontId="6" fillId="0" borderId="0">
      <alignment horizontal="left"/>
    </xf>
    <xf numFmtId="0" fontId="6" fillId="0" borderId="0">
      <alignment horizontal="left"/>
    </xf>
    <xf numFmtId="0" fontId="29" fillId="0" borderId="0"/>
    <xf numFmtId="0" fontId="28" fillId="0" borderId="0"/>
    <xf numFmtId="0" fontId="33" fillId="0" borderId="0"/>
    <xf numFmtId="0" fontId="9" fillId="0" borderId="0"/>
    <xf numFmtId="0" fontId="9" fillId="0" borderId="0"/>
    <xf numFmtId="0" fontId="31" fillId="0" borderId="0"/>
    <xf numFmtId="0" fontId="6" fillId="0" borderId="0">
      <alignment horizontal="left"/>
    </xf>
    <xf numFmtId="0" fontId="31" fillId="0" borderId="0"/>
    <xf numFmtId="9" fontId="34" fillId="0" borderId="0" applyFont="0" applyFill="0" applyBorder="0" applyAlignment="0" applyProtection="0"/>
    <xf numFmtId="224" fontId="31" fillId="0" borderId="0" applyFont="0" applyFill="0" applyBorder="0" applyAlignment="0" applyProtection="0"/>
    <xf numFmtId="222" fontId="8" fillId="0" borderId="0" applyFont="0" applyFill="0" applyBorder="0" applyAlignment="0" applyProtection="0"/>
    <xf numFmtId="0" fontId="39" fillId="0" borderId="0"/>
    <xf numFmtId="0" fontId="48" fillId="0" borderId="0"/>
    <xf numFmtId="0" fontId="2" fillId="0" borderId="0"/>
    <xf numFmtId="0" fontId="4" fillId="0" borderId="0"/>
    <xf numFmtId="0" fontId="58" fillId="0" borderId="0"/>
    <xf numFmtId="227" fontId="59" fillId="0" borderId="0" applyFont="0" applyFill="0" applyBorder="0" applyAlignment="0" applyProtection="0"/>
    <xf numFmtId="0" fontId="60" fillId="0" borderId="0" applyFont="0" applyFill="0" applyBorder="0" applyAlignment="0" applyProtection="0"/>
    <xf numFmtId="227" fontId="59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1" fillId="0" borderId="0"/>
    <xf numFmtId="38" fontId="60" fillId="0" borderId="0" applyFont="0" applyFill="0" applyBorder="0" applyAlignment="0" applyProtection="0"/>
    <xf numFmtId="0" fontId="62" fillId="0" borderId="0"/>
    <xf numFmtId="228" fontId="4" fillId="0" borderId="0">
      <alignment horizontal="left" wrapText="1"/>
    </xf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3" fontId="63" fillId="0" borderId="0" applyFont="0" applyFill="0" applyBorder="0" applyAlignment="0" applyProtection="0"/>
    <xf numFmtId="233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233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234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0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6" fontId="4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5" fillId="0" borderId="0"/>
    <xf numFmtId="0" fontId="64" fillId="0" borderId="0"/>
    <xf numFmtId="0" fontId="66" fillId="0" borderId="0"/>
    <xf numFmtId="237" fontId="4" fillId="0" borderId="0" applyFont="0" applyFill="0" applyBorder="0" applyAlignment="0" applyProtection="0"/>
    <xf numFmtId="0" fontId="67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7" fillId="0" borderId="0"/>
    <xf numFmtId="238" fontId="4" fillId="0" borderId="0" applyFont="0" applyFill="0" applyBorder="0" applyAlignment="0" applyProtection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7" fillId="0" borderId="0"/>
    <xf numFmtId="238" fontId="4" fillId="0" borderId="0" applyFont="0" applyFill="0" applyBorder="0" applyAlignment="0" applyProtection="0"/>
    <xf numFmtId="0" fontId="64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4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6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4" fillId="0" borderId="0"/>
    <xf numFmtId="0" fontId="64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5" fillId="0" borderId="0"/>
    <xf numFmtId="237" fontId="4" fillId="0" borderId="0" applyFont="0" applyFill="0" applyBorder="0" applyAlignment="0" applyProtection="0"/>
    <xf numFmtId="0" fontId="66" fillId="0" borderId="0"/>
    <xf numFmtId="0" fontId="64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4" fillId="0" borderId="0"/>
    <xf numFmtId="237" fontId="4" fillId="0" borderId="0" applyFont="0" applyFill="0" applyBorder="0" applyAlignment="0" applyProtection="0"/>
    <xf numFmtId="0" fontId="66" fillId="0" borderId="0"/>
    <xf numFmtId="238" fontId="4" fillId="0" borderId="0" applyFont="0" applyFill="0" applyBorder="0" applyAlignment="0" applyProtection="0"/>
    <xf numFmtId="0" fontId="66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9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39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65" fillId="0" borderId="0"/>
    <xf numFmtId="0" fontId="68" fillId="0" borderId="0"/>
    <xf numFmtId="0" fontId="65" fillId="0" borderId="0"/>
    <xf numFmtId="0" fontId="9" fillId="0" borderId="0"/>
    <xf numFmtId="0" fontId="9" fillId="0" borderId="0"/>
    <xf numFmtId="0" fontId="9" fillId="0" borderId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4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4" fillId="0" borderId="0"/>
    <xf numFmtId="0" fontId="65" fillId="0" borderId="0"/>
    <xf numFmtId="238" fontId="4" fillId="0" borderId="0" applyFont="0" applyFill="0" applyBorder="0" applyAlignment="0" applyProtection="0"/>
    <xf numFmtId="0" fontId="64" fillId="0" borderId="0"/>
    <xf numFmtId="40" fontId="63" fillId="0" borderId="0" applyFont="0" applyFill="0" applyBorder="0" applyAlignment="0" applyProtection="0"/>
    <xf numFmtId="241" fontId="63" fillId="0" borderId="0" applyFont="0" applyFill="0" applyBorder="0" applyAlignment="0" applyProtection="0"/>
    <xf numFmtId="0" fontId="64" fillId="0" borderId="0"/>
    <xf numFmtId="40" fontId="63" fillId="0" borderId="0" applyFont="0" applyFill="0" applyBorder="0" applyAlignment="0" applyProtection="0"/>
    <xf numFmtId="241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0" fontId="64" fillId="0" borderId="0"/>
    <xf numFmtId="241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241" fontId="63" fillId="0" borderId="0" applyFont="0" applyFill="0" applyBorder="0" applyAlignment="0" applyProtection="0"/>
    <xf numFmtId="0" fontId="65" fillId="0" borderId="0"/>
    <xf numFmtId="242" fontId="4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242" fontId="4" fillId="0" borderId="0" applyFont="0" applyFill="0" applyBorder="0" applyAlignment="0" applyProtection="0"/>
    <xf numFmtId="242" fontId="4" fillId="0" borderId="0" applyFont="0" applyFill="0" applyBorder="0" applyAlignment="0" applyProtection="0"/>
    <xf numFmtId="0" fontId="67" fillId="0" borderId="0"/>
    <xf numFmtId="0" fontId="65" fillId="0" borderId="0"/>
    <xf numFmtId="0" fontId="63" fillId="0" borderId="0"/>
    <xf numFmtId="0" fontId="69" fillId="0" borderId="0"/>
    <xf numFmtId="0" fontId="70" fillId="0" borderId="0"/>
    <xf numFmtId="0" fontId="9" fillId="0" borderId="0"/>
    <xf numFmtId="0" fontId="66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6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6" fillId="0" borderId="0"/>
    <xf numFmtId="237" fontId="4" fillId="0" borderId="0" applyFont="0" applyFill="0" applyBorder="0" applyAlignment="0" applyProtection="0"/>
    <xf numFmtId="0" fontId="66" fillId="0" borderId="0"/>
    <xf numFmtId="0" fontId="68" fillId="0" borderId="0"/>
    <xf numFmtId="232" fontId="4" fillId="0" borderId="0" applyFont="0" applyFill="0" applyBorder="0" applyAlignment="0" applyProtection="0"/>
    <xf numFmtId="0" fontId="66" fillId="0" borderId="0"/>
    <xf numFmtId="232" fontId="4" fillId="0" borderId="0" applyFont="0" applyFill="0" applyBorder="0" applyAlignment="0" applyProtection="0"/>
    <xf numFmtId="0" fontId="66" fillId="0" borderId="0"/>
    <xf numFmtId="0" fontId="9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6" fillId="0" borderId="0"/>
    <xf numFmtId="0" fontId="9" fillId="0" borderId="0" applyFont="0" applyFill="0" applyBorder="0" applyAlignment="0" applyProtection="0"/>
    <xf numFmtId="0" fontId="9" fillId="0" borderId="0"/>
    <xf numFmtId="238" fontId="4" fillId="0" borderId="0" applyFont="0" applyFill="0" applyBorder="0" applyAlignment="0" applyProtection="0"/>
    <xf numFmtId="0" fontId="9" fillId="0" borderId="0"/>
    <xf numFmtId="238" fontId="4" fillId="0" borderId="0" applyFont="0" applyFill="0" applyBorder="0" applyAlignment="0" applyProtection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5" fillId="0" borderId="0"/>
    <xf numFmtId="235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68" fillId="0" borderId="0"/>
    <xf numFmtId="235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9" fillId="0" borderId="0"/>
    <xf numFmtId="0" fontId="69" fillId="0" borderId="0"/>
    <xf numFmtId="0" fontId="66" fillId="0" borderId="0"/>
    <xf numFmtId="0" fontId="65" fillId="0" borderId="0"/>
    <xf numFmtId="243" fontId="4" fillId="0" borderId="0" applyFont="0" applyFill="0" applyBorder="0" applyAlignment="0" applyProtection="0"/>
    <xf numFmtId="0" fontId="65" fillId="0" borderId="0"/>
    <xf numFmtId="243" fontId="4" fillId="0" borderId="0" applyFont="0" applyFill="0" applyBorder="0" applyAlignment="0" applyProtection="0"/>
    <xf numFmtId="0" fontId="65" fillId="0" borderId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28" fontId="9" fillId="0" borderId="0">
      <alignment horizontal="left" wrapText="1"/>
    </xf>
    <xf numFmtId="228" fontId="9" fillId="0" borderId="0">
      <alignment horizontal="left" wrapText="1"/>
    </xf>
    <xf numFmtId="228" fontId="9" fillId="0" borderId="0">
      <alignment horizontal="left" wrapText="1"/>
    </xf>
    <xf numFmtId="0" fontId="39" fillId="0" borderId="0"/>
    <xf numFmtId="0" fontId="39" fillId="0" borderId="0"/>
    <xf numFmtId="0" fontId="39" fillId="0" borderId="0"/>
    <xf numFmtId="0" fontId="7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228" fontId="4" fillId="0" borderId="0">
      <alignment horizontal="left" wrapText="1"/>
    </xf>
    <xf numFmtId="0" fontId="71" fillId="0" borderId="0"/>
    <xf numFmtId="0" fontId="7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1" fillId="0" borderId="0"/>
    <xf numFmtId="228" fontId="9" fillId="0" borderId="0">
      <alignment horizontal="left" wrapText="1"/>
    </xf>
    <xf numFmtId="228" fontId="9" fillId="0" borderId="0">
      <alignment horizontal="left" wrapText="1"/>
    </xf>
    <xf numFmtId="0" fontId="39" fillId="0" borderId="0"/>
    <xf numFmtId="0" fontId="4" fillId="0" borderId="0"/>
    <xf numFmtId="0" fontId="4" fillId="0" borderId="0"/>
    <xf numFmtId="228" fontId="4" fillId="0" borderId="0">
      <alignment horizontal="left" wrapText="1"/>
    </xf>
    <xf numFmtId="0" fontId="39" fillId="0" borderId="0"/>
    <xf numFmtId="0" fontId="71" fillId="0" borderId="0"/>
    <xf numFmtId="228" fontId="9" fillId="0" borderId="0">
      <alignment horizontal="left" wrapText="1"/>
    </xf>
    <xf numFmtId="0" fontId="39" fillId="0" borderId="0"/>
    <xf numFmtId="0" fontId="39" fillId="0" borderId="0"/>
    <xf numFmtId="228" fontId="9" fillId="0" borderId="0">
      <alignment horizontal="left" wrapText="1"/>
    </xf>
    <xf numFmtId="228" fontId="4" fillId="0" borderId="0">
      <alignment horizontal="left" wrapText="1"/>
    </xf>
    <xf numFmtId="213" fontId="4" fillId="0" borderId="0" applyFont="0" applyFill="0" applyBorder="0" applyAlignment="0" applyProtection="0"/>
    <xf numFmtId="0" fontId="71" fillId="0" borderId="0"/>
    <xf numFmtId="228" fontId="9" fillId="0" borderId="0">
      <alignment horizontal="left" wrapText="1"/>
    </xf>
    <xf numFmtId="228" fontId="9" fillId="0" borderId="0">
      <alignment horizontal="left" wrapText="1"/>
    </xf>
    <xf numFmtId="0" fontId="39" fillId="0" borderId="0"/>
    <xf numFmtId="0" fontId="39" fillId="0" borderId="0"/>
    <xf numFmtId="244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0" fontId="72" fillId="0" borderId="0"/>
    <xf numFmtId="0" fontId="72" fillId="0" borderId="0"/>
    <xf numFmtId="0" fontId="39" fillId="0" borderId="0"/>
    <xf numFmtId="0" fontId="39" fillId="0" borderId="0"/>
    <xf numFmtId="4" fontId="9" fillId="5" borderId="0"/>
    <xf numFmtId="228" fontId="9" fillId="0" borderId="0">
      <alignment horizontal="left" wrapText="1"/>
    </xf>
    <xf numFmtId="228" fontId="9" fillId="0" borderId="0">
      <alignment horizontal="left" wrapText="1"/>
    </xf>
    <xf numFmtId="228" fontId="4" fillId="0" borderId="0">
      <alignment horizontal="left" wrapText="1"/>
    </xf>
    <xf numFmtId="0" fontId="39" fillId="0" borderId="0"/>
    <xf numFmtId="228" fontId="4" fillId="0" borderId="0">
      <alignment horizontal="left" wrapText="1"/>
    </xf>
    <xf numFmtId="0" fontId="39" fillId="0" borderId="0"/>
    <xf numFmtId="0" fontId="39" fillId="0" borderId="0"/>
    <xf numFmtId="0" fontId="71" fillId="0" borderId="0"/>
    <xf numFmtId="228" fontId="9" fillId="0" borderId="0">
      <alignment horizontal="left" wrapText="1"/>
    </xf>
    <xf numFmtId="228" fontId="4" fillId="0" borderId="0">
      <alignment horizontal="left" wrapText="1"/>
    </xf>
    <xf numFmtId="0" fontId="71" fillId="0" borderId="0"/>
    <xf numFmtId="228" fontId="4" fillId="0" borderId="0">
      <alignment horizontal="left" wrapText="1"/>
    </xf>
    <xf numFmtId="228" fontId="4" fillId="0" borderId="0">
      <alignment horizontal="left" wrapText="1"/>
    </xf>
    <xf numFmtId="0" fontId="39" fillId="0" borderId="0"/>
    <xf numFmtId="0" fontId="4" fillId="0" borderId="0"/>
    <xf numFmtId="0" fontId="39" fillId="0" borderId="0"/>
    <xf numFmtId="228" fontId="9" fillId="0" borderId="0">
      <alignment horizontal="left" wrapText="1"/>
    </xf>
    <xf numFmtId="228" fontId="9" fillId="0" borderId="0">
      <alignment horizontal="left" wrapText="1"/>
    </xf>
    <xf numFmtId="228" fontId="4" fillId="0" borderId="0">
      <alignment horizontal="left" wrapText="1"/>
    </xf>
    <xf numFmtId="228" fontId="4" fillId="0" borderId="0">
      <alignment horizontal="left" wrapText="1"/>
    </xf>
    <xf numFmtId="0" fontId="71" fillId="0" borderId="0"/>
    <xf numFmtId="0" fontId="71" fillId="0" borderId="0"/>
    <xf numFmtId="0" fontId="71" fillId="0" borderId="0"/>
    <xf numFmtId="0" fontId="39" fillId="0" borderId="0"/>
    <xf numFmtId="0" fontId="71" fillId="0" borderId="0"/>
    <xf numFmtId="0" fontId="73" fillId="0" borderId="0"/>
    <xf numFmtId="0" fontId="39" fillId="0" borderId="0"/>
    <xf numFmtId="228" fontId="9" fillId="0" borderId="0">
      <alignment horizontal="left" wrapText="1"/>
    </xf>
    <xf numFmtId="3" fontId="13" fillId="0" borderId="0"/>
    <xf numFmtId="3" fontId="13" fillId="0" borderId="0"/>
    <xf numFmtId="3" fontId="13" fillId="0" borderId="0"/>
    <xf numFmtId="3" fontId="13" fillId="0" borderId="0"/>
    <xf numFmtId="3" fontId="13" fillId="0" borderId="0"/>
    <xf numFmtId="246" fontId="4" fillId="0" borderId="0" applyFont="0" applyFill="0" applyBorder="0" applyAlignment="0" applyProtection="0"/>
    <xf numFmtId="247" fontId="4" fillId="0" borderId="0" applyFont="0" applyFill="0" applyBorder="0" applyAlignment="0" applyProtection="0"/>
    <xf numFmtId="228" fontId="4" fillId="0" borderId="0">
      <alignment horizontal="left" wrapText="1"/>
    </xf>
    <xf numFmtId="0" fontId="4" fillId="0" borderId="0"/>
    <xf numFmtId="248" fontId="74" fillId="0" borderId="0" applyBorder="0">
      <alignment shrinkToFit="1"/>
    </xf>
    <xf numFmtId="0" fontId="72" fillId="0" borderId="0"/>
    <xf numFmtId="228" fontId="4" fillId="0" borderId="0">
      <alignment horizontal="left" wrapText="1"/>
    </xf>
    <xf numFmtId="228" fontId="4" fillId="0" borderId="0">
      <alignment horizontal="left" wrapText="1"/>
    </xf>
    <xf numFmtId="0" fontId="4" fillId="0" borderId="0"/>
    <xf numFmtId="0" fontId="71" fillId="0" borderId="0"/>
    <xf numFmtId="249" fontId="4" fillId="0" borderId="0" applyFont="0" applyFill="0" applyBorder="0" applyAlignment="0" applyProtection="0"/>
    <xf numFmtId="250" fontId="4" fillId="0" borderId="0" applyFont="0" applyFill="0" applyBorder="0" applyAlignment="0" applyProtection="0"/>
    <xf numFmtId="0" fontId="73" fillId="0" borderId="0"/>
    <xf numFmtId="0" fontId="39" fillId="0" borderId="0"/>
    <xf numFmtId="0" fontId="71" fillId="0" borderId="0"/>
    <xf numFmtId="0" fontId="39" fillId="0" borderId="0"/>
    <xf numFmtId="0" fontId="71" fillId="0" borderId="0"/>
    <xf numFmtId="0" fontId="58" fillId="0" borderId="0"/>
    <xf numFmtId="0" fontId="39" fillId="0" borderId="0"/>
    <xf numFmtId="0" fontId="39" fillId="0" borderId="0"/>
    <xf numFmtId="0" fontId="71" fillId="0" borderId="0"/>
    <xf numFmtId="0" fontId="72" fillId="0" borderId="0"/>
    <xf numFmtId="0" fontId="39" fillId="0" borderId="0"/>
    <xf numFmtId="0" fontId="4" fillId="0" borderId="0"/>
    <xf numFmtId="228" fontId="9" fillId="0" borderId="0">
      <alignment horizontal="left" wrapText="1"/>
    </xf>
    <xf numFmtId="0" fontId="71" fillId="0" borderId="0"/>
    <xf numFmtId="228" fontId="9" fillId="0" borderId="0">
      <alignment horizontal="left" wrapText="1"/>
    </xf>
    <xf numFmtId="228" fontId="4" fillId="0" borderId="0">
      <alignment horizontal="left" wrapText="1"/>
    </xf>
    <xf numFmtId="0" fontId="39" fillId="0" borderId="0"/>
    <xf numFmtId="228" fontId="9" fillId="0" borderId="0">
      <alignment horizontal="left" wrapText="1"/>
    </xf>
    <xf numFmtId="0" fontId="39" fillId="0" borderId="0"/>
    <xf numFmtId="0" fontId="39" fillId="0" borderId="0"/>
    <xf numFmtId="0" fontId="4" fillId="0" borderId="0"/>
    <xf numFmtId="0" fontId="72" fillId="0" borderId="0"/>
    <xf numFmtId="0" fontId="71" fillId="0" borderId="0"/>
    <xf numFmtId="0" fontId="39" fillId="0" borderId="0"/>
    <xf numFmtId="0" fontId="72" fillId="0" borderId="0"/>
    <xf numFmtId="228" fontId="4" fillId="0" borderId="0">
      <alignment horizontal="left" wrapText="1"/>
    </xf>
    <xf numFmtId="0" fontId="39" fillId="0" borderId="0"/>
    <xf numFmtId="0" fontId="72" fillId="0" borderId="0"/>
    <xf numFmtId="0" fontId="72" fillId="0" borderId="0"/>
    <xf numFmtId="228" fontId="9" fillId="0" borderId="0">
      <alignment horizontal="left" wrapText="1"/>
    </xf>
    <xf numFmtId="0" fontId="72" fillId="0" borderId="0"/>
    <xf numFmtId="0" fontId="4" fillId="0" borderId="0"/>
    <xf numFmtId="0" fontId="71" fillId="0" borderId="0"/>
    <xf numFmtId="0" fontId="39" fillId="0" borderId="0"/>
    <xf numFmtId="0" fontId="39" fillId="0" borderId="0"/>
    <xf numFmtId="0" fontId="39" fillId="0" borderId="0"/>
    <xf numFmtId="0" fontId="72" fillId="0" borderId="0"/>
    <xf numFmtId="0" fontId="39" fillId="0" borderId="0"/>
    <xf numFmtId="0" fontId="39" fillId="0" borderId="0"/>
    <xf numFmtId="0" fontId="72" fillId="0" borderId="0"/>
    <xf numFmtId="0" fontId="72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228" fontId="9" fillId="0" borderId="0">
      <alignment horizontal="left" wrapText="1"/>
    </xf>
    <xf numFmtId="0" fontId="39" fillId="0" borderId="0"/>
    <xf numFmtId="0" fontId="71" fillId="0" borderId="0"/>
    <xf numFmtId="0" fontId="75" fillId="0" borderId="0">
      <protection locked="0"/>
    </xf>
    <xf numFmtId="0" fontId="75" fillId="0" borderId="0">
      <protection locked="0"/>
    </xf>
    <xf numFmtId="0" fontId="75" fillId="0" borderId="0">
      <protection locked="0"/>
    </xf>
    <xf numFmtId="251" fontId="76" fillId="0" borderId="0" applyFont="0" applyFill="0" applyBorder="0" applyAlignment="0" applyProtection="0"/>
    <xf numFmtId="252" fontId="76" fillId="0" borderId="0" applyFont="0" applyFill="0" applyBorder="0" applyAlignment="0" applyProtection="0"/>
    <xf numFmtId="0" fontId="77" fillId="0" borderId="0"/>
    <xf numFmtId="0" fontId="78" fillId="0" borderId="0">
      <protection locked="0"/>
    </xf>
    <xf numFmtId="0" fontId="78" fillId="0" borderId="0">
      <protection locked="0"/>
    </xf>
    <xf numFmtId="0" fontId="79" fillId="0" borderId="0"/>
    <xf numFmtId="0" fontId="75" fillId="0" borderId="3">
      <protection locked="0"/>
    </xf>
    <xf numFmtId="0" fontId="80" fillId="0" borderId="0"/>
    <xf numFmtId="253" fontId="4" fillId="0" borderId="0"/>
    <xf numFmtId="253" fontId="4" fillId="0" borderId="0" applyFont="0" applyFill="0" applyBorder="0" applyProtection="0"/>
    <xf numFmtId="253" fontId="4" fillId="0" borderId="0" applyFont="0" applyFill="0" applyBorder="0" applyProtection="0"/>
    <xf numFmtId="0" fontId="4" fillId="0" borderId="0"/>
    <xf numFmtId="253" fontId="4" fillId="0" borderId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0" fontId="4" fillId="0" borderId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4" fontId="81" fillId="0" borderId="0" applyFont="0" applyFill="0" applyBorder="0" applyAlignment="0" applyProtection="0"/>
    <xf numFmtId="2" fontId="82" fillId="0" borderId="0" applyNumberFormat="0" applyFill="0" applyBorder="0" applyAlignment="0" applyProtection="0"/>
    <xf numFmtId="2" fontId="83" fillId="0" borderId="0" applyNumberFormat="0" applyFill="0" applyBorder="0" applyAlignment="0" applyProtection="0"/>
    <xf numFmtId="255" fontId="4" fillId="0" borderId="0"/>
    <xf numFmtId="0" fontId="4" fillId="0" borderId="0"/>
    <xf numFmtId="0" fontId="84" fillId="37" borderId="0"/>
    <xf numFmtId="256" fontId="4" fillId="0" borderId="0"/>
    <xf numFmtId="0" fontId="4" fillId="0" borderId="0"/>
    <xf numFmtId="256" fontId="4" fillId="0" borderId="0" applyFont="0" applyFill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6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29" fillId="44" borderId="0" applyNumberFormat="0" applyBorder="0" applyAlignment="0" applyProtection="0"/>
    <xf numFmtId="0" fontId="29" fillId="13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29" fillId="45" borderId="0" applyNumberFormat="0" applyBorder="0" applyAlignment="0" applyProtection="0"/>
    <xf numFmtId="0" fontId="29" fillId="17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29" fillId="46" borderId="0" applyNumberFormat="0" applyBorder="0" applyAlignment="0" applyProtection="0"/>
    <xf numFmtId="0" fontId="29" fillId="2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29" fillId="47" borderId="0" applyNumberFormat="0" applyBorder="0" applyAlignment="0" applyProtection="0"/>
    <xf numFmtId="0" fontId="29" fillId="25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29" fillId="48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56" fillId="49" borderId="0" applyNumberFormat="0" applyBorder="0" applyAlignment="0" applyProtection="0"/>
    <xf numFmtId="0" fontId="56" fillId="45" borderId="0" applyNumberFormat="0" applyBorder="0" applyAlignment="0" applyProtection="0"/>
    <xf numFmtId="0" fontId="56" fillId="50" borderId="0" applyNumberFormat="0" applyBorder="0" applyAlignment="0" applyProtection="0"/>
    <xf numFmtId="0" fontId="56" fillId="41" borderId="0" applyNumberFormat="0" applyBorder="0" applyAlignment="0" applyProtection="0"/>
    <xf numFmtId="0" fontId="56" fillId="49" borderId="0" applyNumberFormat="0" applyBorder="0" applyAlignment="0" applyProtection="0"/>
    <xf numFmtId="0" fontId="56" fillId="46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29" fillId="42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29" fillId="51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29" fillId="46" borderId="0" applyNumberFormat="0" applyBorder="0" applyAlignment="0" applyProtection="0"/>
    <xf numFmtId="0" fontId="29" fillId="2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29" fillId="52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29" fillId="42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29" fillId="5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86" fillId="54" borderId="0" applyNumberFormat="0" applyBorder="0" applyAlignment="0" applyProtection="0"/>
    <xf numFmtId="0" fontId="86" fillId="45" borderId="0" applyNumberFormat="0" applyBorder="0" applyAlignment="0" applyProtection="0"/>
    <xf numFmtId="0" fontId="86" fillId="50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6" fillId="44" borderId="0" applyNumberFormat="0" applyBorder="0" applyAlignment="0" applyProtection="0"/>
    <xf numFmtId="0" fontId="87" fillId="54" borderId="0" applyNumberFormat="0" applyBorder="0" applyAlignment="0" applyProtection="0"/>
    <xf numFmtId="0" fontId="87" fillId="45" borderId="0" applyNumberFormat="0" applyBorder="0" applyAlignment="0" applyProtection="0"/>
    <xf numFmtId="0" fontId="87" fillId="50" borderId="0" applyNumberFormat="0" applyBorder="0" applyAlignment="0" applyProtection="0"/>
    <xf numFmtId="0" fontId="87" fillId="55" borderId="0" applyNumberFormat="0" applyBorder="0" applyAlignment="0" applyProtection="0"/>
    <xf numFmtId="0" fontId="87" fillId="56" borderId="0" applyNumberFormat="0" applyBorder="0" applyAlignment="0" applyProtection="0"/>
    <xf numFmtId="0" fontId="87" fillId="44" borderId="0" applyNumberFormat="0" applyBorder="0" applyAlignment="0" applyProtection="0"/>
    <xf numFmtId="0" fontId="86" fillId="54" borderId="0" applyNumberFormat="0" applyBorder="0" applyAlignment="0" applyProtection="0"/>
    <xf numFmtId="0" fontId="88" fillId="42" borderId="0" applyNumberFormat="0" applyBorder="0" applyAlignment="0" applyProtection="0"/>
    <xf numFmtId="0" fontId="88" fillId="15" borderId="0" applyNumberFormat="0" applyBorder="0" applyAlignment="0" applyProtection="0"/>
    <xf numFmtId="0" fontId="86" fillId="54" borderId="0" applyNumberFormat="0" applyBorder="0" applyAlignment="0" applyProtection="0"/>
    <xf numFmtId="0" fontId="86" fillId="45" borderId="0" applyNumberFormat="0" applyBorder="0" applyAlignment="0" applyProtection="0"/>
    <xf numFmtId="0" fontId="88" fillId="51" borderId="0" applyNumberFormat="0" applyBorder="0" applyAlignment="0" applyProtection="0"/>
    <xf numFmtId="0" fontId="88" fillId="19" borderId="0" applyNumberFormat="0" applyBorder="0" applyAlignment="0" applyProtection="0"/>
    <xf numFmtId="0" fontId="86" fillId="45" borderId="0" applyNumberFormat="0" applyBorder="0" applyAlignment="0" applyProtection="0"/>
    <xf numFmtId="0" fontId="86" fillId="50" borderId="0" applyNumberFormat="0" applyBorder="0" applyAlignment="0" applyProtection="0"/>
    <xf numFmtId="0" fontId="88" fillId="46" borderId="0" applyNumberFormat="0" applyBorder="0" applyAlignment="0" applyProtection="0"/>
    <xf numFmtId="0" fontId="88" fillId="23" borderId="0" applyNumberFormat="0" applyBorder="0" applyAlignment="0" applyProtection="0"/>
    <xf numFmtId="0" fontId="86" fillId="50" borderId="0" applyNumberFormat="0" applyBorder="0" applyAlignment="0" applyProtection="0"/>
    <xf numFmtId="0" fontId="86" fillId="55" borderId="0" applyNumberFormat="0" applyBorder="0" applyAlignment="0" applyProtection="0"/>
    <xf numFmtId="0" fontId="88" fillId="57" borderId="0" applyNumberFormat="0" applyBorder="0" applyAlignment="0" applyProtection="0"/>
    <xf numFmtId="0" fontId="88" fillId="27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8" fillId="42" borderId="0" applyNumberFormat="0" applyBorder="0" applyAlignment="0" applyProtection="0"/>
    <xf numFmtId="0" fontId="88" fillId="31" borderId="0" applyNumberFormat="0" applyBorder="0" applyAlignment="0" applyProtection="0"/>
    <xf numFmtId="0" fontId="86" fillId="56" borderId="0" applyNumberFormat="0" applyBorder="0" applyAlignment="0" applyProtection="0"/>
    <xf numFmtId="0" fontId="86" fillId="44" borderId="0" applyNumberFormat="0" applyBorder="0" applyAlignment="0" applyProtection="0"/>
    <xf numFmtId="0" fontId="88" fillId="45" borderId="0" applyNumberFormat="0" applyBorder="0" applyAlignment="0" applyProtection="0"/>
    <xf numFmtId="0" fontId="88" fillId="35" borderId="0" applyNumberFormat="0" applyBorder="0" applyAlignment="0" applyProtection="0"/>
    <xf numFmtId="0" fontId="86" fillId="44" borderId="0" applyNumberFormat="0" applyBorder="0" applyAlignment="0" applyProtection="0"/>
    <xf numFmtId="257" fontId="89" fillId="0" borderId="0" applyFont="0" applyFill="0" applyBorder="0">
      <alignment horizontal="center"/>
    </xf>
    <xf numFmtId="0" fontId="90" fillId="0" borderId="0"/>
    <xf numFmtId="0" fontId="91" fillId="0" borderId="0">
      <alignment horizontal="right"/>
    </xf>
    <xf numFmtId="0" fontId="4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77" fillId="0" borderId="0"/>
    <xf numFmtId="0" fontId="92" fillId="0" borderId="5" applyBorder="0"/>
    <xf numFmtId="0" fontId="86" fillId="58" borderId="0" applyNumberFormat="0" applyBorder="0" applyAlignment="0" applyProtection="0"/>
    <xf numFmtId="0" fontId="86" fillId="59" borderId="0" applyNumberFormat="0" applyBorder="0" applyAlignment="0" applyProtection="0"/>
    <xf numFmtId="0" fontId="86" fillId="60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6" fillId="61" borderId="0" applyNumberFormat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3" fontId="94" fillId="0" borderId="0" applyNumberFormat="0" applyFill="0" applyBorder="0" applyAlignment="0" applyProtection="0"/>
    <xf numFmtId="3" fontId="95" fillId="0" borderId="0" applyNumberFormat="0" applyFill="0" applyBorder="0" applyAlignment="0" applyProtection="0"/>
    <xf numFmtId="3" fontId="96" fillId="0" borderId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7" fillId="39" borderId="0" applyNumberFormat="0" applyBorder="0" applyAlignment="0" applyProtection="0"/>
    <xf numFmtId="0" fontId="98" fillId="0" borderId="0" applyNumberFormat="0" applyFill="0" applyBorder="0" applyAlignment="0" applyProtection="0"/>
    <xf numFmtId="0" fontId="4" fillId="0" borderId="0" applyNumberFormat="0" applyFill="0" applyBorder="0" applyAlignment="0"/>
    <xf numFmtId="0" fontId="99" fillId="0" borderId="5" applyNumberFormat="0" applyFill="0" applyAlignment="0" applyProtection="0"/>
    <xf numFmtId="195" fontId="100" fillId="0" borderId="2" applyAlignment="0" applyProtection="0"/>
    <xf numFmtId="0" fontId="101" fillId="0" borderId="4" applyNumberFormat="0" applyFont="0" applyFill="0" applyAlignment="0" applyProtection="0"/>
    <xf numFmtId="0" fontId="101" fillId="0" borderId="20" applyNumberFormat="0" applyFont="0" applyFill="0" applyAlignment="0" applyProtection="0"/>
    <xf numFmtId="165" fontId="100" fillId="0" borderId="2" applyAlignment="0" applyProtection="0"/>
    <xf numFmtId="0" fontId="4" fillId="0" borderId="21" applyAlignment="0">
      <alignment vertical="center"/>
    </xf>
    <xf numFmtId="0" fontId="9" fillId="0" borderId="21" applyAlignment="0">
      <alignment vertical="center"/>
    </xf>
    <xf numFmtId="0" fontId="9" fillId="0" borderId="21" applyAlignment="0">
      <alignment vertical="center"/>
    </xf>
    <xf numFmtId="0" fontId="9" fillId="0" borderId="21" applyAlignment="0">
      <alignment vertical="center"/>
    </xf>
    <xf numFmtId="0" fontId="9" fillId="0" borderId="21" applyAlignment="0">
      <alignment vertical="center"/>
    </xf>
    <xf numFmtId="0" fontId="102" fillId="0" borderId="22">
      <alignment vertical="top"/>
    </xf>
    <xf numFmtId="258" fontId="76" fillId="0" borderId="0" applyFont="0" applyFill="0" applyBorder="0" applyAlignment="0" applyProtection="0"/>
    <xf numFmtId="0" fontId="93" fillId="0" borderId="0"/>
    <xf numFmtId="3" fontId="103" fillId="0" borderId="23" applyNumberFormat="0">
      <alignment vertical="center"/>
    </xf>
    <xf numFmtId="259" fontId="104" fillId="0" borderId="0" applyFill="0" applyBorder="0" applyAlignment="0"/>
    <xf numFmtId="260" fontId="104" fillId="0" borderId="0" applyFill="0" applyBorder="0" applyAlignment="0"/>
    <xf numFmtId="261" fontId="104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62" fontId="104" fillId="0" borderId="0" applyFill="0" applyBorder="0" applyAlignment="0"/>
    <xf numFmtId="21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4" fontId="104" fillId="0" borderId="0" applyFill="0" applyBorder="0" applyAlignment="0"/>
    <xf numFmtId="263" fontId="77" fillId="0" borderId="0" applyFill="0" applyBorder="0" applyAlignment="0"/>
    <xf numFmtId="259" fontId="104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6" fontId="104" fillId="0" borderId="0" applyFill="0" applyBorder="0" applyAlignment="0"/>
    <xf numFmtId="265" fontId="77" fillId="0" borderId="0" applyFill="0" applyBorder="0" applyAlignment="0"/>
    <xf numFmtId="260" fontId="104" fillId="0" borderId="0" applyFill="0" applyBorder="0" applyAlignment="0"/>
    <xf numFmtId="0" fontId="105" fillId="62" borderId="24" applyNumberFormat="0" applyAlignment="0" applyProtection="0"/>
    <xf numFmtId="0" fontId="106" fillId="62" borderId="24" applyNumberFormat="0" applyAlignment="0" applyProtection="0"/>
    <xf numFmtId="40" fontId="104" fillId="5" borderId="8">
      <alignment vertical="center"/>
    </xf>
    <xf numFmtId="267" fontId="81" fillId="0" borderId="0" applyFont="0" applyFill="0" applyBorder="0" applyAlignment="0" applyProtection="0"/>
    <xf numFmtId="268" fontId="81" fillId="0" borderId="0" applyFont="0" applyFill="0" applyBorder="0" applyAlignment="0" applyProtection="0"/>
    <xf numFmtId="0" fontId="84" fillId="0" borderId="0">
      <alignment horizontal="centerContinuous"/>
    </xf>
    <xf numFmtId="0" fontId="107" fillId="0" borderId="25" applyNumberFormat="0" applyFill="0" applyAlignment="0" applyProtection="0"/>
    <xf numFmtId="0" fontId="108" fillId="63" borderId="26" applyNumberFormat="0" applyAlignment="0" applyProtection="0"/>
    <xf numFmtId="0" fontId="4" fillId="0" borderId="0">
      <alignment horizontal="centerContinuous" vertical="center" wrapText="1"/>
    </xf>
    <xf numFmtId="0" fontId="9" fillId="0" borderId="0">
      <alignment horizontal="centerContinuous" vertical="center" wrapText="1"/>
    </xf>
    <xf numFmtId="0" fontId="9" fillId="0" borderId="0">
      <alignment horizontal="centerContinuous" vertical="center" wrapText="1"/>
    </xf>
    <xf numFmtId="0" fontId="9" fillId="0" borderId="0">
      <alignment horizontal="centerContinuous" vertical="center" wrapText="1"/>
    </xf>
    <xf numFmtId="0" fontId="9" fillId="0" borderId="0">
      <alignment horizontal="centerContinuous" vertical="center" wrapText="1"/>
    </xf>
    <xf numFmtId="223" fontId="71" fillId="64" borderId="27">
      <alignment vertical="center"/>
    </xf>
    <xf numFmtId="0" fontId="109" fillId="63" borderId="26" applyNumberFormat="0" applyAlignment="0" applyProtection="0"/>
    <xf numFmtId="269" fontId="9" fillId="0" borderId="28" applyFont="0" applyFill="0" applyBorder="0" applyProtection="0">
      <alignment horizontal="center"/>
      <protection locked="0"/>
    </xf>
    <xf numFmtId="0" fontId="6" fillId="0" borderId="29"/>
    <xf numFmtId="3" fontId="110" fillId="0" borderId="0">
      <alignment horizontal="left"/>
    </xf>
    <xf numFmtId="3" fontId="111" fillId="0" borderId="0"/>
    <xf numFmtId="0" fontId="87" fillId="58" borderId="0" applyNumberFormat="0" applyBorder="0" applyAlignment="0" applyProtection="0"/>
    <xf numFmtId="0" fontId="87" fillId="59" borderId="0" applyNumberFormat="0" applyBorder="0" applyAlignment="0" applyProtection="0"/>
    <xf numFmtId="0" fontId="87" fillId="60" borderId="0" applyNumberFormat="0" applyBorder="0" applyAlignment="0" applyProtection="0"/>
    <xf numFmtId="0" fontId="87" fillId="55" borderId="0" applyNumberFormat="0" applyBorder="0" applyAlignment="0" applyProtection="0"/>
    <xf numFmtId="0" fontId="87" fillId="56" borderId="0" applyNumberFormat="0" applyBorder="0" applyAlignment="0" applyProtection="0"/>
    <xf numFmtId="0" fontId="87" fillId="61" borderId="0" applyNumberFormat="0" applyBorder="0" applyAlignment="0" applyProtection="0"/>
    <xf numFmtId="270" fontId="112" fillId="0" borderId="0"/>
    <xf numFmtId="270" fontId="112" fillId="0" borderId="0"/>
    <xf numFmtId="270" fontId="112" fillId="0" borderId="0"/>
    <xf numFmtId="270" fontId="112" fillId="0" borderId="0"/>
    <xf numFmtId="270" fontId="112" fillId="0" borderId="0"/>
    <xf numFmtId="270" fontId="112" fillId="0" borderId="0"/>
    <xf numFmtId="270" fontId="112" fillId="0" borderId="0"/>
    <xf numFmtId="270" fontId="112" fillId="0" borderId="0"/>
    <xf numFmtId="172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259" fontId="104" fillId="0" borderId="0" applyFont="0" applyFill="0" applyBorder="0" applyAlignment="0" applyProtection="0"/>
    <xf numFmtId="222" fontId="8" fillId="0" borderId="0" applyFont="0" applyFill="0" applyBorder="0" applyAlignment="0" applyProtection="0"/>
    <xf numFmtId="222" fontId="3" fillId="0" borderId="0" applyFont="0" applyFill="0" applyBorder="0" applyAlignment="0" applyProtection="0"/>
    <xf numFmtId="271" fontId="9" fillId="0" borderId="0" applyFont="0" applyFill="0" applyBorder="0" applyAlignment="0" applyProtection="0"/>
    <xf numFmtId="213" fontId="4" fillId="0" borderId="0" applyFont="0" applyFill="0" applyBorder="0" applyAlignment="0" applyProtection="0"/>
    <xf numFmtId="213" fontId="4" fillId="0" borderId="0" applyFont="0" applyFill="0" applyBorder="0" applyAlignment="0" applyProtection="0"/>
    <xf numFmtId="271" fontId="9" fillId="0" borderId="0" applyFont="0" applyFill="0" applyBorder="0" applyAlignment="0" applyProtection="0"/>
    <xf numFmtId="272" fontId="4" fillId="0" borderId="0" applyFont="0" applyFill="0" applyBorder="0" applyAlignment="0" applyProtection="0"/>
    <xf numFmtId="265" fontId="113" fillId="0" borderId="0" applyFont="0" applyFill="0" applyBorder="0" applyAlignment="0" applyProtection="0"/>
    <xf numFmtId="265" fontId="113" fillId="0" borderId="0" applyFont="0" applyFill="0" applyBorder="0" applyAlignment="0" applyProtection="0"/>
    <xf numFmtId="223" fontId="113" fillId="0" borderId="0" applyFont="0" applyFill="0" applyBorder="0" applyAlignment="0" applyProtection="0"/>
    <xf numFmtId="273" fontId="104" fillId="0" borderId="0" applyFont="0" applyFill="0" applyBorder="0" applyAlignment="0" applyProtection="0"/>
    <xf numFmtId="0" fontId="114" fillId="0" borderId="0"/>
    <xf numFmtId="0" fontId="115" fillId="0" borderId="0" applyBorder="0" applyAlignment="0">
      <alignment horizontal="centerContinuous" vertical="center"/>
      <protection locked="0"/>
    </xf>
    <xf numFmtId="0" fontId="116" fillId="0" borderId="0" applyNumberFormat="0" applyAlignment="0">
      <alignment horizontal="left"/>
    </xf>
    <xf numFmtId="0" fontId="9" fillId="0" borderId="30" applyFont="0" applyBorder="0" applyAlignment="0"/>
    <xf numFmtId="0" fontId="9" fillId="0" borderId="30" applyFont="0" applyBorder="0" applyAlignment="0"/>
    <xf numFmtId="0" fontId="9" fillId="0" borderId="30" applyFont="0" applyBorder="0" applyAlignment="0"/>
    <xf numFmtId="0" fontId="39" fillId="0" borderId="31"/>
    <xf numFmtId="186" fontId="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274" fontId="4" fillId="0" borderId="0" applyFont="0" applyFill="0" applyBorder="0" applyAlignment="0" applyProtection="0"/>
    <xf numFmtId="275" fontId="117" fillId="0" borderId="0" applyFont="0" applyFill="0" applyBorder="0" applyAlignment="0" applyProtection="0"/>
    <xf numFmtId="233" fontId="84" fillId="0" borderId="0" applyFont="0" applyFill="0" applyBorder="0" applyAlignment="0" applyProtection="0"/>
    <xf numFmtId="233" fontId="84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4" fillId="0" borderId="0" applyFont="0" applyFill="0" applyBorder="0" applyAlignment="0" applyProtection="0"/>
    <xf numFmtId="260" fontId="104" fillId="0" borderId="0" applyFont="0" applyFill="0" applyBorder="0" applyAlignment="0" applyProtection="0"/>
    <xf numFmtId="229" fontId="48" fillId="0" borderId="0" applyFont="0" applyFill="0" applyBorder="0" applyAlignment="0"/>
    <xf numFmtId="37" fontId="113" fillId="0" borderId="32" applyFont="0" applyFill="0" applyBorder="0"/>
    <xf numFmtId="37" fontId="10" fillId="0" borderId="32" applyFont="0" applyFill="0" applyBorder="0">
      <protection locked="0"/>
    </xf>
    <xf numFmtId="37" fontId="13" fillId="65" borderId="8" applyFill="0" applyBorder="0" applyProtection="0"/>
    <xf numFmtId="265" fontId="77" fillId="0" borderId="0" applyFont="0" applyFill="0" applyBorder="0" applyAlignment="0" applyProtection="0"/>
    <xf numFmtId="0" fontId="118" fillId="4" borderId="33" applyNumberFormat="0" applyFont="0" applyBorder="0" applyAlignment="0" applyProtection="0"/>
    <xf numFmtId="276" fontId="4" fillId="0" borderId="0">
      <alignment vertical="center"/>
    </xf>
    <xf numFmtId="276" fontId="9" fillId="0" borderId="0">
      <alignment vertical="center"/>
    </xf>
    <xf numFmtId="276" fontId="9" fillId="0" borderId="0">
      <alignment vertical="center"/>
    </xf>
    <xf numFmtId="276" fontId="9" fillId="0" borderId="0">
      <alignment vertical="center"/>
    </xf>
    <xf numFmtId="276" fontId="9" fillId="0" borderId="0">
      <alignment vertical="center"/>
    </xf>
    <xf numFmtId="277" fontId="76" fillId="0" borderId="0" applyFont="0" applyFill="0" applyBorder="0" applyAlignment="0" applyProtection="0"/>
    <xf numFmtId="0" fontId="119" fillId="0" borderId="21" applyBorder="0" applyAlignment="0">
      <alignment vertical="center"/>
    </xf>
    <xf numFmtId="0" fontId="120" fillId="5" borderId="34" applyNumberFormat="0" applyBorder="0" applyAlignment="0">
      <alignment vertical="center"/>
      <protection locked="0"/>
    </xf>
    <xf numFmtId="0" fontId="119" fillId="0" borderId="35" applyBorder="0" applyAlignment="0">
      <alignment horizontal="right" vertical="center"/>
    </xf>
    <xf numFmtId="0" fontId="121" fillId="0" borderId="36" applyBorder="0" applyAlignment="0">
      <alignment vertical="center"/>
    </xf>
    <xf numFmtId="196" fontId="4" fillId="0" borderId="0" applyFont="0" applyFill="0" applyBorder="0" applyAlignment="0" applyProtection="0"/>
    <xf numFmtId="15" fontId="122" fillId="0" borderId="37" applyFont="0" applyFill="0" applyBorder="0" applyAlignment="0">
      <alignment horizontal="centerContinuous"/>
    </xf>
    <xf numFmtId="278" fontId="122" fillId="0" borderId="37" applyFont="0" applyFill="0" applyBorder="0" applyAlignment="0">
      <alignment horizontal="centerContinuous"/>
    </xf>
    <xf numFmtId="14" fontId="113" fillId="0" borderId="0" applyFill="0" applyBorder="0" applyAlignment="0"/>
    <xf numFmtId="279" fontId="4" fillId="36" borderId="0" applyFont="0" applyFill="0" applyBorder="0" applyAlignment="0" applyProtection="0"/>
    <xf numFmtId="280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2" fontId="13" fillId="0" borderId="0" applyFont="0" applyFill="0" applyBorder="0" applyAlignment="0" applyProtection="0"/>
    <xf numFmtId="0" fontId="123" fillId="0" borderId="0" applyFont="0" applyFill="0" applyBorder="0" applyAlignment="0" applyProtection="0"/>
    <xf numFmtId="0" fontId="4" fillId="0" borderId="0" applyFont="0" applyFill="0" applyBorder="0" applyProtection="0">
      <alignment horizontal="left"/>
    </xf>
    <xf numFmtId="17" fontId="110" fillId="0" borderId="0">
      <alignment horizontal="center" wrapText="1"/>
    </xf>
    <xf numFmtId="283" fontId="50" fillId="0" borderId="0" applyFont="0" applyFill="0" applyBorder="0" applyAlignment="0" applyProtection="0"/>
    <xf numFmtId="0" fontId="124" fillId="0" borderId="38" applyBorder="0" applyAlignment="0">
      <alignment horizontal="center" vertical="center"/>
    </xf>
    <xf numFmtId="0" fontId="119" fillId="0" borderId="39" applyBorder="0" applyAlignment="0">
      <alignment vertical="center"/>
    </xf>
    <xf numFmtId="253" fontId="84" fillId="0" borderId="0"/>
    <xf numFmtId="0" fontId="4" fillId="0" borderId="0" applyFont="0" applyFill="0" applyBorder="0" applyAlignment="0" applyProtection="0">
      <protection locked="0"/>
    </xf>
    <xf numFmtId="39" fontId="39" fillId="0" borderId="0" applyFont="0" applyFill="0" applyBorder="0" applyAlignment="0" applyProtection="0"/>
    <xf numFmtId="0" fontId="84" fillId="0" borderId="0" applyFont="0" applyFill="0" applyBorder="0" applyAlignment="0"/>
    <xf numFmtId="0" fontId="3" fillId="0" borderId="0" applyNumberFormat="0" applyFont="0" applyFill="0" applyBorder="0" applyAlignment="0" applyProtection="0"/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25" fillId="0" borderId="0">
      <alignment horizontal="center" vertical="center" wrapText="1"/>
    </xf>
    <xf numFmtId="0" fontId="126" fillId="0" borderId="0" applyNumberFormat="0"/>
    <xf numFmtId="0" fontId="127" fillId="0" borderId="0">
      <alignment horizontal="centerContinuous"/>
    </xf>
    <xf numFmtId="0" fontId="127" fillId="0" borderId="0" applyNumberFormat="0"/>
    <xf numFmtId="284" fontId="4" fillId="0" borderId="0" applyFont="0" applyFill="0" applyBorder="0" applyProtection="0">
      <alignment horizontal="right"/>
    </xf>
    <xf numFmtId="285" fontId="4" fillId="0" borderId="0" applyFont="0" applyFill="0" applyBorder="0" applyAlignment="0" applyProtection="0"/>
    <xf numFmtId="286" fontId="4" fillId="0" borderId="0" applyFont="0" applyFill="0" applyBorder="0" applyAlignment="0" applyProtection="0"/>
    <xf numFmtId="0" fontId="128" fillId="0" borderId="0" applyNumberFormat="0" applyFill="0" applyBorder="0" applyAlignment="0" applyProtection="0"/>
    <xf numFmtId="287" fontId="103" fillId="66" borderId="0">
      <alignment horizontal="left"/>
      <protection hidden="1"/>
    </xf>
    <xf numFmtId="259" fontId="104" fillId="0" borderId="0" applyFill="0" applyBorder="0" applyAlignment="0"/>
    <xf numFmtId="260" fontId="104" fillId="0" borderId="0" applyFill="0" applyBorder="0" applyAlignment="0"/>
    <xf numFmtId="259" fontId="104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6" fontId="104" fillId="0" borderId="0" applyFill="0" applyBorder="0" applyAlignment="0"/>
    <xf numFmtId="265" fontId="77" fillId="0" borderId="0" applyFill="0" applyBorder="0" applyAlignment="0"/>
    <xf numFmtId="260" fontId="104" fillId="0" borderId="0" applyFill="0" applyBorder="0" applyAlignment="0"/>
    <xf numFmtId="0" fontId="129" fillId="0" borderId="0" applyNumberFormat="0" applyAlignment="0">
      <alignment horizontal="left"/>
    </xf>
    <xf numFmtId="0" fontId="4" fillId="67" borderId="8">
      <alignment horizontal="center"/>
    </xf>
    <xf numFmtId="0" fontId="130" fillId="0" borderId="0">
      <protection hidden="1"/>
    </xf>
    <xf numFmtId="288" fontId="13" fillId="0" borderId="0" applyFont="0" applyFill="0" applyBorder="0" applyAlignment="0" applyProtection="0"/>
    <xf numFmtId="289" fontId="9" fillId="0" borderId="0" applyFont="0" applyFill="0" applyBorder="0" applyAlignment="0" applyProtection="0"/>
    <xf numFmtId="290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92" fontId="48" fillId="0" borderId="0" applyFont="0" applyFill="0" applyBorder="0" applyAlignment="0" applyProtection="0">
      <alignment vertical="center"/>
    </xf>
    <xf numFmtId="292" fontId="48" fillId="0" borderId="0" applyFont="0" applyFill="0" applyBorder="0" applyAlignment="0" applyProtection="0">
      <alignment vertical="center"/>
    </xf>
    <xf numFmtId="293" fontId="4" fillId="0" borderId="0" applyFont="0" applyFill="0" applyBorder="0" applyAlignment="0" applyProtection="0"/>
    <xf numFmtId="294" fontId="9" fillId="0" borderId="0" applyFont="0" applyFill="0" applyBorder="0" applyAlignment="0" applyProtection="0"/>
    <xf numFmtId="294" fontId="9" fillId="0" borderId="0" applyFont="0" applyFill="0" applyBorder="0" applyAlignment="0" applyProtection="0"/>
    <xf numFmtId="294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37" fontId="4" fillId="0" borderId="0"/>
    <xf numFmtId="3" fontId="19" fillId="0" borderId="41" applyFill="0" applyBorder="0"/>
    <xf numFmtId="0" fontId="85" fillId="0" borderId="0"/>
    <xf numFmtId="0" fontId="85" fillId="0" borderId="0"/>
    <xf numFmtId="0" fontId="4" fillId="0" borderId="0"/>
    <xf numFmtId="0" fontId="4" fillId="0" borderId="0"/>
    <xf numFmtId="223" fontId="6" fillId="0" borderId="0" applyFont="0" applyFill="0" applyBorder="0" applyAlignment="0" applyProtection="0"/>
    <xf numFmtId="0" fontId="131" fillId="0" borderId="0"/>
    <xf numFmtId="0" fontId="132" fillId="0" borderId="0" applyNumberFormat="0" applyFill="0" applyBorder="0" applyAlignment="0" applyProtection="0"/>
    <xf numFmtId="0" fontId="133" fillId="0" borderId="0">
      <alignment horizontal="center" wrapText="1"/>
    </xf>
    <xf numFmtId="0" fontId="104" fillId="0" borderId="0" applyFill="0" applyBorder="0">
      <alignment horizontal="left" vertical="top"/>
    </xf>
    <xf numFmtId="15" fontId="134" fillId="0" borderId="42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135" fillId="0" borderId="0" applyNumberFormat="0" applyFill="0" applyBorder="0" applyAlignment="0" applyProtection="0">
      <alignment vertical="top"/>
      <protection locked="0"/>
    </xf>
    <xf numFmtId="0" fontId="17" fillId="0" borderId="43" applyNumberFormat="0" applyFill="0" applyBorder="0" applyAlignment="0" applyProtection="0">
      <protection locked="0"/>
    </xf>
    <xf numFmtId="295" fontId="7" fillId="0" borderId="0">
      <alignment horizontal="right"/>
    </xf>
    <xf numFmtId="296" fontId="50" fillId="0" borderId="0" applyFont="0" applyFill="0" applyBorder="0" applyAlignment="0" applyProtection="0"/>
    <xf numFmtId="225" fontId="117" fillId="0" borderId="0" applyFont="0" applyFill="0" applyBorder="0" applyAlignment="0" applyProtection="0"/>
    <xf numFmtId="297" fontId="4" fillId="0" borderId="0" applyFont="0" applyFill="0" applyBorder="0" applyAlignment="0" applyProtection="0">
      <alignment horizontal="center"/>
    </xf>
    <xf numFmtId="298" fontId="4" fillId="0" borderId="0" applyFont="0" applyFill="0" applyBorder="0" applyProtection="0">
      <alignment horizontal="right"/>
    </xf>
    <xf numFmtId="10" fontId="136" fillId="68" borderId="8" applyNumberFormat="0" applyFill="0" applyBorder="0" applyAlignment="0" applyProtection="0">
      <protection locked="0"/>
    </xf>
    <xf numFmtId="0" fontId="137" fillId="0" borderId="7" applyNumberFormat="0" applyFill="0" applyAlignment="0" applyProtection="0"/>
    <xf numFmtId="0" fontId="137" fillId="0" borderId="7" applyNumberFormat="0" applyFill="0" applyAlignment="0" applyProtection="0"/>
    <xf numFmtId="0" fontId="9" fillId="0" borderId="0" applyNumberFormat="0" applyFont="0" applyBorder="0" applyAlignment="0"/>
    <xf numFmtId="0" fontId="138" fillId="40" borderId="0" applyNumberFormat="0" applyBorder="0" applyAlignment="0" applyProtection="0"/>
    <xf numFmtId="38" fontId="48" fillId="65" borderId="0" applyNumberFormat="0" applyBorder="0" applyAlignment="0" applyProtection="0"/>
    <xf numFmtId="253" fontId="4" fillId="0" borderId="0" applyFill="0" applyBorder="0" applyProtection="0">
      <alignment horizontal="left"/>
    </xf>
    <xf numFmtId="253" fontId="4" fillId="0" borderId="0">
      <alignment horizontal="right"/>
    </xf>
    <xf numFmtId="0" fontId="139" fillId="0" borderId="0" applyNumberFormat="0" applyFill="0" applyBorder="0" applyAlignment="0" applyProtection="0"/>
    <xf numFmtId="0" fontId="52" fillId="0" borderId="44" applyNumberFormat="0" applyAlignment="0" applyProtection="0">
      <alignment horizontal="left" vertical="center"/>
    </xf>
    <xf numFmtId="0" fontId="52" fillId="0" borderId="6">
      <alignment horizontal="left" vertical="center"/>
    </xf>
    <xf numFmtId="0" fontId="140" fillId="0" borderId="45" applyNumberFormat="0" applyFill="0" applyAlignment="0" applyProtection="0"/>
    <xf numFmtId="0" fontId="141" fillId="0" borderId="46" applyNumberFormat="0" applyFill="0" applyAlignment="0" applyProtection="0"/>
    <xf numFmtId="0" fontId="142" fillId="0" borderId="47" applyNumberFormat="0" applyFill="0" applyAlignment="0" applyProtection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52" fillId="64" borderId="0"/>
    <xf numFmtId="0" fontId="144" fillId="0" borderId="0"/>
    <xf numFmtId="0" fontId="12" fillId="69" borderId="0"/>
    <xf numFmtId="0" fontId="145" fillId="0" borderId="0"/>
    <xf numFmtId="0" fontId="50" fillId="64" borderId="0" applyNumberFormat="0"/>
    <xf numFmtId="0" fontId="146" fillId="0" borderId="0"/>
    <xf numFmtId="0" fontId="134" fillId="0" borderId="0"/>
    <xf numFmtId="0" fontId="134" fillId="0" borderId="0"/>
    <xf numFmtId="0" fontId="49" fillId="0" borderId="0"/>
    <xf numFmtId="0" fontId="49" fillId="0" borderId="0"/>
    <xf numFmtId="0" fontId="147" fillId="0" borderId="0"/>
    <xf numFmtId="0" fontId="147" fillId="0" borderId="0"/>
    <xf numFmtId="0" fontId="19" fillId="0" borderId="0"/>
    <xf numFmtId="0" fontId="10" fillId="0" borderId="48" applyNumberFormat="0" applyFill="0" applyAlignment="0" applyProtection="0"/>
    <xf numFmtId="0" fontId="4" fillId="0" borderId="0">
      <alignment horizontal="center"/>
    </xf>
    <xf numFmtId="0" fontId="4" fillId="0" borderId="0">
      <alignment horizontal="center"/>
    </xf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/>
    <xf numFmtId="0" fontId="148" fillId="0" borderId="0" applyNumberFormat="0" applyFill="0" applyBorder="0" applyAlignment="0" applyProtection="0">
      <alignment vertical="top"/>
      <protection locked="0"/>
    </xf>
    <xf numFmtId="0" fontId="4" fillId="0" borderId="0"/>
    <xf numFmtId="299" fontId="48" fillId="0" borderId="9" applyFont="0" applyFill="0" applyBorder="0" applyAlignment="0" applyProtection="0">
      <alignment shrinkToFit="1"/>
    </xf>
    <xf numFmtId="299" fontId="50" fillId="0" borderId="0" applyFont="0" applyFill="0" applyBorder="0" applyAlignment="0" applyProtection="0"/>
    <xf numFmtId="300" fontId="50" fillId="0" borderId="0" applyFont="0" applyFill="0" applyBorder="0" applyAlignment="0" applyProtection="0"/>
    <xf numFmtId="301" fontId="50" fillId="0" borderId="0" applyFont="0" applyFill="0" applyBorder="0" applyAlignment="0" applyProtection="0"/>
    <xf numFmtId="301" fontId="50" fillId="0" borderId="0" applyFont="0" applyFill="0" applyBorder="0" applyAlignment="0" applyProtection="0"/>
    <xf numFmtId="301" fontId="50" fillId="0" borderId="0" applyFont="0" applyFill="0" applyBorder="0" applyAlignment="0" applyProtection="0"/>
    <xf numFmtId="301" fontId="50" fillId="0" borderId="0" applyFont="0" applyFill="0" applyBorder="0" applyAlignment="0" applyProtection="0"/>
    <xf numFmtId="299" fontId="48" fillId="0" borderId="9" applyFont="0" applyFill="0" applyBorder="0" applyAlignment="0" applyProtection="0">
      <alignment shrinkToFit="1"/>
    </xf>
    <xf numFmtId="299" fontId="48" fillId="0" borderId="9" applyFont="0" applyFill="0" applyBorder="0" applyAlignment="0" applyProtection="0">
      <alignment shrinkToFit="1"/>
    </xf>
    <xf numFmtId="299" fontId="48" fillId="0" borderId="9" applyFont="0" applyFill="0" applyBorder="0" applyAlignment="0" applyProtection="0">
      <alignment shrinkToFit="1"/>
    </xf>
    <xf numFmtId="299" fontId="48" fillId="0" borderId="9" applyFont="0" applyFill="0" applyBorder="0" applyAlignment="0" applyProtection="0">
      <alignment shrinkToFit="1"/>
    </xf>
    <xf numFmtId="299" fontId="48" fillId="0" borderId="9" applyFont="0" applyFill="0" applyBorder="0" applyAlignment="0" applyProtection="0">
      <alignment shrinkToFit="1"/>
    </xf>
    <xf numFmtId="300" fontId="48" fillId="0" borderId="9" applyFont="0" applyFill="0" applyBorder="0" applyAlignment="0" applyProtection="0">
      <alignment shrinkToFit="1"/>
    </xf>
    <xf numFmtId="301" fontId="48" fillId="0" borderId="9" applyFont="0" applyFill="0" applyBorder="0" applyAlignment="0" applyProtection="0">
      <alignment shrinkToFit="1"/>
    </xf>
    <xf numFmtId="301" fontId="48" fillId="0" borderId="9" applyFont="0" applyFill="0" applyBorder="0" applyAlignment="0" applyProtection="0">
      <alignment shrinkToFit="1"/>
    </xf>
    <xf numFmtId="301" fontId="48" fillId="0" borderId="9" applyFont="0" applyFill="0" applyBorder="0" applyAlignment="0" applyProtection="0">
      <alignment shrinkToFit="1"/>
    </xf>
    <xf numFmtId="301" fontId="48" fillId="0" borderId="9" applyFont="0" applyFill="0" applyBorder="0" applyAlignment="0" applyProtection="0">
      <alignment shrinkToFit="1"/>
    </xf>
    <xf numFmtId="0" fontId="150" fillId="0" borderId="49" applyFont="0" applyBorder="0" applyAlignment="0">
      <alignment horizontal="center" vertical="center"/>
      <protection locked="0"/>
    </xf>
    <xf numFmtId="0" fontId="151" fillId="43" borderId="24" applyNumberFormat="0" applyAlignment="0" applyProtection="0"/>
    <xf numFmtId="10" fontId="48" fillId="5" borderId="8" applyNumberFormat="0" applyBorder="0" applyAlignment="0" applyProtection="0"/>
    <xf numFmtId="0" fontId="4" fillId="0" borderId="0" applyFill="0" applyBorder="0" applyAlignment="0">
      <protection locked="0"/>
    </xf>
    <xf numFmtId="0" fontId="152" fillId="70" borderId="50" applyNumberFormat="0">
      <alignment vertical="center"/>
      <protection locked="0"/>
    </xf>
    <xf numFmtId="0" fontId="84" fillId="0" borderId="0" applyFill="0" applyBorder="0" applyAlignment="0" applyProtection="0">
      <protection locked="0"/>
    </xf>
    <xf numFmtId="0" fontId="153" fillId="0" borderId="8"/>
    <xf numFmtId="37" fontId="154" fillId="0" borderId="0" applyFill="0" applyBorder="0" applyAlignment="0">
      <protection locked="0"/>
    </xf>
    <xf numFmtId="225" fontId="155" fillId="67" borderId="4"/>
    <xf numFmtId="15" fontId="156" fillId="67" borderId="8">
      <alignment horizontal="center"/>
    </xf>
    <xf numFmtId="40" fontId="157" fillId="0" borderId="0">
      <protection locked="0"/>
    </xf>
    <xf numFmtId="10" fontId="156" fillId="67" borderId="8">
      <alignment horizontal="center"/>
    </xf>
    <xf numFmtId="1" fontId="158" fillId="0" borderId="0">
      <alignment horizontal="center"/>
      <protection locked="0"/>
    </xf>
    <xf numFmtId="199" fontId="21" fillId="0" borderId="0" applyFont="0" applyFill="0" applyBorder="0" applyAlignment="0" applyProtection="0"/>
    <xf numFmtId="0" fontId="159" fillId="0" borderId="51" applyBorder="0" applyProtection="0">
      <alignment horizontal="centerContinuous" vertical="center"/>
      <protection hidden="1"/>
    </xf>
    <xf numFmtId="302" fontId="50" fillId="0" borderId="0" applyFill="0" applyBorder="0" applyAlignment="0" applyProtection="0"/>
    <xf numFmtId="303" fontId="13" fillId="0" borderId="0" applyFont="0" applyFill="0" applyBorder="0" applyAlignment="0" applyProtection="0"/>
    <xf numFmtId="304" fontId="160" fillId="0" borderId="0" applyFont="0" applyFill="0" applyBorder="0" applyAlignment="0" applyProtection="0">
      <alignment vertical="center"/>
    </xf>
    <xf numFmtId="305" fontId="13" fillId="0" borderId="0" applyFont="0" applyFill="0" applyBorder="0" applyAlignment="0" applyProtection="0"/>
    <xf numFmtId="306" fontId="160" fillId="65" borderId="52" applyFill="0" applyBorder="0" applyAlignment="0" applyProtection="0">
      <alignment horizontal="center" shrinkToFit="1"/>
    </xf>
    <xf numFmtId="307" fontId="13" fillId="0" borderId="0" applyFont="0" applyFill="0" applyBorder="0" applyAlignment="0" applyProtection="0"/>
    <xf numFmtId="38" fontId="161" fillId="0" borderId="0"/>
    <xf numFmtId="38" fontId="162" fillId="0" borderId="0"/>
    <xf numFmtId="38" fontId="163" fillId="0" borderId="0"/>
    <xf numFmtId="38" fontId="164" fillId="0" borderId="0"/>
    <xf numFmtId="0" fontId="11" fillId="0" borderId="0"/>
    <xf numFmtId="0" fontId="11" fillId="0" borderId="0"/>
    <xf numFmtId="0" fontId="7" fillId="0" borderId="0"/>
    <xf numFmtId="0" fontId="165" fillId="0" borderId="53" applyBorder="0">
      <alignment horizontal="center" vertical="center" wrapText="1"/>
      <protection locked="0"/>
    </xf>
    <xf numFmtId="0" fontId="166" fillId="71" borderId="0" applyNumberFormat="0" applyBorder="0" applyAlignment="0" applyProtection="0"/>
    <xf numFmtId="259" fontId="104" fillId="0" borderId="0" applyFill="0" applyBorder="0" applyAlignment="0"/>
    <xf numFmtId="260" fontId="104" fillId="0" borderId="0" applyFill="0" applyBorder="0" applyAlignment="0"/>
    <xf numFmtId="0" fontId="19" fillId="0" borderId="0" applyFont="0" applyBorder="0" applyAlignment="0"/>
    <xf numFmtId="259" fontId="104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6" fontId="104" fillId="0" borderId="0" applyFill="0" applyBorder="0" applyAlignment="0"/>
    <xf numFmtId="265" fontId="77" fillId="0" borderId="0" applyFill="0" applyBorder="0" applyAlignment="0"/>
    <xf numFmtId="260" fontId="104" fillId="0" borderId="0" applyFill="0" applyBorder="0" applyAlignment="0"/>
    <xf numFmtId="0" fontId="167" fillId="0" borderId="25" applyNumberFormat="0" applyFill="0" applyAlignment="0" applyProtection="0"/>
    <xf numFmtId="0" fontId="19" fillId="0" borderId="54" applyNumberFormat="0" applyFont="0" applyBorder="0" applyAlignment="0">
      <alignment vertical="center"/>
    </xf>
    <xf numFmtId="0" fontId="52" fillId="0" borderId="55" applyFont="0" applyBorder="0" applyAlignment="0">
      <alignment vertical="center"/>
    </xf>
    <xf numFmtId="308" fontId="13" fillId="0" borderId="0" applyFont="0" applyFill="0" applyBorder="0" applyAlignment="0" applyProtection="0"/>
    <xf numFmtId="309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1" fontId="13" fillId="0" borderId="0" applyFont="0" applyFill="0" applyBorder="0" applyAlignment="0" applyProtection="0"/>
    <xf numFmtId="312" fontId="50" fillId="0" borderId="0" applyFont="0" applyFill="0" applyBorder="0" applyAlignment="0" applyProtection="0"/>
    <xf numFmtId="2" fontId="168" fillId="0" borderId="56" applyBorder="0">
      <alignment horizontal="center" vertical="center"/>
    </xf>
    <xf numFmtId="313" fontId="13" fillId="0" borderId="0" applyFont="0" applyFill="0" applyBorder="0" applyAlignment="0" applyProtection="0"/>
    <xf numFmtId="314" fontId="13" fillId="0" borderId="0" applyFont="0" applyFill="0" applyBorder="0" applyAlignment="0" applyProtection="0"/>
    <xf numFmtId="315" fontId="13" fillId="0" borderId="0" applyFont="0" applyFill="0" applyBorder="0" applyAlignment="0" applyProtection="0"/>
    <xf numFmtId="316" fontId="13" fillId="0" borderId="0" applyFont="0" applyFill="0" applyBorder="0" applyAlignment="0" applyProtection="0"/>
    <xf numFmtId="0" fontId="169" fillId="0" borderId="0"/>
    <xf numFmtId="0" fontId="170" fillId="0" borderId="49" applyBorder="0">
      <alignment horizontal="center" vertical="center"/>
    </xf>
    <xf numFmtId="0" fontId="171" fillId="0" borderId="57" applyBorder="0">
      <alignment horizontal="center" vertical="center"/>
    </xf>
    <xf numFmtId="0" fontId="4" fillId="0" borderId="0">
      <alignment horizontal="center"/>
    </xf>
    <xf numFmtId="0" fontId="4" fillId="0" borderId="0">
      <alignment horizontal="center"/>
    </xf>
    <xf numFmtId="317" fontId="81" fillId="0" borderId="0" applyFont="0" applyFill="0" applyBorder="0" applyAlignment="0" applyProtection="0"/>
    <xf numFmtId="318" fontId="13" fillId="0" borderId="0" applyFont="0" applyFill="0" applyBorder="0" applyAlignment="0" applyProtection="0"/>
    <xf numFmtId="319" fontId="13" fillId="0" borderId="0" applyFont="0" applyFill="0" applyBorder="0" applyAlignment="0" applyProtection="0"/>
    <xf numFmtId="320" fontId="84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27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172" fillId="0" borderId="0" applyFont="0" applyFill="0" applyBorder="0" applyAlignment="0" applyProtection="0"/>
    <xf numFmtId="321" fontId="4" fillId="0" borderId="0" applyFont="0" applyFill="0" applyBorder="0" applyAlignment="0" applyProtection="0"/>
    <xf numFmtId="322" fontId="4" fillId="0" borderId="0" applyFont="0" applyFill="0" applyBorder="0" applyAlignment="0" applyProtection="0"/>
    <xf numFmtId="323" fontId="8" fillId="0" borderId="0" applyFont="0" applyFill="0" applyBorder="0" applyAlignment="0" applyProtection="0"/>
    <xf numFmtId="324" fontId="4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4" fillId="0" borderId="0" applyFont="0" applyFill="0" applyBorder="0" applyAlignment="0" applyProtection="0"/>
    <xf numFmtId="325" fontId="173" fillId="0" borderId="0" applyFont="0" applyFill="0" applyBorder="0" applyProtection="0">
      <alignment horizontal="right"/>
    </xf>
    <xf numFmtId="0" fontId="174" fillId="36" borderId="0"/>
    <xf numFmtId="0" fontId="175" fillId="0" borderId="0">
      <protection locked="0"/>
    </xf>
    <xf numFmtId="0" fontId="176" fillId="72" borderId="0" applyNumberFormat="0" applyBorder="0" applyAlignment="0" applyProtection="0"/>
    <xf numFmtId="0" fontId="177" fillId="72" borderId="0" applyNumberFormat="0" applyBorder="0" applyAlignment="0" applyProtection="0"/>
    <xf numFmtId="326" fontId="178" fillId="0" borderId="58">
      <alignment horizontal="center" vertical="center"/>
      <protection locked="0"/>
    </xf>
    <xf numFmtId="37" fontId="179" fillId="0" borderId="0"/>
    <xf numFmtId="327" fontId="50" fillId="0" borderId="0" applyFont="0" applyFill="0" applyBorder="0" applyAlignment="0" applyProtection="0"/>
    <xf numFmtId="0" fontId="77" fillId="0" borderId="0"/>
    <xf numFmtId="0" fontId="180" fillId="0" borderId="0"/>
    <xf numFmtId="0" fontId="84" fillId="0" borderId="59"/>
    <xf numFmtId="328" fontId="181" fillId="0" borderId="0"/>
    <xf numFmtId="0" fontId="39" fillId="0" borderId="0"/>
    <xf numFmtId="0" fontId="29" fillId="0" borderId="0"/>
    <xf numFmtId="0" fontId="4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/>
    <xf numFmtId="0" fontId="28" fillId="0" borderId="0"/>
    <xf numFmtId="0" fontId="9" fillId="0" borderId="0"/>
    <xf numFmtId="0" fontId="28" fillId="0" borderId="0"/>
    <xf numFmtId="0" fontId="9" fillId="0" borderId="0"/>
    <xf numFmtId="0" fontId="28" fillId="0" borderId="0"/>
    <xf numFmtId="0" fontId="28" fillId="0" borderId="0"/>
    <xf numFmtId="0" fontId="9" fillId="0" borderId="0"/>
    <xf numFmtId="0" fontId="28" fillId="0" borderId="0"/>
    <xf numFmtId="0" fontId="28" fillId="0" borderId="0"/>
    <xf numFmtId="0" fontId="9" fillId="0" borderId="0"/>
    <xf numFmtId="0" fontId="28" fillId="0" borderId="0"/>
    <xf numFmtId="0" fontId="28" fillId="0" borderId="0"/>
    <xf numFmtId="0" fontId="77" fillId="0" borderId="0"/>
    <xf numFmtId="0" fontId="9" fillId="0" borderId="0"/>
    <xf numFmtId="0" fontId="28" fillId="0" borderId="0"/>
    <xf numFmtId="0" fontId="9" fillId="0" borderId="0"/>
    <xf numFmtId="0" fontId="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7" fillId="0" borderId="0"/>
    <xf numFmtId="0" fontId="32" fillId="0" borderId="0"/>
    <xf numFmtId="0" fontId="134" fillId="0" borderId="0" applyNumberFormat="0" applyFont="0" applyFill="0" applyAlignment="0" applyProtection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/>
    <xf numFmtId="0" fontId="77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18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68" fillId="0" borderId="0"/>
    <xf numFmtId="0" fontId="9" fillId="0" borderId="0"/>
    <xf numFmtId="0" fontId="9" fillId="0" borderId="0"/>
    <xf numFmtId="0" fontId="9" fillId="0" borderId="0"/>
    <xf numFmtId="0" fontId="183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9" fillId="53" borderId="60" applyNumberFormat="0" applyFont="0" applyAlignment="0" applyProtection="0"/>
    <xf numFmtId="0" fontId="85" fillId="53" borderId="60" applyNumberFormat="0" applyFont="0" applyAlignment="0" applyProtection="0"/>
    <xf numFmtId="0" fontId="4" fillId="0" borderId="0"/>
    <xf numFmtId="0" fontId="85" fillId="53" borderId="60" applyNumberFormat="0" applyFont="0" applyAlignment="0" applyProtection="0"/>
    <xf numFmtId="329" fontId="4" fillId="36" borderId="0"/>
    <xf numFmtId="0" fontId="84" fillId="0" borderId="0" applyNumberFormat="0" applyProtection="0">
      <alignment horizontal="left"/>
    </xf>
    <xf numFmtId="330" fontId="3" fillId="0" borderId="0" applyFont="0" applyFill="0" applyBorder="0" applyAlignment="0" applyProtection="0"/>
    <xf numFmtId="331" fontId="4" fillId="0" borderId="0" applyFont="0" applyFill="0" applyBorder="0" applyAlignment="0" applyProtection="0"/>
    <xf numFmtId="332" fontId="4" fillId="0" borderId="0" applyFont="0" applyFill="0" applyBorder="0" applyAlignment="0" applyProtection="0"/>
    <xf numFmtId="223" fontId="184" fillId="0" borderId="0" applyFont="0" applyFill="0" applyBorder="0" applyAlignment="0" applyProtection="0"/>
    <xf numFmtId="224" fontId="184" fillId="0" borderId="0" applyFont="0" applyFill="0" applyBorder="0" applyAlignment="0" applyProtection="0"/>
    <xf numFmtId="0" fontId="4" fillId="0" borderId="0"/>
    <xf numFmtId="0" fontId="4" fillId="0" borderId="0"/>
    <xf numFmtId="0" fontId="185" fillId="0" borderId="0"/>
    <xf numFmtId="0" fontId="185" fillId="0" borderId="0"/>
    <xf numFmtId="333" fontId="9" fillId="0" borderId="0" applyFont="0" applyFill="0" applyBorder="0" applyAlignment="0" applyProtection="0"/>
    <xf numFmtId="334" fontId="9" fillId="0" borderId="0" applyFont="0" applyFill="0" applyBorder="0" applyAlignment="0" applyProtection="0"/>
    <xf numFmtId="0" fontId="186" fillId="62" borderId="61" applyNumberFormat="0" applyAlignment="0" applyProtection="0"/>
    <xf numFmtId="0" fontId="4" fillId="0" borderId="0" applyNumberFormat="0" applyFont="0" applyBorder="0" applyAlignment="0"/>
    <xf numFmtId="0" fontId="187" fillId="0" borderId="0" applyFill="0" applyBorder="0" applyProtection="0">
      <alignment horizontal="left"/>
    </xf>
    <xf numFmtId="0" fontId="188" fillId="0" borderId="0" applyFill="0" applyBorder="0" applyProtection="0">
      <alignment horizontal="left"/>
    </xf>
    <xf numFmtId="0" fontId="189" fillId="36" borderId="0"/>
    <xf numFmtId="0" fontId="121" fillId="0" borderId="62" applyBorder="0" applyAlignment="0">
      <alignment vertical="center"/>
    </xf>
    <xf numFmtId="223" fontId="6" fillId="0" borderId="0" applyFont="0" applyFill="0" applyBorder="0" applyAlignment="0" applyProtection="0"/>
    <xf numFmtId="0" fontId="4" fillId="0" borderId="63" applyFont="0" applyFill="0" applyBorder="0" applyAlignment="0" applyProtection="0">
      <alignment horizontal="right"/>
    </xf>
    <xf numFmtId="20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4" fontId="104" fillId="0" borderId="0" applyFont="0" applyFill="0" applyBorder="0" applyAlignment="0" applyProtection="0"/>
    <xf numFmtId="273" fontId="10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190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35" fontId="54" fillId="0" borderId="0" applyFont="0" applyFill="0" applyBorder="0" applyProtection="0">
      <alignment horizontal="right"/>
    </xf>
    <xf numFmtId="336" fontId="77" fillId="0" borderId="0" applyFont="0" applyFill="0" applyBorder="0" applyAlignment="0" applyProtection="0"/>
    <xf numFmtId="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337" fontId="39" fillId="0" borderId="0"/>
    <xf numFmtId="338" fontId="39" fillId="0" borderId="0"/>
    <xf numFmtId="13" fontId="4" fillId="0" borderId="0" applyFont="0" applyFill="0" applyProtection="0"/>
    <xf numFmtId="259" fontId="104" fillId="0" borderId="0" applyFill="0" applyBorder="0" applyAlignment="0"/>
    <xf numFmtId="260" fontId="104" fillId="0" borderId="0" applyFill="0" applyBorder="0" applyAlignment="0"/>
    <xf numFmtId="259" fontId="104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6" fontId="104" fillId="0" borderId="0" applyFill="0" applyBorder="0" applyAlignment="0"/>
    <xf numFmtId="265" fontId="77" fillId="0" borderId="0" applyFill="0" applyBorder="0" applyAlignment="0"/>
    <xf numFmtId="260" fontId="104" fillId="0" borderId="0" applyFill="0" applyBorder="0" applyAlignment="0"/>
    <xf numFmtId="0" fontId="4" fillId="0" borderId="0"/>
    <xf numFmtId="0" fontId="4" fillId="0" borderId="0"/>
    <xf numFmtId="0" fontId="91" fillId="0" borderId="0" applyNumberFormat="0">
      <alignment horizontal="left"/>
    </xf>
    <xf numFmtId="0" fontId="191" fillId="0" borderId="0" applyBorder="0" applyAlignment="0">
      <alignment horizontal="centerContinuous" vertical="center"/>
      <protection locked="0"/>
    </xf>
    <xf numFmtId="0" fontId="150" fillId="0" borderId="44" applyBorder="0" applyAlignment="0">
      <alignment horizontal="centerContinuous" vertical="center"/>
    </xf>
    <xf numFmtId="0" fontId="13" fillId="5" borderId="64" applyNumberFormat="0" applyBorder="0" applyAlignment="0">
      <alignment horizontal="left" vertical="center" indent="1"/>
    </xf>
    <xf numFmtId="0" fontId="84" fillId="0" borderId="0" applyNumberFormat="0" applyFont="0" applyFill="0" applyBorder="0" applyAlignment="0" applyProtection="0">
      <alignment horizontal="left"/>
    </xf>
    <xf numFmtId="15" fontId="84" fillId="0" borderId="0" applyFont="0" applyFill="0" applyBorder="0" applyAlignment="0" applyProtection="0"/>
    <xf numFmtId="4" fontId="84" fillId="0" borderId="0" applyFont="0" applyFill="0" applyBorder="0" applyAlignment="0" applyProtection="0"/>
    <xf numFmtId="0" fontId="100" fillId="0" borderId="4">
      <alignment horizontal="center"/>
    </xf>
    <xf numFmtId="3" fontId="84" fillId="0" borderId="0" applyFont="0" applyFill="0" applyBorder="0" applyAlignment="0" applyProtection="0"/>
    <xf numFmtId="0" fontId="84" fillId="73" borderId="0" applyNumberFormat="0" applyFont="0" applyBorder="0" applyAlignment="0" applyProtection="0"/>
    <xf numFmtId="0" fontId="49" fillId="74" borderId="65" applyNumberFormat="0" applyFont="0"/>
    <xf numFmtId="3" fontId="13" fillId="0" borderId="0" applyFill="0" applyBorder="0" applyAlignment="0" applyProtection="0"/>
    <xf numFmtId="3" fontId="192" fillId="0" borderId="0" applyFill="0" applyBorder="0" applyAlignment="0" applyProtection="0"/>
    <xf numFmtId="3" fontId="13" fillId="0" borderId="0" applyFill="0" applyBorder="0" applyAlignment="0" applyProtection="0"/>
    <xf numFmtId="0" fontId="193" fillId="75" borderId="0"/>
    <xf numFmtId="0" fontId="4" fillId="0" borderId="0">
      <alignment horizontal="right"/>
    </xf>
    <xf numFmtId="2" fontId="13" fillId="64" borderId="8">
      <alignment horizontal="center"/>
    </xf>
    <xf numFmtId="0" fontId="194" fillId="0" borderId="66" applyBorder="0">
      <alignment horizontal="left" vertical="center"/>
      <protection locked="0"/>
    </xf>
    <xf numFmtId="326" fontId="4" fillId="76" borderId="8">
      <alignment horizontal="center" vertical="center"/>
    </xf>
    <xf numFmtId="339" fontId="13" fillId="0" borderId="0" applyFont="0" applyFill="0" applyBorder="0" applyAlignment="0" applyProtection="0"/>
    <xf numFmtId="340" fontId="91" fillId="0" borderId="0" applyNumberFormat="0" applyFill="0" applyBorder="0" applyAlignment="0" applyProtection="0">
      <alignment horizontal="left"/>
    </xf>
    <xf numFmtId="3" fontId="71" fillId="0" borderId="0" applyFont="0" applyFill="0" applyBorder="0" applyAlignment="0"/>
    <xf numFmtId="0" fontId="4" fillId="0" borderId="0" applyNumberFormat="0" applyFont="0" applyFill="0" applyBorder="0" applyProtection="0">
      <alignment textRotation="90"/>
    </xf>
    <xf numFmtId="0" fontId="9" fillId="0" borderId="0" applyNumberFormat="0" applyFont="0" applyFill="0" applyBorder="0" applyProtection="0">
      <alignment textRotation="90"/>
    </xf>
    <xf numFmtId="0" fontId="9" fillId="0" borderId="0" applyNumberFormat="0" applyFont="0" applyFill="0" applyBorder="0" applyProtection="0">
      <alignment textRotation="90"/>
    </xf>
    <xf numFmtId="0" fontId="9" fillId="0" borderId="0" applyNumberFormat="0" applyFont="0" applyFill="0" applyBorder="0" applyProtection="0">
      <alignment textRotation="90"/>
    </xf>
    <xf numFmtId="0" fontId="195" fillId="0" borderId="0"/>
    <xf numFmtId="0" fontId="196" fillId="47" borderId="0">
      <alignment horizontal="center" vertical="center"/>
    </xf>
    <xf numFmtId="0" fontId="196" fillId="47" borderId="0">
      <alignment horizontal="left" vertical="center"/>
    </xf>
    <xf numFmtId="0" fontId="196" fillId="47" borderId="0">
      <alignment horizontal="right" vertical="center"/>
    </xf>
    <xf numFmtId="4" fontId="197" fillId="72" borderId="67" applyNumberFormat="0" applyProtection="0">
      <alignment vertical="center"/>
    </xf>
    <xf numFmtId="4" fontId="198" fillId="4" borderId="67" applyNumberFormat="0" applyProtection="0">
      <alignment vertical="center"/>
    </xf>
    <xf numFmtId="4" fontId="197" fillId="4" borderId="67" applyNumberFormat="0" applyProtection="0">
      <alignment horizontal="left" vertical="center" indent="1"/>
    </xf>
    <xf numFmtId="0" fontId="197" fillId="4" borderId="67" applyNumberFormat="0" applyProtection="0">
      <alignment horizontal="left" vertical="top" indent="1"/>
    </xf>
    <xf numFmtId="4" fontId="55" fillId="77" borderId="0" applyNumberFormat="0" applyProtection="0">
      <alignment horizontal="left"/>
    </xf>
    <xf numFmtId="4" fontId="113" fillId="39" borderId="67" applyNumberFormat="0" applyProtection="0">
      <alignment horizontal="right" vertical="center"/>
    </xf>
    <xf numFmtId="4" fontId="113" fillId="45" borderId="67" applyNumberFormat="0" applyProtection="0">
      <alignment horizontal="right" vertical="center"/>
    </xf>
    <xf numFmtId="4" fontId="113" fillId="59" borderId="67" applyNumberFormat="0" applyProtection="0">
      <alignment horizontal="right" vertical="center"/>
    </xf>
    <xf numFmtId="4" fontId="113" fillId="46" borderId="67" applyNumberFormat="0" applyProtection="0">
      <alignment horizontal="right" vertical="center"/>
    </xf>
    <xf numFmtId="4" fontId="113" fillId="44" borderId="67" applyNumberFormat="0" applyProtection="0">
      <alignment horizontal="right" vertical="center"/>
    </xf>
    <xf numFmtId="4" fontId="113" fillId="61" borderId="67" applyNumberFormat="0" applyProtection="0">
      <alignment horizontal="right" vertical="center"/>
    </xf>
    <xf numFmtId="4" fontId="113" fillId="60" borderId="67" applyNumberFormat="0" applyProtection="0">
      <alignment horizontal="right" vertical="center"/>
    </xf>
    <xf numFmtId="4" fontId="113" fillId="78" borderId="67" applyNumberFormat="0" applyProtection="0">
      <alignment horizontal="right" vertical="center"/>
    </xf>
    <xf numFmtId="4" fontId="113" fillId="50" borderId="67" applyNumberFormat="0" applyProtection="0">
      <alignment horizontal="right" vertical="center"/>
    </xf>
    <xf numFmtId="4" fontId="56" fillId="79" borderId="0" applyNumberFormat="0" applyProtection="0">
      <alignment horizontal="left" vertical="center" indent="1"/>
    </xf>
    <xf numFmtId="4" fontId="56" fillId="77" borderId="0" applyNumberFormat="0" applyProtection="0">
      <alignment horizontal="left" vertical="center" indent="1"/>
    </xf>
    <xf numFmtId="4" fontId="199" fillId="80" borderId="0" applyNumberFormat="0" applyProtection="0">
      <alignment horizontal="left" vertical="center" indent="1"/>
    </xf>
    <xf numFmtId="4" fontId="113" fillId="81" borderId="67" applyNumberFormat="0" applyProtection="0">
      <alignment horizontal="right" vertical="center"/>
    </xf>
    <xf numFmtId="4" fontId="196" fillId="77" borderId="0" applyNumberFormat="0" applyProtection="0">
      <alignment horizontal="left" vertical="center" indent="1"/>
    </xf>
    <xf numFmtId="4" fontId="200" fillId="77" borderId="0" applyNumberFormat="0" applyProtection="0">
      <alignment horizontal="left" vertical="center"/>
    </xf>
    <xf numFmtId="0" fontId="4" fillId="80" borderId="67" applyNumberFormat="0" applyProtection="0">
      <alignment horizontal="left" vertical="center" indent="1"/>
    </xf>
    <xf numFmtId="0" fontId="4" fillId="80" borderId="67" applyNumberFormat="0" applyProtection="0">
      <alignment horizontal="left" vertical="top" indent="1"/>
    </xf>
    <xf numFmtId="0" fontId="4" fillId="82" borderId="67" applyNumberFormat="0" applyProtection="0">
      <alignment horizontal="left" vertical="center" indent="1"/>
    </xf>
    <xf numFmtId="0" fontId="4" fillId="82" borderId="67" applyNumberFormat="0" applyProtection="0">
      <alignment horizontal="left" vertical="top" indent="1"/>
    </xf>
    <xf numFmtId="0" fontId="4" fillId="64" borderId="67" applyNumberFormat="0" applyProtection="0">
      <alignment horizontal="left" vertical="center" indent="1"/>
    </xf>
    <xf numFmtId="0" fontId="4" fillId="64" borderId="67" applyNumberFormat="0" applyProtection="0">
      <alignment horizontal="left" vertical="top" indent="1"/>
    </xf>
    <xf numFmtId="0" fontId="4" fillId="83" borderId="67" applyNumberFormat="0" applyProtection="0">
      <alignment horizontal="left" vertical="center" indent="1"/>
    </xf>
    <xf numFmtId="0" fontId="4" fillId="83" borderId="67" applyNumberFormat="0" applyProtection="0">
      <alignment horizontal="left" vertical="top" indent="1"/>
    </xf>
    <xf numFmtId="4" fontId="113" fillId="5" borderId="67" applyNumberFormat="0" applyProtection="0">
      <alignment vertical="center"/>
    </xf>
    <xf numFmtId="4" fontId="201" fillId="5" borderId="67" applyNumberFormat="0" applyProtection="0">
      <alignment vertical="center"/>
    </xf>
    <xf numFmtId="4" fontId="113" fillId="5" borderId="67" applyNumberFormat="0" applyProtection="0">
      <alignment horizontal="left" vertical="center" indent="1"/>
    </xf>
    <xf numFmtId="0" fontId="113" fillId="5" borderId="67" applyNumberFormat="0" applyProtection="0">
      <alignment horizontal="left" vertical="top" indent="1"/>
    </xf>
    <xf numFmtId="4" fontId="113" fillId="84" borderId="67" applyNumberFormat="0" applyProtection="0">
      <alignment horizontal="right" vertical="center"/>
    </xf>
    <xf numFmtId="4" fontId="9" fillId="62" borderId="67" applyNumberFormat="0" applyProtection="0">
      <alignment horizontal="right" vertical="center"/>
    </xf>
    <xf numFmtId="4" fontId="113" fillId="81" borderId="67" applyNumberFormat="0" applyProtection="0">
      <alignment horizontal="left" vertical="center" indent="1"/>
    </xf>
    <xf numFmtId="0" fontId="113" fillId="82" borderId="67" applyNumberFormat="0" applyProtection="0">
      <alignment horizontal="center" vertical="top"/>
    </xf>
    <xf numFmtId="4" fontId="49" fillId="85" borderId="0" applyNumberFormat="0" applyProtection="0">
      <alignment horizontal="left" vertical="center"/>
    </xf>
    <xf numFmtId="4" fontId="202" fillId="84" borderId="67" applyNumberFormat="0" applyProtection="0">
      <alignment horizontal="right" vertical="center"/>
    </xf>
    <xf numFmtId="341" fontId="130" fillId="71" borderId="0">
      <protection locked="0"/>
    </xf>
    <xf numFmtId="38" fontId="84" fillId="0" borderId="0" applyFont="0" applyFill="0" applyBorder="0" applyAlignment="0" applyProtection="0"/>
    <xf numFmtId="272" fontId="84" fillId="0" borderId="0" applyFont="0" applyFill="0" applyBorder="0" applyAlignment="0" applyProtection="0"/>
    <xf numFmtId="271" fontId="84" fillId="0" borderId="0" applyFont="0" applyFill="0" applyBorder="0" applyAlignment="0" applyProtection="0"/>
    <xf numFmtId="0" fontId="4" fillId="86" borderId="0" applyNumberFormat="0" applyFont="0" applyBorder="0" applyAlignment="0" applyProtection="0"/>
    <xf numFmtId="0" fontId="203" fillId="75" borderId="0" applyNumberFormat="0" applyBorder="0" applyAlignment="0" applyProtection="0">
      <alignment horizontal="centerContinuous"/>
    </xf>
    <xf numFmtId="0" fontId="17" fillId="87" borderId="0" applyNumberFormat="0" applyFont="0" applyBorder="0" applyAlignment="0" applyProtection="0"/>
    <xf numFmtId="342" fontId="13" fillId="0" borderId="0" applyFont="0" applyFill="0" applyBorder="0" applyAlignment="0" applyProtection="0"/>
    <xf numFmtId="0" fontId="91" fillId="0" borderId="0" applyNumberFormat="0" applyFill="0" applyBorder="0" applyAlignment="0" applyProtection="0">
      <alignment horizontal="center"/>
    </xf>
    <xf numFmtId="343" fontId="204" fillId="0" borderId="8">
      <alignment horizontal="left" vertical="center"/>
      <protection locked="0"/>
    </xf>
    <xf numFmtId="0" fontId="76" fillId="0" borderId="0"/>
    <xf numFmtId="0" fontId="4" fillId="0" borderId="0"/>
    <xf numFmtId="0" fontId="63" fillId="0" borderId="0"/>
    <xf numFmtId="0" fontId="8" fillId="0" borderId="68"/>
    <xf numFmtId="0" fontId="39" fillId="0" borderId="0"/>
    <xf numFmtId="0" fontId="63" fillId="0" borderId="0"/>
    <xf numFmtId="0" fontId="205" fillId="0" borderId="0"/>
    <xf numFmtId="0" fontId="206" fillId="0" borderId="0"/>
    <xf numFmtId="0" fontId="57" fillId="0" borderId="0"/>
    <xf numFmtId="344" fontId="207" fillId="36" borderId="69" applyNumberFormat="0">
      <alignment horizontal="center" vertical="center"/>
    </xf>
    <xf numFmtId="38" fontId="208" fillId="0" borderId="0" applyFill="0" applyBorder="0" applyAlignment="0" applyProtection="0"/>
    <xf numFmtId="0" fontId="4" fillId="0" borderId="0" applyFill="0" applyBorder="0" applyAlignment="0" applyProtection="0"/>
    <xf numFmtId="213" fontId="209" fillId="0" borderId="0"/>
    <xf numFmtId="345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7" fontId="50" fillId="0" borderId="0" applyFont="0" applyFill="0" applyBorder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/>
    <xf numFmtId="0" fontId="19" fillId="0" borderId="0" applyFill="0" applyBorder="0" applyProtection="0">
      <alignment horizontal="left"/>
    </xf>
    <xf numFmtId="0" fontId="210" fillId="0" borderId="0" applyFill="0" applyBorder="0" applyProtection="0">
      <alignment horizontal="left" vertical="top"/>
    </xf>
    <xf numFmtId="287" fontId="9" fillId="5" borderId="21" applyNumberFormat="0">
      <alignment horizontal="right"/>
      <protection hidden="1"/>
    </xf>
    <xf numFmtId="0" fontId="211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49" fontId="113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48" fontId="104" fillId="0" borderId="0" applyFill="0" applyBorder="0" applyAlignment="0"/>
    <xf numFmtId="336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50" fontId="104" fillId="0" borderId="0" applyFill="0" applyBorder="0" applyAlignment="0"/>
    <xf numFmtId="349" fontId="77" fillId="0" borderId="0" applyFill="0" applyBorder="0" applyAlignment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>
      <alignment horizontal="center" vertical="top"/>
    </xf>
    <xf numFmtId="18" fontId="213" fillId="0" borderId="0" applyFont="0" applyFill="0" applyBorder="0" applyAlignment="0" applyProtection="0">
      <alignment horizontal="left"/>
    </xf>
    <xf numFmtId="0" fontId="125" fillId="36" borderId="8">
      <alignment horizontal="center"/>
    </xf>
    <xf numFmtId="40" fontId="26" fillId="0" borderId="0"/>
    <xf numFmtId="0" fontId="214" fillId="0" borderId="0" applyNumberFormat="0" applyFill="0" applyBorder="0" applyAlignment="0" applyProtection="0"/>
    <xf numFmtId="0" fontId="215" fillId="0" borderId="0"/>
    <xf numFmtId="0" fontId="216" fillId="0" borderId="0"/>
    <xf numFmtId="0" fontId="217" fillId="0" borderId="0"/>
    <xf numFmtId="0" fontId="216" fillId="0" borderId="0"/>
    <xf numFmtId="0" fontId="218" fillId="88" borderId="70" applyNumberFormat="0" applyBorder="0" applyAlignment="0" applyProtection="0"/>
    <xf numFmtId="0" fontId="214" fillId="0" borderId="0" applyNumberFormat="0" applyFill="0" applyBorder="0" applyAlignment="0" applyProtection="0"/>
    <xf numFmtId="287" fontId="219" fillId="89" borderId="7">
      <alignment horizontal="left" vertical="top"/>
      <protection hidden="1"/>
    </xf>
    <xf numFmtId="0" fontId="220" fillId="0" borderId="0" applyFont="0" applyBorder="0" applyAlignment="0">
      <alignment horizontal="center" vertical="center"/>
    </xf>
    <xf numFmtId="0" fontId="5" fillId="90" borderId="44" applyNumberFormat="0" applyAlignment="0">
      <alignment vertical="center"/>
    </xf>
    <xf numFmtId="0" fontId="221" fillId="0" borderId="0" applyNumberFormat="0" applyFill="0" applyBorder="0" applyAlignment="0" applyProtection="0"/>
    <xf numFmtId="0" fontId="222" fillId="0" borderId="45" applyNumberFormat="0" applyFill="0" applyAlignment="0" applyProtection="0"/>
    <xf numFmtId="0" fontId="223" fillId="0" borderId="46" applyNumberFormat="0" applyFill="0" applyAlignment="0" applyProtection="0"/>
    <xf numFmtId="0" fontId="224" fillId="0" borderId="47" applyNumberFormat="0" applyFill="0" applyAlignment="0" applyProtection="0"/>
    <xf numFmtId="0" fontId="224" fillId="0" borderId="0" applyNumberFormat="0" applyFill="0" applyBorder="0" applyAlignment="0" applyProtection="0"/>
    <xf numFmtId="0" fontId="102" fillId="0" borderId="22">
      <alignment vertical="top"/>
    </xf>
    <xf numFmtId="0" fontId="225" fillId="0" borderId="71" applyNumberFormat="0" applyFill="0" applyAlignment="0" applyProtection="0"/>
    <xf numFmtId="351" fontId="226" fillId="91" borderId="72">
      <protection hidden="1"/>
    </xf>
    <xf numFmtId="351" fontId="227" fillId="92" borderId="3" applyAlignment="0">
      <alignment horizontal="left"/>
      <protection hidden="1"/>
    </xf>
    <xf numFmtId="351" fontId="228" fillId="93" borderId="6" applyAlignment="0">
      <alignment horizontal="left" indent="1"/>
      <protection hidden="1"/>
    </xf>
    <xf numFmtId="352" fontId="229" fillId="94" borderId="0" applyAlignment="0">
      <alignment horizontal="left" indent="2"/>
      <protection hidden="1"/>
    </xf>
    <xf numFmtId="351" fontId="230" fillId="36" borderId="0" applyAlignment="0">
      <alignment horizontal="left" indent="3"/>
      <protection hidden="1"/>
    </xf>
    <xf numFmtId="0" fontId="55" fillId="0" borderId="71" applyNumberFormat="0" applyFill="0" applyAlignment="0" applyProtection="0"/>
    <xf numFmtId="353" fontId="4" fillId="0" borderId="0" applyFont="0" applyFill="0" applyBorder="0" applyAlignment="0" applyProtection="0"/>
    <xf numFmtId="320" fontId="231" fillId="0" borderId="0" applyFont="0" applyFill="0" applyBorder="0" applyAlignment="0" applyProtection="0"/>
    <xf numFmtId="354" fontId="231" fillId="0" borderId="0" applyFont="0" applyFill="0" applyBorder="0" applyAlignment="0" applyProtection="0"/>
    <xf numFmtId="260" fontId="232" fillId="0" borderId="0">
      <alignment horizontal="left"/>
      <protection locked="0"/>
    </xf>
    <xf numFmtId="10" fontId="233" fillId="0" borderId="19" applyNumberFormat="0" applyFont="0" applyFill="0" applyAlignment="0" applyProtection="0"/>
    <xf numFmtId="0" fontId="4" fillId="0" borderId="0"/>
    <xf numFmtId="0" fontId="4" fillId="0" borderId="0"/>
    <xf numFmtId="37" fontId="6" fillId="65" borderId="0" applyNumberFormat="0" applyBorder="0" applyAlignment="0" applyProtection="0"/>
    <xf numFmtId="37" fontId="6" fillId="0" borderId="0"/>
    <xf numFmtId="37" fontId="48" fillId="4" borderId="0" applyNumberFormat="0" applyBorder="0" applyAlignment="0" applyProtection="0"/>
    <xf numFmtId="3" fontId="234" fillId="0" borderId="48" applyProtection="0"/>
    <xf numFmtId="355" fontId="13" fillId="0" borderId="0" applyFont="0" applyFill="0" applyBorder="0" applyAlignment="0" applyProtection="0"/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0" fontId="235" fillId="39" borderId="0" applyNumberFormat="0" applyBorder="0" applyAlignment="0" applyProtection="0"/>
    <xf numFmtId="0" fontId="236" fillId="40" borderId="0" applyNumberFormat="0" applyBorder="0" applyAlignment="0" applyProtection="0"/>
    <xf numFmtId="233" fontId="84" fillId="0" borderId="0" applyFont="0" applyFill="0" applyBorder="0" applyAlignment="0" applyProtection="0"/>
    <xf numFmtId="357" fontId="231" fillId="0" borderId="0" applyFont="0" applyFill="0" applyBorder="0" applyAlignment="0" applyProtection="0"/>
    <xf numFmtId="0" fontId="121" fillId="0" borderId="73" applyNumberFormat="0" applyBorder="0" applyAlignment="0">
      <alignment horizontal="center" vertical="center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358" fontId="8" fillId="0" borderId="0" applyFont="0" applyFill="0" applyBorder="0" applyAlignment="0" applyProtection="0"/>
    <xf numFmtId="25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4" fontId="4" fillId="0" borderId="0" applyFont="0" applyFill="0" applyBorder="0" applyAlignment="0" applyProtection="0"/>
    <xf numFmtId="317" fontId="4" fillId="0" borderId="0" applyFont="0" applyFill="0" applyBorder="0" applyAlignment="0" applyProtection="0"/>
    <xf numFmtId="0" fontId="237" fillId="0" borderId="0" applyNumberFormat="0" applyFill="0" applyBorder="0" applyAlignment="0" applyProtection="0"/>
    <xf numFmtId="260" fontId="101" fillId="0" borderId="0" applyFont="0" applyFill="0" applyBorder="0" applyProtection="0">
      <alignment horizontal="right"/>
    </xf>
    <xf numFmtId="359" fontId="122" fillId="0" borderId="37" applyFont="0" applyFill="0" applyBorder="0" applyAlignment="0">
      <alignment horizontal="centerContinuous"/>
    </xf>
    <xf numFmtId="360" fontId="238" fillId="0" borderId="37" applyFont="0" applyFill="0" applyBorder="0" applyAlignment="0">
      <alignment horizontal="centerContinuous"/>
    </xf>
    <xf numFmtId="0" fontId="86" fillId="58" borderId="0" applyNumberFormat="0" applyBorder="0" applyAlignment="0" applyProtection="0"/>
    <xf numFmtId="0" fontId="88" fillId="95" borderId="0" applyNumberFormat="0" applyBorder="0" applyAlignment="0" applyProtection="0"/>
    <xf numFmtId="0" fontId="88" fillId="12" borderId="0" applyNumberFormat="0" applyBorder="0" applyAlignment="0" applyProtection="0"/>
    <xf numFmtId="0" fontId="86" fillId="58" borderId="0" applyNumberFormat="0" applyBorder="0" applyAlignment="0" applyProtection="0"/>
    <xf numFmtId="0" fontId="86" fillId="59" borderId="0" applyNumberFormat="0" applyBorder="0" applyAlignment="0" applyProtection="0"/>
    <xf numFmtId="0" fontId="88" fillId="51" borderId="0" applyNumberFormat="0" applyBorder="0" applyAlignment="0" applyProtection="0"/>
    <xf numFmtId="0" fontId="88" fillId="16" borderId="0" applyNumberFormat="0" applyBorder="0" applyAlignment="0" applyProtection="0"/>
    <xf numFmtId="0" fontId="86" fillId="59" borderId="0" applyNumberFormat="0" applyBorder="0" applyAlignment="0" applyProtection="0"/>
    <xf numFmtId="0" fontId="86" fillId="60" borderId="0" applyNumberFormat="0" applyBorder="0" applyAlignment="0" applyProtection="0"/>
    <xf numFmtId="0" fontId="88" fillId="81" borderId="0" applyNumberFormat="0" applyBorder="0" applyAlignment="0" applyProtection="0"/>
    <xf numFmtId="0" fontId="88" fillId="20" borderId="0" applyNumberFormat="0" applyBorder="0" applyAlignment="0" applyProtection="0"/>
    <xf numFmtId="0" fontId="86" fillId="60" borderId="0" applyNumberFormat="0" applyBorder="0" applyAlignment="0" applyProtection="0"/>
    <xf numFmtId="0" fontId="86" fillId="55" borderId="0" applyNumberFormat="0" applyBorder="0" applyAlignment="0" applyProtection="0"/>
    <xf numFmtId="0" fontId="88" fillId="72" borderId="0" applyNumberFormat="0" applyBorder="0" applyAlignment="0" applyProtection="0"/>
    <xf numFmtId="0" fontId="88" fillId="24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8" fillId="95" borderId="0" applyNumberFormat="0" applyBorder="0" applyAlignment="0" applyProtection="0"/>
    <xf numFmtId="0" fontId="88" fillId="28" borderId="0" applyNumberFormat="0" applyBorder="0" applyAlignment="0" applyProtection="0"/>
    <xf numFmtId="0" fontId="86" fillId="56" borderId="0" applyNumberFormat="0" applyBorder="0" applyAlignment="0" applyProtection="0"/>
    <xf numFmtId="0" fontId="86" fillId="61" borderId="0" applyNumberFormat="0" applyBorder="0" applyAlignment="0" applyProtection="0"/>
    <xf numFmtId="0" fontId="88" fillId="51" borderId="0" applyNumberFormat="0" applyBorder="0" applyAlignment="0" applyProtection="0"/>
    <xf numFmtId="0" fontId="88" fillId="32" borderId="0" applyNumberFormat="0" applyBorder="0" applyAlignment="0" applyProtection="0"/>
    <xf numFmtId="0" fontId="86" fillId="61" borderId="0" applyNumberFormat="0" applyBorder="0" applyAlignment="0" applyProtection="0"/>
    <xf numFmtId="260" fontId="71" fillId="0" borderId="74">
      <protection locked="0"/>
    </xf>
    <xf numFmtId="0" fontId="151" fillId="43" borderId="24" applyNumberFormat="0" applyAlignment="0" applyProtection="0"/>
    <xf numFmtId="0" fontId="239" fillId="45" borderId="60" applyNumberFormat="0" applyAlignment="0" applyProtection="0"/>
    <xf numFmtId="0" fontId="240" fillId="8" borderId="13" applyNumberFormat="0" applyAlignment="0" applyProtection="0"/>
    <xf numFmtId="0" fontId="151" fillId="43" borderId="24" applyNumberFormat="0" applyAlignment="0" applyProtection="0"/>
    <xf numFmtId="0" fontId="186" fillId="62" borderId="61" applyNumberFormat="0" applyAlignment="0" applyProtection="0"/>
    <xf numFmtId="0" fontId="225" fillId="47" borderId="75" applyNumberFormat="0" applyAlignment="0" applyProtection="0"/>
    <xf numFmtId="0" fontId="241" fillId="9" borderId="14" applyNumberFormat="0" applyAlignment="0" applyProtection="0"/>
    <xf numFmtId="0" fontId="186" fillId="62" borderId="61" applyNumberFormat="0" applyAlignment="0" applyProtection="0"/>
    <xf numFmtId="0" fontId="106" fillId="62" borderId="24" applyNumberFormat="0" applyAlignment="0" applyProtection="0"/>
    <xf numFmtId="0" fontId="242" fillId="47" borderId="60" applyNumberFormat="0" applyAlignment="0" applyProtection="0"/>
    <xf numFmtId="0" fontId="243" fillId="9" borderId="13" applyNumberFormat="0" applyAlignment="0" applyProtection="0"/>
    <xf numFmtId="0" fontId="106" fillId="62" borderId="24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/>
    <xf numFmtId="0" fontId="244" fillId="0" borderId="0" applyNumberFormat="0" applyFill="0" applyBorder="0" applyAlignment="0" applyProtection="0">
      <alignment vertical="top"/>
      <protection locked="0"/>
    </xf>
    <xf numFmtId="0" fontId="246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122" fillId="65" borderId="27"/>
    <xf numFmtId="14" fontId="71" fillId="0" borderId="0">
      <alignment horizontal="right"/>
    </xf>
    <xf numFmtId="317" fontId="4" fillId="0" borderId="0" applyFont="0" applyFill="0" applyBorder="0" applyAlignment="0" applyProtection="0"/>
    <xf numFmtId="317" fontId="4" fillId="0" borderId="0" applyFont="0" applyFill="0" applyBorder="0" applyAlignment="0" applyProtection="0"/>
    <xf numFmtId="0" fontId="48" fillId="0" borderId="0"/>
    <xf numFmtId="166" fontId="85" fillId="0" borderId="0" applyFont="0" applyFill="0" applyBorder="0" applyAlignment="0" applyProtection="0"/>
    <xf numFmtId="166" fontId="85" fillId="0" borderId="0" applyFont="0" applyFill="0" applyBorder="0" applyAlignment="0" applyProtection="0"/>
    <xf numFmtId="0" fontId="140" fillId="0" borderId="45" applyNumberFormat="0" applyFill="0" applyAlignment="0" applyProtection="0"/>
    <xf numFmtId="0" fontId="247" fillId="0" borderId="76" applyNumberFormat="0" applyFill="0" applyAlignment="0" applyProtection="0"/>
    <xf numFmtId="0" fontId="248" fillId="0" borderId="10" applyNumberFormat="0" applyFill="0" applyAlignment="0" applyProtection="0"/>
    <xf numFmtId="0" fontId="140" fillId="0" borderId="45" applyNumberFormat="0" applyFill="0" applyAlignment="0" applyProtection="0"/>
    <xf numFmtId="0" fontId="141" fillId="0" borderId="46" applyNumberFormat="0" applyFill="0" applyAlignment="0" applyProtection="0"/>
    <xf numFmtId="0" fontId="249" fillId="0" borderId="77" applyNumberFormat="0" applyFill="0" applyAlignment="0" applyProtection="0"/>
    <xf numFmtId="0" fontId="250" fillId="0" borderId="11" applyNumberFormat="0" applyFill="0" applyAlignment="0" applyProtection="0"/>
    <xf numFmtId="0" fontId="141" fillId="0" borderId="46" applyNumberFormat="0" applyFill="0" applyAlignment="0" applyProtection="0"/>
    <xf numFmtId="0" fontId="142" fillId="0" borderId="47" applyNumberFormat="0" applyFill="0" applyAlignment="0" applyProtection="0"/>
    <xf numFmtId="0" fontId="251" fillId="0" borderId="78" applyNumberFormat="0" applyFill="0" applyAlignment="0" applyProtection="0"/>
    <xf numFmtId="0" fontId="252" fillId="0" borderId="12" applyNumberFormat="0" applyFill="0" applyAlignment="0" applyProtection="0"/>
    <xf numFmtId="0" fontId="142" fillId="0" borderId="47" applyNumberFormat="0" applyFill="0" applyAlignment="0" applyProtection="0"/>
    <xf numFmtId="0" fontId="14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260" fontId="253" fillId="2" borderId="74"/>
    <xf numFmtId="0" fontId="4" fillId="0" borderId="8">
      <alignment horizontal="right"/>
    </xf>
    <xf numFmtId="0" fontId="225" fillId="0" borderId="71" applyNumberFormat="0" applyFill="0" applyAlignment="0" applyProtection="0"/>
    <xf numFmtId="0" fontId="46" fillId="0" borderId="79" applyNumberFormat="0" applyFill="0" applyAlignment="0" applyProtection="0"/>
    <xf numFmtId="0" fontId="46" fillId="0" borderId="18" applyNumberFormat="0" applyFill="0" applyAlignment="0" applyProtection="0"/>
    <xf numFmtId="0" fontId="225" fillId="0" borderId="71" applyNumberFormat="0" applyFill="0" applyAlignment="0" applyProtection="0"/>
    <xf numFmtId="0" fontId="172" fillId="0" borderId="0"/>
    <xf numFmtId="0" fontId="4" fillId="0" borderId="0"/>
    <xf numFmtId="0" fontId="254" fillId="0" borderId="0"/>
    <xf numFmtId="0" fontId="109" fillId="63" borderId="26" applyNumberFormat="0" applyAlignment="0" applyProtection="0"/>
    <xf numFmtId="0" fontId="255" fillId="57" borderId="80" applyNumberFormat="0" applyAlignment="0" applyProtection="0"/>
    <xf numFmtId="0" fontId="255" fillId="10" borderId="16" applyNumberFormat="0" applyAlignment="0" applyProtection="0"/>
    <xf numFmtId="0" fontId="109" fillId="63" borderId="26" applyNumberFormat="0" applyAlignment="0" applyProtection="0"/>
    <xf numFmtId="3" fontId="3" fillId="0" borderId="0"/>
    <xf numFmtId="0" fontId="21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176" fillId="72" borderId="0" applyNumberFormat="0" applyBorder="0" applyAlignment="0" applyProtection="0"/>
    <xf numFmtId="0" fontId="257" fillId="53" borderId="0" applyNumberFormat="0" applyBorder="0" applyAlignment="0" applyProtection="0"/>
    <xf numFmtId="0" fontId="258" fillId="7" borderId="0" applyNumberFormat="0" applyBorder="0" applyAlignment="0" applyProtection="0"/>
    <xf numFmtId="0" fontId="176" fillId="72" borderId="0" applyNumberFormat="0" applyBorder="0" applyAlignment="0" applyProtection="0"/>
    <xf numFmtId="0" fontId="2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8" fillId="0" borderId="0"/>
    <xf numFmtId="0" fontId="2" fillId="0" borderId="0"/>
    <xf numFmtId="0" fontId="4" fillId="0" borderId="0"/>
    <xf numFmtId="0" fontId="4" fillId="0" borderId="0"/>
    <xf numFmtId="0" fontId="48" fillId="0" borderId="0"/>
    <xf numFmtId="0" fontId="2" fillId="0" borderId="0"/>
    <xf numFmtId="0" fontId="4" fillId="0" borderId="0"/>
    <xf numFmtId="0" fontId="48" fillId="0" borderId="0"/>
    <xf numFmtId="0" fontId="2" fillId="0" borderId="0"/>
    <xf numFmtId="0" fontId="4" fillId="0" borderId="0"/>
    <xf numFmtId="0" fontId="48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2" fillId="0" borderId="0"/>
    <xf numFmtId="0" fontId="4" fillId="0" borderId="0" applyBorder="0"/>
    <xf numFmtId="0" fontId="48" fillId="0" borderId="0"/>
    <xf numFmtId="0" fontId="2" fillId="0" borderId="0"/>
    <xf numFmtId="0" fontId="4" fillId="0" borderId="0"/>
    <xf numFmtId="0" fontId="48" fillId="0" borderId="0"/>
    <xf numFmtId="0" fontId="2" fillId="0" borderId="0"/>
    <xf numFmtId="0" fontId="4" fillId="0" borderId="0"/>
    <xf numFmtId="0" fontId="48" fillId="0" borderId="0"/>
    <xf numFmtId="0" fontId="2" fillId="0" borderId="0"/>
    <xf numFmtId="0" fontId="259" fillId="0" borderId="0"/>
    <xf numFmtId="0" fontId="2" fillId="0" borderId="0"/>
    <xf numFmtId="0" fontId="259" fillId="0" borderId="0"/>
    <xf numFmtId="0" fontId="2" fillId="0" borderId="0"/>
    <xf numFmtId="0" fontId="2" fillId="0" borderId="0"/>
    <xf numFmtId="0" fontId="259" fillId="0" borderId="0"/>
    <xf numFmtId="0" fontId="4" fillId="0" borderId="0"/>
    <xf numFmtId="0" fontId="48" fillId="0" borderId="0"/>
    <xf numFmtId="0" fontId="3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6" fillId="0" borderId="0">
      <alignment horizontal="left"/>
    </xf>
    <xf numFmtId="0" fontId="29" fillId="0" borderId="0"/>
    <xf numFmtId="0" fontId="4" fillId="0" borderId="0"/>
    <xf numFmtId="0" fontId="3" fillId="0" borderId="0"/>
    <xf numFmtId="0" fontId="3" fillId="0" borderId="0"/>
    <xf numFmtId="0" fontId="71" fillId="0" borderId="0"/>
    <xf numFmtId="0" fontId="3" fillId="0" borderId="0"/>
    <xf numFmtId="0" fontId="2" fillId="0" borderId="0"/>
    <xf numFmtId="0" fontId="32" fillId="0" borderId="0"/>
    <xf numFmtId="0" fontId="172" fillId="0" borderId="0"/>
    <xf numFmtId="0" fontId="4" fillId="0" borderId="0"/>
    <xf numFmtId="0" fontId="3" fillId="0" borderId="0"/>
    <xf numFmtId="0" fontId="4" fillId="0" borderId="0"/>
    <xf numFmtId="0" fontId="6" fillId="0" borderId="0">
      <alignment horizontal="left"/>
    </xf>
    <xf numFmtId="0" fontId="3" fillId="0" borderId="0"/>
    <xf numFmtId="0" fontId="3" fillId="0" borderId="0"/>
    <xf numFmtId="0" fontId="6" fillId="0" borderId="0">
      <alignment horizontal="left"/>
    </xf>
    <xf numFmtId="0" fontId="3" fillId="0" borderId="0"/>
    <xf numFmtId="0" fontId="6" fillId="0" borderId="0">
      <alignment horizontal="left"/>
    </xf>
    <xf numFmtId="0" fontId="3" fillId="0" borderId="0"/>
    <xf numFmtId="0" fontId="6" fillId="0" borderId="0">
      <alignment horizontal="left"/>
    </xf>
    <xf numFmtId="0" fontId="3" fillId="0" borderId="0"/>
    <xf numFmtId="0" fontId="6" fillId="0" borderId="0">
      <alignment horizontal="left"/>
    </xf>
    <xf numFmtId="0" fontId="3" fillId="0" borderId="0"/>
    <xf numFmtId="0" fontId="4" fillId="0" borderId="0"/>
    <xf numFmtId="0" fontId="3" fillId="0" borderId="0"/>
    <xf numFmtId="0" fontId="4" fillId="0" borderId="0" applyBorder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6" fillId="0" borderId="0">
      <alignment horizontal="left"/>
    </xf>
    <xf numFmtId="0" fontId="6" fillId="0" borderId="0">
      <alignment horizontal="left"/>
    </xf>
    <xf numFmtId="0" fontId="2" fillId="0" borderId="0"/>
    <xf numFmtId="0" fontId="6" fillId="0" borderId="0">
      <alignment horizontal="left"/>
    </xf>
    <xf numFmtId="0" fontId="8" fillId="0" borderId="0"/>
    <xf numFmtId="0" fontId="6" fillId="0" borderId="0">
      <alignment horizontal="left"/>
    </xf>
    <xf numFmtId="0" fontId="6" fillId="0" borderId="0">
      <alignment horizontal="left"/>
    </xf>
    <xf numFmtId="0" fontId="29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48" fillId="0" borderId="0"/>
    <xf numFmtId="0" fontId="3" fillId="0" borderId="0"/>
    <xf numFmtId="0" fontId="260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261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9" fillId="0" borderId="0"/>
    <xf numFmtId="0" fontId="8" fillId="0" borderId="0"/>
    <xf numFmtId="0" fontId="6" fillId="0" borderId="0">
      <alignment horizontal="left"/>
    </xf>
    <xf numFmtId="0" fontId="3" fillId="0" borderId="0"/>
    <xf numFmtId="0" fontId="3" fillId="0" borderId="0"/>
    <xf numFmtId="0" fontId="3" fillId="0" borderId="0"/>
    <xf numFmtId="0" fontId="261" fillId="0" borderId="0"/>
    <xf numFmtId="0" fontId="2" fillId="0" borderId="0"/>
    <xf numFmtId="0" fontId="3" fillId="0" borderId="0"/>
    <xf numFmtId="0" fontId="3" fillId="0" borderId="0"/>
    <xf numFmtId="0" fontId="6" fillId="0" borderId="0">
      <alignment horizontal="left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6" fillId="0" borderId="0">
      <alignment horizontal="left"/>
    </xf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6" fillId="0" borderId="0">
      <alignment horizontal="left"/>
    </xf>
    <xf numFmtId="0" fontId="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29" fillId="0" borderId="0"/>
    <xf numFmtId="0" fontId="8" fillId="0" borderId="0"/>
    <xf numFmtId="0" fontId="6" fillId="0" borderId="0">
      <alignment horizontal="left"/>
    </xf>
    <xf numFmtId="0" fontId="3" fillId="0" borderId="0"/>
    <xf numFmtId="0" fontId="3" fillId="0" borderId="0"/>
    <xf numFmtId="0" fontId="3" fillId="0" borderId="0"/>
    <xf numFmtId="0" fontId="29" fillId="0" borderId="0"/>
    <xf numFmtId="0" fontId="6" fillId="0" borderId="0">
      <alignment horizontal="left"/>
    </xf>
    <xf numFmtId="0" fontId="3" fillId="0" borderId="0"/>
    <xf numFmtId="0" fontId="4" fillId="0" borderId="0"/>
    <xf numFmtId="0" fontId="6" fillId="0" borderId="0">
      <alignment horizontal="left"/>
    </xf>
    <xf numFmtId="0" fontId="3" fillId="0" borderId="0"/>
    <xf numFmtId="0" fontId="29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horizontal="left"/>
    </xf>
    <xf numFmtId="0" fontId="6" fillId="0" borderId="0">
      <alignment horizontal="left"/>
    </xf>
    <xf numFmtId="0" fontId="32" fillId="0" borderId="0"/>
    <xf numFmtId="0" fontId="6" fillId="0" borderId="0">
      <alignment horizontal="left"/>
    </xf>
    <xf numFmtId="0" fontId="32" fillId="0" borderId="0"/>
    <xf numFmtId="0" fontId="32" fillId="0" borderId="0"/>
    <xf numFmtId="0" fontId="48" fillId="0" borderId="0"/>
    <xf numFmtId="0" fontId="261" fillId="0" borderId="0"/>
    <xf numFmtId="0" fontId="261" fillId="0" borderId="0"/>
    <xf numFmtId="0" fontId="261" fillId="0" borderId="0"/>
    <xf numFmtId="0" fontId="4" fillId="0" borderId="0"/>
    <xf numFmtId="0" fontId="29" fillId="0" borderId="0"/>
    <xf numFmtId="0" fontId="48" fillId="0" borderId="0"/>
    <xf numFmtId="0" fontId="48" fillId="0" borderId="0"/>
    <xf numFmtId="0" fontId="8" fillId="0" borderId="0"/>
    <xf numFmtId="0" fontId="48" fillId="0" borderId="0"/>
    <xf numFmtId="0" fontId="48" fillId="0" borderId="0"/>
    <xf numFmtId="0" fontId="3" fillId="0" borderId="0"/>
    <xf numFmtId="0" fontId="85" fillId="0" borderId="0"/>
    <xf numFmtId="0" fontId="85" fillId="0" borderId="0"/>
    <xf numFmtId="0" fontId="4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32" fillId="0" borderId="0"/>
    <xf numFmtId="0" fontId="4" fillId="0" borderId="0" applyBorder="0"/>
    <xf numFmtId="0" fontId="48" fillId="0" borderId="0"/>
    <xf numFmtId="0" fontId="4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9" fillId="0" borderId="0"/>
    <xf numFmtId="0" fontId="3" fillId="0" borderId="0"/>
    <xf numFmtId="0" fontId="48" fillId="0" borderId="0"/>
    <xf numFmtId="0" fontId="32" fillId="0" borderId="0"/>
    <xf numFmtId="0" fontId="2" fillId="0" borderId="0"/>
    <xf numFmtId="0" fontId="4" fillId="0" borderId="0"/>
    <xf numFmtId="0" fontId="29" fillId="0" borderId="0"/>
    <xf numFmtId="0" fontId="48" fillId="0" borderId="0"/>
    <xf numFmtId="0" fontId="97" fillId="39" borderId="0" applyNumberFormat="0" applyBorder="0" applyAlignment="0" applyProtection="0"/>
    <xf numFmtId="0" fontId="262" fillId="96" borderId="0" applyNumberFormat="0" applyBorder="0" applyAlignment="0" applyProtection="0"/>
    <xf numFmtId="0" fontId="262" fillId="6" borderId="0" applyNumberFormat="0" applyBorder="0" applyAlignment="0" applyProtection="0"/>
    <xf numFmtId="0" fontId="97" fillId="39" borderId="0" applyNumberFormat="0" applyBorder="0" applyAlignment="0" applyProtection="0"/>
    <xf numFmtId="0" fontId="132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4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85" fillId="53" borderId="60" applyNumberFormat="0" applyFont="0" applyAlignment="0" applyProtection="0"/>
    <xf numFmtId="0" fontId="85" fillId="11" borderId="24" applyNumberFormat="0" applyFont="0" applyAlignment="0" applyProtection="0"/>
    <xf numFmtId="0" fontId="85" fillId="11" borderId="24" applyNumberFormat="0" applyFont="0" applyAlignment="0" applyProtection="0"/>
    <xf numFmtId="0" fontId="85" fillId="11" borderId="24" applyNumberFormat="0" applyFont="0" applyAlignment="0" applyProtection="0"/>
    <xf numFmtId="0" fontId="85" fillId="11" borderId="17" applyNumberFormat="0" applyFont="0" applyAlignment="0" applyProtection="0"/>
    <xf numFmtId="0" fontId="85" fillId="11" borderId="24" applyNumberFormat="0" applyFont="0" applyAlignment="0" applyProtection="0"/>
    <xf numFmtId="0" fontId="85" fillId="11" borderId="17" applyNumberFormat="0" applyFont="0" applyAlignment="0" applyProtection="0"/>
    <xf numFmtId="0" fontId="85" fillId="11" borderId="17" applyNumberFormat="0" applyFont="0" applyAlignment="0" applyProtection="0"/>
    <xf numFmtId="0" fontId="3" fillId="53" borderId="60" applyNumberFormat="0" applyFont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259" fillId="0" borderId="0" applyFont="0" applyFill="0" applyBorder="0" applyAlignment="0" applyProtection="0"/>
    <xf numFmtId="9" fontId="18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8" fillId="0" borderId="0"/>
    <xf numFmtId="9" fontId="18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83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167" fillId="0" borderId="25" applyNumberFormat="0" applyFill="0" applyAlignment="0" applyProtection="0"/>
    <xf numFmtId="0" fontId="237" fillId="0" borderId="81" applyNumberFormat="0" applyFill="0" applyAlignment="0" applyProtection="0"/>
    <xf numFmtId="0" fontId="265" fillId="0" borderId="15" applyNumberFormat="0" applyFill="0" applyAlignment="0" applyProtection="0"/>
    <xf numFmtId="0" fontId="167" fillId="0" borderId="25" applyNumberFormat="0" applyFill="0" applyAlignment="0" applyProtection="0"/>
    <xf numFmtId="0" fontId="205" fillId="0" borderId="0"/>
    <xf numFmtId="2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205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205" fillId="0" borderId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114" fillId="0" borderId="0"/>
    <xf numFmtId="361" fontId="4" fillId="0" borderId="0" applyFont="0" applyFill="0" applyBorder="0" applyAlignment="0" applyProtection="0"/>
    <xf numFmtId="362" fontId="4" fillId="0" borderId="0" applyFont="0" applyFill="0" applyBorder="0" applyAlignment="0" applyProtection="0"/>
    <xf numFmtId="363" fontId="4" fillId="0" borderId="0" applyFont="0" applyFill="0" applyBorder="0" applyAlignment="0" applyProtection="0"/>
    <xf numFmtId="224" fontId="32" fillId="0" borderId="0" applyFont="0" applyFill="0" applyBorder="0" applyAlignment="0" applyProtection="0"/>
    <xf numFmtId="0" fontId="1" fillId="0" borderId="0"/>
    <xf numFmtId="0" fontId="85" fillId="97" borderId="0" applyNumberFormat="0" applyBorder="0" applyAlignment="0" applyProtection="0"/>
    <xf numFmtId="0" fontId="85" fillId="97" borderId="0" applyNumberFormat="0" applyBorder="0" applyAlignment="0" applyProtection="0"/>
    <xf numFmtId="0" fontId="85" fillId="98" borderId="0" applyNumberFormat="0" applyBorder="0" applyAlignment="0" applyProtection="0"/>
    <xf numFmtId="0" fontId="85" fillId="98" borderId="0" applyNumberFormat="0" applyBorder="0" applyAlignment="0" applyProtection="0"/>
    <xf numFmtId="0" fontId="85" fillId="99" borderId="0" applyNumberFormat="0" applyBorder="0" applyAlignment="0" applyProtection="0"/>
    <xf numFmtId="0" fontId="85" fillId="99" borderId="0" applyNumberFormat="0" applyBorder="0" applyAlignment="0" applyProtection="0"/>
    <xf numFmtId="0" fontId="85" fillId="100" borderId="0" applyNumberFormat="0" applyBorder="0" applyAlignment="0" applyProtection="0"/>
    <xf numFmtId="0" fontId="85" fillId="100" borderId="0" applyNumberFormat="0" applyBorder="0" applyAlignment="0" applyProtection="0"/>
    <xf numFmtId="0" fontId="85" fillId="101" borderId="0" applyNumberFormat="0" applyBorder="0" applyAlignment="0" applyProtection="0"/>
    <xf numFmtId="0" fontId="85" fillId="101" borderId="0" applyNumberFormat="0" applyBorder="0" applyAlignment="0" applyProtection="0"/>
    <xf numFmtId="0" fontId="85" fillId="102" borderId="0" applyNumberFormat="0" applyBorder="0" applyAlignment="0" applyProtection="0"/>
    <xf numFmtId="0" fontId="85" fillId="102" borderId="0" applyNumberFormat="0" applyBorder="0" applyAlignment="0" applyProtection="0"/>
    <xf numFmtId="0" fontId="85" fillId="103" borderId="0" applyNumberFormat="0" applyBorder="0" applyAlignment="0" applyProtection="0"/>
    <xf numFmtId="0" fontId="85" fillId="103" borderId="0" applyNumberFormat="0" applyBorder="0" applyAlignment="0" applyProtection="0"/>
    <xf numFmtId="0" fontId="85" fillId="104" borderId="0" applyNumberFormat="0" applyBorder="0" applyAlignment="0" applyProtection="0"/>
    <xf numFmtId="0" fontId="85" fillId="104" borderId="0" applyNumberFormat="0" applyBorder="0" applyAlignment="0" applyProtection="0"/>
    <xf numFmtId="0" fontId="85" fillId="105" borderId="0" applyNumberFormat="0" applyBorder="0" applyAlignment="0" applyProtection="0"/>
    <xf numFmtId="0" fontId="85" fillId="105" borderId="0" applyNumberFormat="0" applyBorder="0" applyAlignment="0" applyProtection="0"/>
    <xf numFmtId="0" fontId="85" fillId="100" borderId="0" applyNumberFormat="0" applyBorder="0" applyAlignment="0" applyProtection="0"/>
    <xf numFmtId="0" fontId="85" fillId="100" borderId="0" applyNumberFormat="0" applyBorder="0" applyAlignment="0" applyProtection="0"/>
    <xf numFmtId="0" fontId="85" fillId="103" borderId="0" applyNumberFormat="0" applyBorder="0" applyAlignment="0" applyProtection="0"/>
    <xf numFmtId="0" fontId="85" fillId="103" borderId="0" applyNumberFormat="0" applyBorder="0" applyAlignment="0" applyProtection="0"/>
    <xf numFmtId="0" fontId="85" fillId="106" borderId="0" applyNumberFormat="0" applyBorder="0" applyAlignment="0" applyProtection="0"/>
    <xf numFmtId="0" fontId="85" fillId="106" borderId="0" applyNumberFormat="0" applyBorder="0" applyAlignment="0" applyProtection="0"/>
    <xf numFmtId="0" fontId="86" fillId="107" borderId="0" applyNumberFormat="0" applyBorder="0" applyAlignment="0" applyProtection="0"/>
    <xf numFmtId="0" fontId="86" fillId="107" borderId="0" applyNumberFormat="0" applyBorder="0" applyAlignment="0" applyProtection="0"/>
    <xf numFmtId="0" fontId="86" fillId="104" borderId="0" applyNumberFormat="0" applyBorder="0" applyAlignment="0" applyProtection="0"/>
    <xf numFmtId="0" fontId="86" fillId="104" borderId="0" applyNumberFormat="0" applyBorder="0" applyAlignment="0" applyProtection="0"/>
    <xf numFmtId="0" fontId="86" fillId="105" borderId="0" applyNumberFormat="0" applyBorder="0" applyAlignment="0" applyProtection="0"/>
    <xf numFmtId="0" fontId="86" fillId="105" borderId="0" applyNumberFormat="0" applyBorder="0" applyAlignment="0" applyProtection="0"/>
    <xf numFmtId="0" fontId="86" fillId="108" borderId="0" applyNumberFormat="0" applyBorder="0" applyAlignment="0" applyProtection="0"/>
    <xf numFmtId="0" fontId="86" fillId="108" borderId="0" applyNumberFormat="0" applyBorder="0" applyAlignment="0" applyProtection="0"/>
    <xf numFmtId="0" fontId="86" fillId="109" borderId="0" applyNumberFormat="0" applyBorder="0" applyAlignment="0" applyProtection="0"/>
    <xf numFmtId="0" fontId="86" fillId="109" borderId="0" applyNumberFormat="0" applyBorder="0" applyAlignment="0" applyProtection="0"/>
    <xf numFmtId="0" fontId="86" fillId="110" borderId="0" applyNumberFormat="0" applyBorder="0" applyAlignment="0" applyProtection="0"/>
    <xf numFmtId="0" fontId="86" fillId="110" borderId="0" applyNumberFormat="0" applyBorder="0" applyAlignment="0" applyProtection="0"/>
    <xf numFmtId="364" fontId="266" fillId="0" borderId="0"/>
    <xf numFmtId="0" fontId="86" fillId="109" borderId="0" applyNumberFormat="0" applyBorder="0" applyAlignment="0" applyProtection="0"/>
    <xf numFmtId="0" fontId="86" fillId="111" borderId="0" applyNumberFormat="0" applyBorder="0" applyAlignment="0" applyProtection="0"/>
    <xf numFmtId="0" fontId="186" fillId="112" borderId="61" applyNumberFormat="0" applyAlignment="0" applyProtection="0"/>
    <xf numFmtId="0" fontId="106" fillId="112" borderId="24" applyNumberFormat="0" applyAlignment="0" applyProtection="0"/>
    <xf numFmtId="0" fontId="267" fillId="0" borderId="82" applyNumberFormat="0" applyFill="0" applyAlignment="0" applyProtection="0"/>
    <xf numFmtId="0" fontId="268" fillId="0" borderId="46" applyNumberFormat="0" applyFill="0" applyAlignment="0" applyProtection="0"/>
    <xf numFmtId="0" fontId="269" fillId="0" borderId="83" applyNumberFormat="0" applyFill="0" applyAlignment="0" applyProtection="0"/>
    <xf numFmtId="0" fontId="269" fillId="0" borderId="0" applyNumberFormat="0" applyFill="0" applyBorder="0" applyAlignment="0" applyProtection="0"/>
    <xf numFmtId="0" fontId="225" fillId="0" borderId="84" applyNumberFormat="0" applyFill="0" applyAlignment="0" applyProtection="0"/>
    <xf numFmtId="0" fontId="172" fillId="0" borderId="0"/>
    <xf numFmtId="0" fontId="172" fillId="0" borderId="0"/>
    <xf numFmtId="0" fontId="270" fillId="0" borderId="0" applyNumberFormat="0" applyFill="0" applyBorder="0" applyAlignment="0" applyProtection="0"/>
    <xf numFmtId="0" fontId="176" fillId="1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7" fillId="0" borderId="0" applyNumberFormat="0" applyFill="0" applyBorder="0" applyAlignment="0" applyProtection="0"/>
    <xf numFmtId="167" fontId="259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26" fontId="85" fillId="0" borderId="0" applyFill="0" applyBorder="0" applyAlignment="0" applyProtection="0"/>
    <xf numFmtId="326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85" fillId="0" borderId="0" applyFill="0" applyBorder="0" applyAlignment="0" applyProtection="0"/>
    <xf numFmtId="365" fontId="85" fillId="0" borderId="0" applyFill="0" applyBorder="0" applyAlignment="0" applyProtection="0"/>
    <xf numFmtId="167" fontId="27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59" fillId="0" borderId="0" applyFont="0" applyFill="0" applyBorder="0" applyAlignment="0" applyProtection="0"/>
    <xf numFmtId="365" fontId="85" fillId="0" borderId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5" fillId="0" borderId="0" applyFont="0" applyFill="0" applyBorder="0" applyAlignment="0" applyProtection="0"/>
    <xf numFmtId="271" fontId="3" fillId="0" borderId="0" applyFont="0" applyFill="0" applyBorder="0" applyAlignment="0" applyProtection="0"/>
    <xf numFmtId="366" fontId="85" fillId="0" borderId="0" applyFill="0" applyBorder="0" applyAlignment="0" applyProtection="0"/>
    <xf numFmtId="271" fontId="3" fillId="0" borderId="0" applyFont="0" applyFill="0" applyBorder="0" applyAlignment="0" applyProtection="0"/>
    <xf numFmtId="271" fontId="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365" fontId="85" fillId="0" borderId="0" applyFill="0" applyBorder="0" applyAlignment="0" applyProtection="0"/>
    <xf numFmtId="167" fontId="85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365" fontId="196" fillId="0" borderId="0" applyFill="0" applyBorder="0" applyAlignment="0" applyProtection="0"/>
    <xf numFmtId="167" fontId="85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85" fillId="0" borderId="0" applyFont="0" applyFill="0" applyBorder="0" applyAlignment="0" applyProtection="0"/>
    <xf numFmtId="365" fontId="85" fillId="0" borderId="0" applyFill="0" applyBorder="0" applyAlignment="0" applyProtection="0"/>
    <xf numFmtId="0" fontId="138" fillId="99" borderId="0" applyNumberFormat="0" applyBorder="0" applyAlignment="0" applyProtection="0"/>
    <xf numFmtId="0" fontId="1" fillId="0" borderId="0"/>
    <xf numFmtId="0" fontId="48" fillId="0" borderId="0"/>
  </cellStyleXfs>
  <cellXfs count="152">
    <xf numFmtId="0" fontId="0" fillId="0" borderId="0" xfId="0"/>
    <xf numFmtId="0" fontId="36" fillId="3" borderId="0" xfId="0" applyFont="1" applyFill="1"/>
    <xf numFmtId="0" fontId="37" fillId="3" borderId="0" xfId="0" applyFont="1" applyFill="1"/>
    <xf numFmtId="0" fontId="36" fillId="0" borderId="0" xfId="0" applyFont="1" applyAlignment="1">
      <alignment horizontal="right" vertical="center"/>
    </xf>
    <xf numFmtId="0" fontId="42" fillId="0" borderId="8" xfId="0" applyFont="1" applyBorder="1" applyAlignment="1">
      <alignment vertical="center" wrapText="1"/>
    </xf>
    <xf numFmtId="0" fontId="43" fillId="0" borderId="8" xfId="0" applyFont="1" applyBorder="1" applyAlignment="1">
      <alignment vertical="center" wrapText="1"/>
    </xf>
    <xf numFmtId="0" fontId="43" fillId="0" borderId="8" xfId="0" applyFont="1" applyBorder="1" applyAlignment="1">
      <alignment horizontal="center" vertical="center" wrapText="1"/>
    </xf>
    <xf numFmtId="0" fontId="45" fillId="0" borderId="0" xfId="0" applyFont="1" applyAlignment="1">
      <alignment horizontal="right" vertical="center"/>
    </xf>
    <xf numFmtId="225" fontId="43" fillId="0" borderId="8" xfId="0" applyNumberFormat="1" applyFont="1" applyBorder="1" applyAlignment="1">
      <alignment horizontal="center" vertical="center" wrapText="1"/>
    </xf>
    <xf numFmtId="225" fontId="42" fillId="0" borderId="8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6" fillId="0" borderId="0" xfId="0" applyFont="1"/>
    <xf numFmtId="0" fontId="43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42" fillId="0" borderId="0" xfId="0" applyFont="1" applyBorder="1" applyAlignment="1">
      <alignment horizontal="center" vertical="center" wrapText="1"/>
    </xf>
    <xf numFmtId="223" fontId="42" fillId="0" borderId="0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223" fontId="43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170" fontId="38" fillId="3" borderId="0" xfId="0" applyNumberFormat="1" applyFont="1" applyFill="1" applyAlignment="1">
      <alignment horizontal="center"/>
    </xf>
    <xf numFmtId="225" fontId="41" fillId="0" borderId="0" xfId="0" applyNumberFormat="1" applyFont="1" applyAlignment="1">
      <alignment vertical="center"/>
    </xf>
    <xf numFmtId="223" fontId="41" fillId="0" borderId="0" xfId="0" applyNumberFormat="1" applyFont="1" applyAlignment="1">
      <alignment vertical="center"/>
    </xf>
    <xf numFmtId="223" fontId="40" fillId="0" borderId="0" xfId="0" applyNumberFormat="1" applyFont="1" applyAlignment="1">
      <alignment vertical="center"/>
    </xf>
    <xf numFmtId="0" fontId="42" fillId="0" borderId="0" xfId="0" applyFont="1"/>
    <xf numFmtId="3" fontId="36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36" fillId="0" borderId="8" xfId="0" applyFont="1" applyBorder="1" applyAlignment="1">
      <alignment vertical="center"/>
    </xf>
    <xf numFmtId="0" fontId="35" fillId="0" borderId="8" xfId="0" applyFont="1" applyBorder="1" applyAlignment="1">
      <alignment vertical="center"/>
    </xf>
    <xf numFmtId="0" fontId="42" fillId="0" borderId="8" xfId="0" applyFont="1" applyBorder="1" applyAlignment="1">
      <alignment vertical="center"/>
    </xf>
    <xf numFmtId="3" fontId="8" fillId="0" borderId="0" xfId="0" applyNumberFormat="1" applyFont="1" applyFill="1" applyAlignment="1">
      <alignment horizontal="right" vertical="top"/>
    </xf>
    <xf numFmtId="3" fontId="42" fillId="0" borderId="8" xfId="0" applyNumberFormat="1" applyFont="1" applyBorder="1" applyAlignment="1">
      <alignment horizontal="right" vertical="center" wrapText="1"/>
    </xf>
    <xf numFmtId="3" fontId="36" fillId="0" borderId="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/>
    </xf>
    <xf numFmtId="0" fontId="35" fillId="0" borderId="8" xfId="0" applyFont="1" applyBorder="1" applyAlignment="1">
      <alignment horizontal="right" vertical="center" wrapText="1"/>
    </xf>
    <xf numFmtId="0" fontId="36" fillId="0" borderId="8" xfId="0" applyFont="1" applyBorder="1" applyAlignment="1">
      <alignment horizontal="right" vertical="center"/>
    </xf>
    <xf numFmtId="225" fontId="36" fillId="0" borderId="8" xfId="0" applyNumberFormat="1" applyFont="1" applyBorder="1" applyAlignment="1">
      <alignment horizontal="right" vertical="center"/>
    </xf>
    <xf numFmtId="225" fontId="35" fillId="0" borderId="8" xfId="0" applyNumberFormat="1" applyFont="1" applyBorder="1" applyAlignment="1">
      <alignment horizontal="right" vertical="center"/>
    </xf>
    <xf numFmtId="225" fontId="36" fillId="0" borderId="0" xfId="0" applyNumberFormat="1" applyFont="1" applyAlignment="1">
      <alignment horizontal="right" vertical="center"/>
    </xf>
    <xf numFmtId="3" fontId="36" fillId="3" borderId="0" xfId="0" applyNumberFormat="1" applyFont="1" applyFill="1"/>
    <xf numFmtId="3" fontId="43" fillId="0" borderId="8" xfId="0" applyNumberFormat="1" applyFont="1" applyBorder="1" applyAlignment="1">
      <alignment horizontal="right" vertical="center" wrapText="1"/>
    </xf>
    <xf numFmtId="0" fontId="42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3" fontId="42" fillId="0" borderId="0" xfId="0" applyNumberFormat="1" applyFont="1" applyBorder="1" applyAlignment="1">
      <alignment horizontal="center" vertical="center" wrapText="1"/>
    </xf>
    <xf numFmtId="3" fontId="42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43" fillId="0" borderId="0" xfId="0" applyNumberFormat="1" applyFont="1" applyBorder="1" applyAlignment="1">
      <alignment horizontal="center" vertical="center" wrapText="1"/>
    </xf>
    <xf numFmtId="3" fontId="43" fillId="0" borderId="0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3" fillId="0" borderId="8" xfId="0" applyFont="1" applyBorder="1"/>
    <xf numFmtId="225" fontId="35" fillId="0" borderId="8" xfId="0" applyNumberFormat="1" applyFont="1" applyFill="1" applyBorder="1" applyAlignment="1">
      <alignment horizontal="right" vertical="center"/>
    </xf>
    <xf numFmtId="225" fontId="36" fillId="0" borderId="8" xfId="0" applyNumberFormat="1" applyFont="1" applyFill="1" applyBorder="1" applyAlignment="1">
      <alignment horizontal="right" vertical="center"/>
    </xf>
    <xf numFmtId="225" fontId="35" fillId="0" borderId="8" xfId="0" quotePrefix="1" applyNumberFormat="1" applyFont="1" applyFill="1" applyBorder="1" applyAlignment="1">
      <alignment horizontal="right" vertical="center"/>
    </xf>
    <xf numFmtId="0" fontId="51" fillId="0" borderId="0" xfId="0" applyFont="1" applyFill="1"/>
    <xf numFmtId="0" fontId="47" fillId="0" borderId="0" xfId="0" applyFont="1" applyFill="1" applyAlignment="1">
      <alignment horizontal="right" vertical="top"/>
    </xf>
    <xf numFmtId="223" fontId="36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horizontal="right" vertical="top"/>
    </xf>
    <xf numFmtId="0" fontId="37" fillId="0" borderId="0" xfId="0" applyFont="1" applyFill="1" applyAlignment="1">
      <alignment horizontal="right" vertical="top"/>
    </xf>
    <xf numFmtId="3" fontId="37" fillId="0" borderId="0" xfId="0" applyNumberFormat="1" applyFont="1" applyFill="1" applyAlignment="1">
      <alignment horizontal="right" vertical="top"/>
    </xf>
    <xf numFmtId="0" fontId="35" fillId="0" borderId="0" xfId="0" applyFont="1"/>
    <xf numFmtId="0" fontId="43" fillId="0" borderId="8" xfId="0" applyFont="1" applyBorder="1" applyAlignment="1">
      <alignment wrapText="1"/>
    </xf>
    <xf numFmtId="3" fontId="42" fillId="0" borderId="85" xfId="0" applyNumberFormat="1" applyFont="1" applyBorder="1" applyAlignment="1">
      <alignment horizontal="right" vertical="center" wrapText="1"/>
    </xf>
    <xf numFmtId="0" fontId="42" fillId="0" borderId="8" xfId="0" applyFont="1" applyBorder="1"/>
    <xf numFmtId="3" fontId="42" fillId="0" borderId="8" xfId="0" applyNumberFormat="1" applyFont="1" applyBorder="1"/>
    <xf numFmtId="225" fontId="42" fillId="0" borderId="8" xfId="0" applyNumberFormat="1" applyFont="1" applyFill="1" applyBorder="1" applyAlignment="1">
      <alignment vertical="center" wrapText="1"/>
    </xf>
    <xf numFmtId="225" fontId="43" fillId="0" borderId="8" xfId="0" applyNumberFormat="1" applyFont="1" applyFill="1" applyBorder="1" applyAlignment="1">
      <alignment vertical="center" wrapText="1"/>
    </xf>
    <xf numFmtId="0" fontId="36" fillId="0" borderId="0" xfId="0" applyFont="1" applyAlignment="1">
      <alignment vertical="center"/>
    </xf>
    <xf numFmtId="0" fontId="42" fillId="0" borderId="8" xfId="0" applyFont="1" applyBorder="1" applyAlignment="1">
      <alignment wrapText="1"/>
    </xf>
    <xf numFmtId="3" fontId="43" fillId="0" borderId="8" xfId="0" applyNumberFormat="1" applyFont="1" applyBorder="1" applyAlignment="1">
      <alignment horizontal="center" vertical="center" wrapText="1"/>
    </xf>
    <xf numFmtId="3" fontId="42" fillId="0" borderId="8" xfId="0" applyNumberFormat="1" applyFont="1" applyBorder="1" applyAlignment="1">
      <alignment horizontal="right" vertical="center"/>
    </xf>
    <xf numFmtId="3" fontId="38" fillId="0" borderId="0" xfId="0" applyNumberFormat="1" applyFont="1" applyFill="1" applyAlignment="1">
      <alignment horizontal="right" vertical="top"/>
    </xf>
    <xf numFmtId="170" fontId="36" fillId="3" borderId="8" xfId="0" applyNumberFormat="1" applyFont="1" applyFill="1" applyBorder="1"/>
    <xf numFmtId="170" fontId="35" fillId="3" borderId="8" xfId="0" applyNumberFormat="1" applyFont="1" applyFill="1" applyBorder="1"/>
    <xf numFmtId="170" fontId="35" fillId="0" borderId="8" xfId="0" applyNumberFormat="1" applyFont="1" applyFill="1" applyBorder="1"/>
    <xf numFmtId="0" fontId="43" fillId="0" borderId="0" xfId="0" applyFont="1"/>
    <xf numFmtId="0" fontId="43" fillId="0" borderId="86" xfId="0" applyFont="1" applyBorder="1"/>
    <xf numFmtId="0" fontId="8" fillId="0" borderId="0" xfId="0" applyFont="1" applyFill="1" applyAlignment="1">
      <alignment horizontal="right" vertical="top"/>
    </xf>
    <xf numFmtId="0" fontId="43" fillId="0" borderId="8" xfId="0" applyFont="1" applyFill="1" applyBorder="1" applyAlignment="1">
      <alignment vertical="top" wrapText="1"/>
    </xf>
    <xf numFmtId="0" fontId="44" fillId="0" borderId="8" xfId="0" applyFont="1" applyFill="1" applyBorder="1" applyAlignment="1">
      <alignment vertical="top"/>
    </xf>
    <xf numFmtId="223" fontId="43" fillId="0" borderId="8" xfId="0" applyNumberFormat="1" applyFont="1" applyFill="1" applyBorder="1" applyAlignment="1">
      <alignment horizontal="right" vertical="top"/>
    </xf>
    <xf numFmtId="0" fontId="42" fillId="0" borderId="8" xfId="0" applyFont="1" applyFill="1" applyBorder="1" applyAlignment="1">
      <alignment vertical="center"/>
    </xf>
    <xf numFmtId="223" fontId="42" fillId="0" borderId="8" xfId="0" applyNumberFormat="1" applyFont="1" applyFill="1" applyBorder="1" applyAlignment="1">
      <alignment horizontal="right" vertical="top"/>
    </xf>
    <xf numFmtId="0" fontId="43" fillId="0" borderId="8" xfId="0" applyFont="1" applyFill="1" applyBorder="1" applyAlignment="1">
      <alignment vertical="center" wrapText="1"/>
    </xf>
    <xf numFmtId="3" fontId="42" fillId="0" borderId="8" xfId="0" applyNumberFormat="1" applyFont="1" applyFill="1" applyBorder="1" applyAlignment="1">
      <alignment horizontal="right" vertical="center" wrapText="1"/>
    </xf>
    <xf numFmtId="0" fontId="42" fillId="0" borderId="8" xfId="0" applyFont="1" applyFill="1" applyBorder="1"/>
    <xf numFmtId="0" fontId="42" fillId="0" borderId="8" xfId="0" applyFont="1" applyFill="1" applyBorder="1" applyAlignment="1">
      <alignment vertical="top"/>
    </xf>
    <xf numFmtId="3" fontId="43" fillId="0" borderId="8" xfId="0" applyNumberFormat="1" applyFont="1" applyBorder="1"/>
    <xf numFmtId="0" fontId="40" fillId="0" borderId="0" xfId="0" applyFont="1"/>
    <xf numFmtId="170" fontId="36" fillId="0" borderId="0" xfId="0" applyNumberFormat="1" applyFont="1"/>
    <xf numFmtId="0" fontId="42" fillId="0" borderId="0" xfId="0" applyFont="1" applyAlignment="1">
      <alignment vertical="center" wrapText="1"/>
    </xf>
    <xf numFmtId="0" fontId="43" fillId="0" borderId="8" xfId="0" applyFont="1" applyFill="1" applyBorder="1" applyAlignment="1">
      <alignment vertical="top"/>
    </xf>
    <xf numFmtId="0" fontId="0" fillId="3" borderId="0" xfId="0" applyFill="1"/>
    <xf numFmtId="0" fontId="0" fillId="0" borderId="0" xfId="0" applyAlignment="1">
      <alignment horizontal="left"/>
    </xf>
    <xf numFmtId="0" fontId="43" fillId="115" borderId="8" xfId="0" applyFont="1" applyFill="1" applyBorder="1" applyAlignment="1">
      <alignment horizontal="center" vertical="top" wrapText="1"/>
    </xf>
    <xf numFmtId="0" fontId="272" fillId="115" borderId="8" xfId="0" applyFont="1" applyFill="1" applyBorder="1" applyAlignment="1">
      <alignment horizontal="center" vertical="top" wrapText="1"/>
    </xf>
    <xf numFmtId="168" fontId="0" fillId="0" borderId="8" xfId="0" applyNumberFormat="1" applyFill="1" applyBorder="1"/>
    <xf numFmtId="0" fontId="0" fillId="0" borderId="8" xfId="0" applyFill="1" applyBorder="1"/>
    <xf numFmtId="0" fontId="0" fillId="3" borderId="8" xfId="0" applyFill="1" applyBorder="1"/>
    <xf numFmtId="0" fontId="273" fillId="0" borderId="87" xfId="0" applyFont="1" applyBorder="1" applyAlignment="1">
      <alignment horizontal="left" vertical="top"/>
    </xf>
    <xf numFmtId="4" fontId="273" fillId="0" borderId="87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left"/>
    </xf>
    <xf numFmtId="168" fontId="0" fillId="0" borderId="0" xfId="0" applyNumberFormat="1"/>
    <xf numFmtId="0" fontId="273" fillId="0" borderId="88" xfId="0" applyFont="1" applyBorder="1" applyAlignment="1">
      <alignment horizontal="left" vertical="top" indent="2"/>
    </xf>
    <xf numFmtId="0" fontId="273" fillId="0" borderId="89" xfId="0" applyFont="1" applyBorder="1" applyAlignment="1">
      <alignment horizontal="left" vertical="top" indent="2"/>
    </xf>
    <xf numFmtId="0" fontId="273" fillId="0" borderId="87" xfId="0" applyFont="1" applyBorder="1" applyAlignment="1">
      <alignment horizontal="right" vertical="top" wrapText="1"/>
    </xf>
    <xf numFmtId="0" fontId="274" fillId="116" borderId="87" xfId="0" applyFont="1" applyFill="1" applyBorder="1" applyAlignment="1">
      <alignment horizontal="left" vertical="top" wrapText="1"/>
    </xf>
    <xf numFmtId="4" fontId="274" fillId="116" borderId="87" xfId="0" applyNumberFormat="1" applyFont="1" applyFill="1" applyBorder="1" applyAlignment="1">
      <alignment horizontal="right" vertical="top" wrapText="1"/>
    </xf>
    <xf numFmtId="0" fontId="274" fillId="116" borderId="87" xfId="0" applyFont="1" applyFill="1" applyBorder="1" applyAlignment="1">
      <alignment horizontal="right" vertical="top" wrapText="1"/>
    </xf>
    <xf numFmtId="168" fontId="46" fillId="115" borderId="8" xfId="0" applyNumberFormat="1" applyFont="1" applyFill="1" applyBorder="1"/>
    <xf numFmtId="168" fontId="0" fillId="0" borderId="0" xfId="0" applyNumberFormat="1" applyAlignment="1">
      <alignment vertical="center"/>
    </xf>
    <xf numFmtId="168" fontId="48" fillId="0" borderId="0" xfId="2145" applyNumberFormat="1"/>
    <xf numFmtId="168" fontId="275" fillId="0" borderId="0" xfId="0" applyNumberFormat="1" applyFont="1"/>
    <xf numFmtId="0" fontId="273" fillId="114" borderId="87" xfId="0" applyFont="1" applyFill="1" applyBorder="1" applyAlignment="1">
      <alignment horizontal="left" vertical="top"/>
    </xf>
    <xf numFmtId="0" fontId="273" fillId="114" borderId="87" xfId="0" applyFont="1" applyFill="1" applyBorder="1" applyAlignment="1">
      <alignment horizontal="right" vertical="top" wrapText="1"/>
    </xf>
    <xf numFmtId="4" fontId="273" fillId="114" borderId="87" xfId="0" applyNumberFormat="1" applyFont="1" applyFill="1" applyBorder="1" applyAlignment="1">
      <alignment horizontal="right" vertical="top" wrapText="1"/>
    </xf>
    <xf numFmtId="0" fontId="274" fillId="116" borderId="88" xfId="0" applyFont="1" applyFill="1" applyBorder="1" applyAlignment="1">
      <alignment horizontal="left" vertical="top"/>
    </xf>
    <xf numFmtId="0" fontId="274" fillId="116" borderId="89" xfId="0" applyFont="1" applyFill="1" applyBorder="1" applyAlignment="1">
      <alignment horizontal="left" vertical="top"/>
    </xf>
    <xf numFmtId="0" fontId="274" fillId="117" borderId="0" xfId="0" applyFont="1" applyFill="1" applyBorder="1" applyAlignment="1">
      <alignment horizontal="left" vertical="top" wrapText="1"/>
    </xf>
    <xf numFmtId="0" fontId="274" fillId="116" borderId="0" xfId="0" applyFont="1" applyFill="1" applyBorder="1" applyAlignment="1">
      <alignment horizontal="right" vertical="top" wrapText="1"/>
    </xf>
    <xf numFmtId="4" fontId="273" fillId="0" borderId="0" xfId="0" applyNumberFormat="1" applyFont="1" applyBorder="1" applyAlignment="1">
      <alignment horizontal="right" vertical="top" wrapText="1"/>
    </xf>
    <xf numFmtId="0" fontId="273" fillId="0" borderId="0" xfId="0" applyFont="1" applyBorder="1" applyAlignment="1">
      <alignment horizontal="right" vertical="top" wrapText="1"/>
    </xf>
    <xf numFmtId="4" fontId="274" fillId="116" borderId="0" xfId="0" applyNumberFormat="1" applyFont="1" applyFill="1" applyBorder="1" applyAlignment="1">
      <alignment horizontal="right" vertical="top" wrapText="1"/>
    </xf>
    <xf numFmtId="4" fontId="273" fillId="114" borderId="0" xfId="0" applyNumberFormat="1" applyFont="1" applyFill="1" applyBorder="1" applyAlignment="1">
      <alignment horizontal="right" vertical="top" wrapText="1"/>
    </xf>
    <xf numFmtId="168" fontId="0" fillId="0" borderId="0" xfId="0" applyNumberFormat="1" applyAlignment="1">
      <alignment horizontal="left"/>
    </xf>
    <xf numFmtId="3" fontId="36" fillId="0" borderId="0" xfId="0" applyNumberFormat="1" applyFont="1"/>
    <xf numFmtId="170" fontId="36" fillId="0" borderId="8" xfId="0" applyNumberFormat="1" applyFont="1" applyFill="1" applyBorder="1"/>
    <xf numFmtId="225" fontId="42" fillId="0" borderId="8" xfId="0" applyNumberFormat="1" applyFont="1" applyFill="1" applyBorder="1" applyAlignment="1">
      <alignment horizontal="right" vertical="center" wrapText="1"/>
    </xf>
    <xf numFmtId="0" fontId="49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274" fillId="117" borderId="90" xfId="0" applyFont="1" applyFill="1" applyBorder="1" applyAlignment="1">
      <alignment horizontal="left" vertical="top" wrapText="1"/>
    </xf>
    <xf numFmtId="0" fontId="35" fillId="0" borderId="0" xfId="0" applyFont="1" applyAlignment="1">
      <alignment horizontal="left" wrapText="1"/>
    </xf>
    <xf numFmtId="0" fontId="43" fillId="0" borderId="0" xfId="0" applyFont="1" applyFill="1" applyAlignment="1">
      <alignment horizontal="left" vertical="center"/>
    </xf>
    <xf numFmtId="0" fontId="274" fillId="116" borderId="87" xfId="0" applyFont="1" applyFill="1" applyBorder="1" applyAlignment="1">
      <alignment horizontal="left" vertical="top"/>
    </xf>
    <xf numFmtId="0" fontId="49" fillId="0" borderId="0" xfId="0" applyFont="1" applyAlignment="1">
      <alignment horizontal="left" wrapText="1"/>
    </xf>
    <xf numFmtId="0" fontId="145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274" fillId="117" borderId="90" xfId="0" applyFont="1" applyFill="1" applyBorder="1" applyAlignment="1">
      <alignment horizontal="left" vertical="top" wrapText="1"/>
    </xf>
    <xf numFmtId="0" fontId="43" fillId="0" borderId="0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left" wrapText="1"/>
    </xf>
    <xf numFmtId="0" fontId="42" fillId="0" borderId="8" xfId="0" applyFont="1" applyFill="1" applyBorder="1" applyAlignment="1">
      <alignment horizontal="center"/>
    </xf>
    <xf numFmtId="0" fontId="43" fillId="0" borderId="8" xfId="0" applyFont="1" applyFill="1" applyBorder="1" applyAlignment="1">
      <alignment wrapText="1"/>
    </xf>
    <xf numFmtId="0" fontId="42" fillId="0" borderId="8" xfId="0" applyFont="1" applyFill="1" applyBorder="1" applyAlignment="1">
      <alignment horizontal="center" wrapText="1"/>
    </xf>
    <xf numFmtId="0" fontId="43" fillId="0" borderId="8" xfId="0" applyFont="1" applyFill="1" applyBorder="1"/>
    <xf numFmtId="0" fontId="43" fillId="0" borderId="0" xfId="0" applyFont="1" applyFill="1"/>
    <xf numFmtId="0" fontId="42" fillId="0" borderId="86" xfId="0" applyFont="1" applyFill="1" applyBorder="1" applyAlignment="1">
      <alignment horizontal="center" vertical="center"/>
    </xf>
  </cellXfs>
  <cellStyles count="2146">
    <cellStyle name="_x0005__x001c_" xfId="121"/>
    <cellStyle name="_x000d__x000a_JournalTemplate=C:\COMFO\CTALK\JOURSTD.TPL_x000d__x000a_LbStateAddress=3 3 0 251 1 89 2 311_x000d__x000a_LbStateJou" xfId="122"/>
    <cellStyle name="%" xfId="1"/>
    <cellStyle name="??" xfId="123"/>
    <cellStyle name="?? [0.00]_PRODUCT DETAIL Q1" xfId="124"/>
    <cellStyle name="?? [0]_??" xfId="125"/>
    <cellStyle name="???? [0.00]_PRODUCT DETAIL Q1" xfId="126"/>
    <cellStyle name="???????_Income Statement" xfId="127"/>
    <cellStyle name="????_PRODUCT DETAIL Q1" xfId="128"/>
    <cellStyle name="??_(????)??????" xfId="129"/>
    <cellStyle name="_$Rollup77" xfId="130"/>
    <cellStyle name="__ [0]___" xfId="131"/>
    <cellStyle name="__ [0]____" xfId="132"/>
    <cellStyle name="__ [0]______" xfId="133"/>
    <cellStyle name="__ [0]__________" xfId="134"/>
    <cellStyle name="__ [0]___________EWC 43.5MW8oMtresc 3_25_021" xfId="135"/>
    <cellStyle name="__ [0]___________EWC 43.5MW8oMtresc 3_25_02v2" xfId="136"/>
    <cellStyle name="__ [0]___________EWC 43.5MW8oMtresc 3_25_02v2w_esc" xfId="137"/>
    <cellStyle name="__ [0]___________Wind farm - operation CF" xfId="138"/>
    <cellStyle name="__ [0]_______EWC 43.5MW8oMtresc 3_25_021" xfId="139"/>
    <cellStyle name="__ [0]_______EWC 43.5MW8oMtresc 3_25_02v2" xfId="140"/>
    <cellStyle name="__ [0]_______EWC 43.5MW8oMtresc 3_25_02v2w_esc" xfId="141"/>
    <cellStyle name="__ [0]_______Wind farm - operation CF" xfId="142"/>
    <cellStyle name="__ [0]_____EWC 43.5MW8oMtresc 3_25_021" xfId="143"/>
    <cellStyle name="__ [0]_____EWC 43.5MW8oMtresc 3_25_02v2" xfId="144"/>
    <cellStyle name="__ [0]_____EWC 43.5MW8oMtresc 3_25_02v2w_esc" xfId="145"/>
    <cellStyle name="__ [0]_____Wind farm - operation CF" xfId="146"/>
    <cellStyle name="__ [0]____EWC 43.5MW8oMtresc 3_25_021" xfId="147"/>
    <cellStyle name="__ [0]____EWC 43.5MW8oMtresc 3_25_02v2" xfId="148"/>
    <cellStyle name="__ [0]____EWC 43.5MW8oMtresc 3_25_02v2w_esc" xfId="149"/>
    <cellStyle name="__ [0]____Wind farm - operation CF" xfId="150"/>
    <cellStyle name="__ [0]_94___" xfId="151"/>
    <cellStyle name="__ [0]_94____EWC 43.5MW8oMtresc 3_25_021" xfId="152"/>
    <cellStyle name="__ [0]_94____EWC 43.5MW8oMtresc 3_25_02v2" xfId="153"/>
    <cellStyle name="__ [0]_94____EWC 43.5MW8oMtresc 3_25_02v2w_esc" xfId="154"/>
    <cellStyle name="__ [0]_94____Wind farm - operation CF" xfId="155"/>
    <cellStyle name="__ [0]_dimon" xfId="156"/>
    <cellStyle name="__ [0]_form" xfId="157"/>
    <cellStyle name="__ [0]_form_EWC 43.5MW8oMtresc 3_25_021" xfId="158"/>
    <cellStyle name="__ [0]_form_EWC 43.5MW8oMtresc 3_25_02v2" xfId="159"/>
    <cellStyle name="__ [0]_form_EWC 43.5MW8oMtresc 3_25_02v2w_esc" xfId="160"/>
    <cellStyle name="__ [0]_form_Wind farm - operation CF" xfId="161"/>
    <cellStyle name="__ [0]_laroux" xfId="162"/>
    <cellStyle name="__ [0]_laroux_1" xfId="163"/>
    <cellStyle name="__ [0]_laroux_1_EWC 43.5MW8oMtresc 3_25_021" xfId="164"/>
    <cellStyle name="__ [0]_laroux_1_EWC 43.5MW8oMtresc 3_25_02v2" xfId="165"/>
    <cellStyle name="__ [0]_laroux_1_EWC 43.5MW8oMtresc 3_25_02v2w_esc" xfId="166"/>
    <cellStyle name="__ [0]_laroux_1_Wind farm - operation CF" xfId="167"/>
    <cellStyle name="__ [0]_laroux_2" xfId="168"/>
    <cellStyle name="__ [0]_laroux_EWC 43.5MW8oMtresc 3_25_021" xfId="169"/>
    <cellStyle name="__ [0]_laroux_EWC 43.5MW8oMtresc 3_25_021_1" xfId="170"/>
    <cellStyle name="__ [0]_laroux_EWC 43.5MW8oMtresc 3_25_02v2" xfId="171"/>
    <cellStyle name="__ [0]_laroux_EWC 43.5MW8oMtresc 3_25_02v2w_esc" xfId="172"/>
    <cellStyle name="__ [0]_laroux_Wind farm - operation CF" xfId="173"/>
    <cellStyle name="__ [0]_PERSONAL" xfId="174"/>
    <cellStyle name="__ [0]_PERSONAL_1" xfId="175"/>
    <cellStyle name="__ [0]_PERSONAL_1_EWC 43.5MW8oMtresc 3_25_021" xfId="176"/>
    <cellStyle name="__ [0]_PERSONAL_1_EWC 43.5MW8oMtresc 3_25_02v2" xfId="177"/>
    <cellStyle name="__ [0]_PERSONAL_1_EWC 43.5MW8oMtresc 3_25_02v2w_esc" xfId="178"/>
    <cellStyle name="__ [0]_PERSONAL_1_Wind farm - operation CF" xfId="179"/>
    <cellStyle name="__ [0]_PERSONAL_2" xfId="180"/>
    <cellStyle name="__ [0]_PERSONAL_2_EWC 43.5MW8oMtresc 3_25_021" xfId="181"/>
    <cellStyle name="__ [0]_PERSONAL_2_EWC 43.5MW8oMtresc 3_25_02v2" xfId="182"/>
    <cellStyle name="__ [0]_PERSONAL_2_EWC 43.5MW8oMtresc 3_25_02v2w_esc" xfId="183"/>
    <cellStyle name="__ [0]_PERSONAL_2_Wind farm - operation CF" xfId="184"/>
    <cellStyle name="__ [0]_PERSONAL_3" xfId="185"/>
    <cellStyle name="__ [0]_PERSONAL_EWC 43.5MW8oMtresc 3_25_021" xfId="186"/>
    <cellStyle name="__ [0]_PERSONAL_EWC 43.5MW8oMtresc 3_25_02v2" xfId="187"/>
    <cellStyle name="__ [0]_PERSONAL_EWC 43.5MW8oMtresc 3_25_02v2w_esc" xfId="188"/>
    <cellStyle name="__ [0]_PERSONAL_EWC 43.5MW8oMtresc 3_25_02v2w_esc_1" xfId="189"/>
    <cellStyle name="__ [0]_PERSONAL_Wind farm - operation CF" xfId="190"/>
    <cellStyle name="__ [0]_Sheet2" xfId="191"/>
    <cellStyle name="____.____" xfId="192"/>
    <cellStyle name="_____" xfId="193"/>
    <cellStyle name="______" xfId="194"/>
    <cellStyle name="_______" xfId="195"/>
    <cellStyle name="________" xfId="196"/>
    <cellStyle name="__________" xfId="197"/>
    <cellStyle name="____________" xfId="198"/>
    <cellStyle name="_____________EWC 43.5MW8oMtresc 3_25_021" xfId="199"/>
    <cellStyle name="_____________EWC 43.5MW8oMtresc 3_25_021_1" xfId="200"/>
    <cellStyle name="_____________EWC 43.5MW8oMtresc 3_25_02v2" xfId="201"/>
    <cellStyle name="_____________EWC 43.5MW8oMtresc 3_25_02v2_1" xfId="202"/>
    <cellStyle name="_____________EWC 43.5MW8oMtresc 3_25_02v2w_esc" xfId="203"/>
    <cellStyle name="_____________EWC 43.5MW8oMtresc 3_25_02v2w_esc_1" xfId="204"/>
    <cellStyle name="_____________Wind farm - operation CF" xfId="205"/>
    <cellStyle name="_____________Wind farm - operation CF_1" xfId="206"/>
    <cellStyle name="___________EWC 43.5MW8oMtresc 3_25_021" xfId="207"/>
    <cellStyle name="___________EWC 43.5MW8oMtresc 3_25_02v2" xfId="208"/>
    <cellStyle name="___________EWC 43.5MW8oMtresc 3_25_02v2w_esc" xfId="209"/>
    <cellStyle name="___________Wind farm - operation CF" xfId="210"/>
    <cellStyle name="_________1" xfId="211"/>
    <cellStyle name="_________2" xfId="212"/>
    <cellStyle name="_________EWC 43.5MW8oMtresc 3_25_021" xfId="213"/>
    <cellStyle name="_________EWC 43.5MW8oMtresc 3_25_021_1" xfId="214"/>
    <cellStyle name="_________EWC 43.5MW8oMtresc 3_25_02v2" xfId="215"/>
    <cellStyle name="_________EWC 43.5MW8oMtresc 3_25_02v2_1" xfId="216"/>
    <cellStyle name="_________EWC 43.5MW8oMtresc 3_25_02v2w_esc" xfId="217"/>
    <cellStyle name="_________EWC 43.5MW8oMtresc 3_25_02v2w_esc_1" xfId="218"/>
    <cellStyle name="_________Wind farm - operation CF" xfId="219"/>
    <cellStyle name="_________Wind farm - operation CF_1" xfId="220"/>
    <cellStyle name="________1" xfId="221"/>
    <cellStyle name="_______EWC 43.5MW8oMtresc 3_25_021" xfId="222"/>
    <cellStyle name="_______EWC 43.5MW8oMtresc 3_25_021_1" xfId="223"/>
    <cellStyle name="_______EWC 43.5MW8oMtresc 3_25_02v2" xfId="224"/>
    <cellStyle name="_______EWC 43.5MW8oMtresc 3_25_02v2_1" xfId="225"/>
    <cellStyle name="_______EWC 43.5MW8oMtresc 3_25_02v2_2" xfId="226"/>
    <cellStyle name="_______EWC 43.5MW8oMtresc 3_25_02v2w_esc" xfId="227"/>
    <cellStyle name="_______EWC 43.5MW8oMtresc 3_25_02v2w_esc_1" xfId="228"/>
    <cellStyle name="_______EWC 43.5MW8oMtresc 3_25_02v2w_esc_2" xfId="229"/>
    <cellStyle name="_______Wind farm - operation CF" xfId="230"/>
    <cellStyle name="_______Wind farm - operation CF_1" xfId="231"/>
    <cellStyle name="______1" xfId="232"/>
    <cellStyle name="______EWC 43.5MW8oMtresc 3_25_021" xfId="233"/>
    <cellStyle name="______EWC 43.5MW8oMtresc 3_25_021_1" xfId="234"/>
    <cellStyle name="______EWC 43.5MW8oMtresc 3_25_021_2" xfId="235"/>
    <cellStyle name="______EWC 43.5MW8oMtresc 3_25_02v2" xfId="236"/>
    <cellStyle name="______EWC 43.5MW8oMtresc 3_25_02v2_1" xfId="237"/>
    <cellStyle name="______EWC 43.5MW8oMtresc 3_25_02v2w_esc" xfId="238"/>
    <cellStyle name="______EWC 43.5MW8oMtresc 3_25_02v2w_esc_1" xfId="239"/>
    <cellStyle name="______EWC 43.5MW8oMtresc 3_25_02v2w_esc_2" xfId="240"/>
    <cellStyle name="______EWC 43.5MW8oMtresc 3_25_02v2w_esc_3" xfId="241"/>
    <cellStyle name="______Wind farm - operation CF" xfId="242"/>
    <cellStyle name="______Wind farm - operation CF_1" xfId="243"/>
    <cellStyle name="______Wind farm - operation CF_2" xfId="244"/>
    <cellStyle name="___94___" xfId="245"/>
    <cellStyle name="___94____EWC 43.5MW8oMtresc 3_25_021" xfId="246"/>
    <cellStyle name="___94____EWC 43.5MW8oMtresc 3_25_021_1" xfId="247"/>
    <cellStyle name="___94____EWC 43.5MW8oMtresc 3_25_02v2" xfId="248"/>
    <cellStyle name="___94____EWC 43.5MW8oMtresc 3_25_02v2w_esc" xfId="249"/>
    <cellStyle name="___94____Wind farm - operation CF" xfId="250"/>
    <cellStyle name="___97___" xfId="251"/>
    <cellStyle name="___970120" xfId="252"/>
    <cellStyle name="___BEBU_GI" xfId="253"/>
    <cellStyle name="___dimon" xfId="254"/>
    <cellStyle name="___dimon_EWC 43.5MW8oMtresc 3_25_021" xfId="255"/>
    <cellStyle name="___dimon_EWC 43.5MW8oMtresc 3_25_02v2" xfId="256"/>
    <cellStyle name="___dimon_EWC 43.5MW8oMtresc 3_25_02v2w_esc" xfId="257"/>
    <cellStyle name="___dimon_Wind farm - operation CF" xfId="258"/>
    <cellStyle name="___form" xfId="259"/>
    <cellStyle name="___form_EWC 43.5MW8oMtresc 3_25_021" xfId="260"/>
    <cellStyle name="___form_EWC 43.5MW8oMtresc 3_25_021_1" xfId="261"/>
    <cellStyle name="___form_EWC 43.5MW8oMtresc 3_25_02v2" xfId="262"/>
    <cellStyle name="___form_EWC 43.5MW8oMtresc 3_25_02v2_1" xfId="263"/>
    <cellStyle name="___form_EWC 43.5MW8oMtresc 3_25_02v2w_esc" xfId="264"/>
    <cellStyle name="___form_Wind farm - operation CF" xfId="265"/>
    <cellStyle name="___form_Wind farm - operation CF_1" xfId="266"/>
    <cellStyle name="___ga_PB" xfId="267"/>
    <cellStyle name="___laroux" xfId="268"/>
    <cellStyle name="___laroux_1" xfId="269"/>
    <cellStyle name="___laroux_1_EWC 43.5MW8oMtresc 3_25_021" xfId="270"/>
    <cellStyle name="___laroux_1_EWC 43.5MW8oMtresc 3_25_021_1" xfId="271"/>
    <cellStyle name="___laroux_1_EWC 43.5MW8oMtresc 3_25_021_2" xfId="272"/>
    <cellStyle name="___laroux_1_EWC 43.5MW8oMtresc 3_25_02v2" xfId="273"/>
    <cellStyle name="___laroux_1_EWC 43.5MW8oMtresc 3_25_02v2_1" xfId="274"/>
    <cellStyle name="___laroux_1_EWC 43.5MW8oMtresc 3_25_02v2w_esc" xfId="275"/>
    <cellStyle name="___laroux_1_EWC 43.5MW8oMtresc 3_25_02v2w_esc_1" xfId="276"/>
    <cellStyle name="___laroux_1_EWC 43.5MW8oMtresc 3_25_02v2w_esc_2" xfId="277"/>
    <cellStyle name="___laroux_1_Wind farm - operation CF" xfId="278"/>
    <cellStyle name="___laroux_1_Wind farm - operation CF_1" xfId="279"/>
    <cellStyle name="___laroux_2" xfId="280"/>
    <cellStyle name="___laroux_2_EWC 43.5MW8oMtresc 3_25_021" xfId="281"/>
    <cellStyle name="___laroux_2_EWC 43.5MW8oMtresc 3_25_021_1" xfId="282"/>
    <cellStyle name="___laroux_2_EWC 43.5MW8oMtresc 3_25_02v2" xfId="283"/>
    <cellStyle name="___laroux_2_EWC 43.5MW8oMtresc 3_25_02v2w_esc" xfId="284"/>
    <cellStyle name="___laroux_2_EWC 43.5MW8oMtresc 3_25_02v2w_esc_1" xfId="285"/>
    <cellStyle name="___laroux_2_Wind farm - operation CF" xfId="286"/>
    <cellStyle name="___laroux_3" xfId="287"/>
    <cellStyle name="___laroux_4" xfId="288"/>
    <cellStyle name="___laroux_5" xfId="289"/>
    <cellStyle name="___laroux_6" xfId="290"/>
    <cellStyle name="___laroux_7" xfId="291"/>
    <cellStyle name="___laroux_8" xfId="292"/>
    <cellStyle name="___laroux_EWC 43.5MW8oMtresc 3_25_021" xfId="293"/>
    <cellStyle name="___laroux_EWC 43.5MW8oMtresc 3_25_021_1" xfId="294"/>
    <cellStyle name="___laroux_EWC 43.5MW8oMtresc 3_25_02v2" xfId="295"/>
    <cellStyle name="___laroux_EWC 43.5MW8oMtresc 3_25_02v2_1" xfId="296"/>
    <cellStyle name="___laroux_EWC 43.5MW8oMtresc 3_25_02v2_2" xfId="297"/>
    <cellStyle name="___laroux_EWC 43.5MW8oMtresc 3_25_02v2w_esc" xfId="298"/>
    <cellStyle name="___laroux_EWC 43.5MW8oMtresc 3_25_02v2w_esc_1" xfId="299"/>
    <cellStyle name="___laroux_Wind farm - operation CF" xfId="300"/>
    <cellStyle name="___laroux_Wind farm - operation CF_1" xfId="301"/>
    <cellStyle name="___PERSONAL" xfId="302"/>
    <cellStyle name="___PERSONAL_1" xfId="303"/>
    <cellStyle name="___PERSONAL_1_EWC 43.5MW8oMtresc 3_25_021" xfId="304"/>
    <cellStyle name="___PERSONAL_1_EWC 43.5MW8oMtresc 3_25_021_1" xfId="305"/>
    <cellStyle name="___PERSONAL_1_EWC 43.5MW8oMtresc 3_25_02v2" xfId="306"/>
    <cellStyle name="___PERSONAL_1_EWC 43.5MW8oMtresc 3_25_02v2_1" xfId="307"/>
    <cellStyle name="___PERSONAL_1_EWC 43.5MW8oMtresc 3_25_02v2_2" xfId="308"/>
    <cellStyle name="___PERSONAL_1_EWC 43.5MW8oMtresc 3_25_02v2w_esc" xfId="309"/>
    <cellStyle name="___PERSONAL_1_EWC 43.5MW8oMtresc 3_25_02v2w_esc_1" xfId="310"/>
    <cellStyle name="___PERSONAL_1_Wind farm - operation CF" xfId="311"/>
    <cellStyle name="___PERSONAL_1_Wind farm - operation CF_1" xfId="312"/>
    <cellStyle name="___PERSONAL_2" xfId="313"/>
    <cellStyle name="___PERSONAL_2_EWC 43.5MW8oMtresc 3_25_021" xfId="314"/>
    <cellStyle name="___PERSONAL_2_EWC 43.5MW8oMtresc 3_25_021_1" xfId="315"/>
    <cellStyle name="___PERSONAL_2_EWC 43.5MW8oMtresc 3_25_02v2" xfId="316"/>
    <cellStyle name="___PERSONAL_2_EWC 43.5MW8oMtresc 3_25_02v2w_esc" xfId="317"/>
    <cellStyle name="___PERSONAL_2_EWC 43.5MW8oMtresc 3_25_02v2w_esc_1" xfId="318"/>
    <cellStyle name="___PERSONAL_2_Wind farm - operation CF" xfId="319"/>
    <cellStyle name="___PERSONAL_2_Wind farm - operation CF_1" xfId="320"/>
    <cellStyle name="___PERSONAL_3" xfId="321"/>
    <cellStyle name="___PERSONAL_3_EWC 43.5MW8oMtresc 3_25_021" xfId="322"/>
    <cellStyle name="___PERSONAL_3_EWC 43.5MW8oMtresc 3_25_02v2" xfId="323"/>
    <cellStyle name="___PERSONAL_3_EWC 43.5MW8oMtresc 3_25_02v2w_esc" xfId="324"/>
    <cellStyle name="___PERSONAL_3_EWC 43.5MW8oMtresc 3_25_02v2w_esc_1" xfId="325"/>
    <cellStyle name="___PERSONAL_3_Wind farm - operation CF" xfId="326"/>
    <cellStyle name="___PERSONAL_4" xfId="327"/>
    <cellStyle name="___PERSONAL_EWC 43.5MW8oMtresc 3_25_021" xfId="328"/>
    <cellStyle name="___PERSONAL_EWC 43.5MW8oMtresc 3_25_02v2" xfId="329"/>
    <cellStyle name="___PERSONAL_EWC 43.5MW8oMtresc 3_25_02v2_1" xfId="330"/>
    <cellStyle name="___PERSONAL_EWC 43.5MW8oMtresc 3_25_02v2w_esc" xfId="331"/>
    <cellStyle name="___PERSONAL_EWC 43.5MW8oMtresc 3_25_02v2w_esc_1" xfId="332"/>
    <cellStyle name="___PERSONAL_Wind farm - operation CF" xfId="333"/>
    <cellStyle name="___PERSONAL_Wind farm - operation CF_1" xfId="334"/>
    <cellStyle name="___Query11" xfId="335"/>
    <cellStyle name="___Sheet1" xfId="336"/>
    <cellStyle name="___Sheet1 (2)" xfId="337"/>
    <cellStyle name="___Sheet2" xfId="338"/>
    <cellStyle name="___Sheet2_EWC 43.5MW8oMtresc 3_25_021" xfId="339"/>
    <cellStyle name="___Sheet2_EWC 43.5MW8oMtresc 3_25_021_1" xfId="340"/>
    <cellStyle name="___Sheet2_EWC 43.5MW8oMtresc 3_25_02v2" xfId="341"/>
    <cellStyle name="___Sheet2_EWC 43.5MW8oMtresc 3_25_02v2_1" xfId="342"/>
    <cellStyle name="___Sheet2_EWC 43.5MW8oMtresc 3_25_02v2w_esc" xfId="343"/>
    <cellStyle name="___Sheet2_Wind farm - operation CF" xfId="344"/>
    <cellStyle name="_02_1_Eki_2006 12_TB" xfId="345"/>
    <cellStyle name="_02_1_Eki_2008 05_TB_RE_DT adj stand alone" xfId="346"/>
    <cellStyle name="_02_1_Eki_2008 12_TB_stand alone v2" xfId="347"/>
    <cellStyle name="_04.04.06 Баланс неконсол.2005" xfId="348"/>
    <cellStyle name="_12.4 Attachment to SRM SAD" xfId="349"/>
    <cellStyle name="_2004г. СМИ КазТрансОйл по 241 приказу( дочки)" xfId="350"/>
    <cellStyle name="_2005г.НКС ЗФ для ЦА" xfId="351"/>
    <cellStyle name="_2006 Projections (Aug.30.2006)" xfId="352"/>
    <cellStyle name="_2006 Projections (Oct.9.2006)" xfId="353"/>
    <cellStyle name="_2006 SOAP JE_137 Maikuben SOAP #137v3 JD review" xfId="354"/>
    <cellStyle name="_2007 Projections (August 19,2007) final" xfId="355"/>
    <cellStyle name="_2008 Projections (10 July 2008)" xfId="356"/>
    <cellStyle name="_2008 Projections (29 May 2008) No ADB, pay down of debt at closing" xfId="357"/>
    <cellStyle name="_2216.2 отдельная ФО JSC KTZh - for client RUS - FINAL" xfId="358"/>
    <cellStyle name="_2263 IFRS transfromation check Deloitte AES EKIBASTUZ updated Sept 06 2006" xfId="359"/>
    <cellStyle name="_2299 IFRS transfromation check Deloitte AES EKIBASTUZ updated Sept 14, 2006" xfId="360"/>
    <cellStyle name="_5-yr Pre-tax Inc011702" xfId="361"/>
    <cellStyle name="_681 счет" xfId="362"/>
    <cellStyle name="_684-687" xfId="363"/>
    <cellStyle name="_80_Себестоимость_КФС_образец" xfId="364"/>
    <cellStyle name="_A2 GRP_12.07 Translation_MASTER" xfId="365"/>
    <cellStyle name="_A4. Openning balance reconciliation" xfId="366"/>
    <cellStyle name="_A4. P&amp;L as of Mar 28, 06" xfId="367"/>
    <cellStyle name="_A4. Year-End Balance as of Mar 28, 06" xfId="368"/>
    <cellStyle name="_A4.1 TS 2005" xfId="369"/>
    <cellStyle name="_A4.PBC_YE-Hard Close Balance_as of Mar 28, 06" xfId="370"/>
    <cellStyle name="_AES Eki transfromation DTT reply 04 09 06" xfId="371"/>
    <cellStyle name="_AES M TT 14-08-2006" xfId="372"/>
    <cellStyle name="_APetrol-08-05_Translation package" xfId="373"/>
    <cellStyle name="_APetrol-08-24_Основные средства" xfId="374"/>
    <cellStyle name="_Approval_Dec05_SeaWest" xfId="375"/>
    <cellStyle name="_Approval_Dec05_SeaWest_Rev" xfId="376"/>
    <cellStyle name="_B1 GRP_05.08 Consolidation_v3" xfId="377"/>
    <cellStyle name="_BD template" xfId="378"/>
    <cellStyle name="_BD_template" xfId="379"/>
    <cellStyle name="_BGI" xfId="380"/>
    <cellStyle name="_Budget Assumption OB 2005" xfId="381"/>
    <cellStyle name="_Cape-08-05-24_Основные средства" xfId="382"/>
    <cellStyle name="_CASH" xfId="383"/>
    <cellStyle name="_cash flows" xfId="384"/>
    <cellStyle name="_Cement Semey_06_P_Employees Payables" xfId="385"/>
    <cellStyle name="_Cili_2003 Budget Chigen" xfId="386"/>
    <cellStyle name="_CIT matching" xfId="387"/>
    <cellStyle name="_Comma" xfId="388"/>
    <cellStyle name="_Comparative analysis of PBC reports dd 3 may" xfId="389"/>
    <cellStyle name="_CONV_FILE_DEC_2006" xfId="390"/>
    <cellStyle name="_CONV_FILE_MAR_2008" xfId="391"/>
    <cellStyle name="_Conversion Maik-West" xfId="392"/>
    <cellStyle name="_Conversion Maik-West ER" xfId="393"/>
    <cellStyle name="_Currency" xfId="394"/>
    <cellStyle name="_Currency_Senior Notes April 3" xfId="395"/>
    <cellStyle name="_CurrencySpace" xfId="396"/>
    <cellStyle name="_D 11 АО Кагазы на 19.03.08г-1" xfId="397"/>
    <cellStyle name="_D 11 КПН 2007г. Астана Моторс Лизинг на 29.01.09г." xfId="398"/>
    <cellStyle name="_D 6-6 300 на 21.03.08г." xfId="399"/>
    <cellStyle name="_D 6-6 КПН КУАТ 2006г. на 15.03.2008г." xfId="400"/>
    <cellStyle name="_Data" xfId="401"/>
    <cellStyle name="_Eki Conv Jul 07" xfId="402"/>
    <cellStyle name="_Eki_Budget_2006_2007 16 11 05" xfId="403"/>
    <cellStyle name="_Ekibastuz FAS 109 Template 8Nov05" xfId="404"/>
    <cellStyle name="_Eliminations AES Maik - MW" xfId="405"/>
    <cellStyle name="_EPS Oct01Bud" xfId="406"/>
    <cellStyle name="_EuroCenterAstana_O_Salary_2006" xfId="407"/>
    <cellStyle name="_EuroCenterAstana_P_Salary_2006" xfId="408"/>
    <cellStyle name="_FA, CIP (3)" xfId="409"/>
    <cellStyle name="_FC Template" xfId="410"/>
    <cellStyle name="_ForecastToday v4" xfId="411"/>
    <cellStyle name="_FS " xfId="412"/>
    <cellStyle name="_Granbury-F-Machine" xfId="413"/>
    <cellStyle name="_Granite" xfId="414"/>
    <cellStyle name="_GRK_06_P_Salary and Payroll taxes_new" xfId="415"/>
    <cellStyle name="_GRK_06_Payroll and related taxes" xfId="416"/>
    <cellStyle name="_GRK_2006_P_Salary and Payroll taxes_AiKA" xfId="417"/>
    <cellStyle name="_IFRS 2001-2006 6mnth_Sept_15_2006 unshared" xfId="418"/>
    <cellStyle name="_IFRS 2001-2006 6mnth_Sept_9_2006 (version 1)" xfId="419"/>
    <cellStyle name="_Ironwood" xfId="420"/>
    <cellStyle name="_Ironwood_LB36a" xfId="421"/>
    <cellStyle name="_K.410" xfId="422"/>
    <cellStyle name="_KFS-07-24_Основные средства" xfId="423"/>
    <cellStyle name="_KFS-07-70_Себестоимость реализации" xfId="424"/>
    <cellStyle name="_KIS-08-05-10_Cash and cash equivalents" xfId="425"/>
    <cellStyle name="_KPI-07-24_Основные средства" xfId="426"/>
    <cellStyle name="_MAEK_05_J_Inventory" xfId="427"/>
    <cellStyle name="_Maik_2008_05_1.TB_01_07_08" xfId="428"/>
    <cellStyle name="_Maikuben West - AJE#9" xfId="429"/>
    <cellStyle name="_MM_Nornale" xfId="430"/>
    <cellStyle name="_MM_Nornale_191800DGED00001EXCO_01+02" xfId="431"/>
    <cellStyle name="_MM_Nornale_191800DGED00001EXCO_01+02 2" xfId="432"/>
    <cellStyle name="_MM_Nornale_191800DGED00001EXCO_01+02 3" xfId="433"/>
    <cellStyle name="_MM_Nornale_191800DGED00001EXCO_01+02 4" xfId="434"/>
    <cellStyle name="_Multiple" xfId="435"/>
    <cellStyle name="_MultipleSpace" xfId="436"/>
    <cellStyle name="_NA_IS" xfId="437"/>
    <cellStyle name="_New Microsoft Excel Worksheet" xfId="438"/>
    <cellStyle name="_normální" xfId="439"/>
    <cellStyle name="_O. Taxes -02 Yassy" xfId="440"/>
    <cellStyle name="_Other_data022802" xfId="441"/>
    <cellStyle name="_Output" xfId="442"/>
    <cellStyle name="_P_Employee Benefits" xfId="443"/>
    <cellStyle name="_PBC Consolidated forms 14_apr_2006" xfId="444"/>
    <cellStyle name="_Percent" xfId="445"/>
    <cellStyle name="_PercentSpace" xfId="446"/>
    <cellStyle name="_PERSONAL" xfId="447"/>
    <cellStyle name="_PERSONAL_1" xfId="448"/>
    <cellStyle name="_PPE Roll-Fwd" xfId="449"/>
    <cellStyle name="_Presentation OB 2006-2005" xfId="450"/>
    <cellStyle name="_PRICE_1C" xfId="451"/>
    <cellStyle name="_R_Salary" xfId="452"/>
    <cellStyle name="_Reconciliation of fin and prelim fs" xfId="453"/>
    <cellStyle name="_Retrieve RP template for year end EGRES-1 v2" xfId="454"/>
    <cellStyle name="_RI-07-72_Общеадминистративные расходы" xfId="455"/>
    <cellStyle name="_Salary" xfId="456"/>
    <cellStyle name="_Salary and related taxes" xfId="457"/>
    <cellStyle name="_SalaryGRKSubsidiaries" xfId="458"/>
    <cellStyle name="_SeaWest2005-07-16 (Ellen Sun)" xfId="459"/>
    <cellStyle name="_SOAK_07_72_Общеадминистративные расходы" xfId="460"/>
    <cellStyle name="_Sum of adjustments" xfId="461"/>
    <cellStyle name="_Tax MW" xfId="462"/>
    <cellStyle name="_Tier 1 draft" xfId="463"/>
    <cellStyle name="_Worksheet in   AES Deferred Taxes update 12.09.06 - with Misha's notes, to be further updated" xfId="464"/>
    <cellStyle name="_Worksheet in 2235 AES EKIBASTUZ _ IFRS 2003-2005" xfId="465"/>
    <cellStyle name="_Worksheet in 2263 IFRS transfromation check Deloitte AES EKIBASTUZ updated August 17, 2006" xfId="466"/>
    <cellStyle name="_вклады_2009г" xfId="467"/>
    <cellStyle name="_дебиторская" xfId="468"/>
    <cellStyle name="_Инв, отсроч налоги, налоги, ОДДС" xfId="469"/>
    <cellStyle name="_Капитал 2005 г. неконсол." xfId="470"/>
    <cellStyle name="_Книга1" xfId="471"/>
    <cellStyle name="_Копия Tax MW" xfId="472"/>
    <cellStyle name="_Корректировки Аудита" xfId="473"/>
    <cellStyle name="_кредиторская" xfId="474"/>
    <cellStyle name="_Кт за Март" xfId="475"/>
    <cellStyle name="_Лист6" xfId="476"/>
    <cellStyle name="_мебель, оборудование инвентарь1207" xfId="477"/>
    <cellStyle name="_Об.ОС" xfId="478"/>
    <cellStyle name="_ОДДС" xfId="479"/>
    <cellStyle name="_ОС за 2004" xfId="480"/>
    <cellStyle name="_Отчет  Бюджет Актау2005г" xfId="481"/>
    <cellStyle name="_Отчет Бюджет 2006" xfId="482"/>
    <cellStyle name="_ОТЧЕТ для ДКФ    06 04 05  (6)" xfId="483"/>
    <cellStyle name="_Оформление рабочих бумаг АО РЕЕСТР_2009г." xfId="484"/>
    <cellStyle name="_Оформление рабочих бумаг АО РЕЕСТР_2009г. (version 2) (version 1) (version 2)" xfId="485"/>
    <cellStyle name="_План развития ПТС на 2005-2010 (связи станционной части)" xfId="486"/>
    <cellStyle name="_произв.цели - приложение к СНР_айгерим_09.11" xfId="487"/>
    <cellStyle name="_разраб резерв" xfId="488"/>
    <cellStyle name="_Расшифровки СМИ(консалид) за 2004 год" xfId="489"/>
    <cellStyle name="_Сape-08-05-72_Общеадминистративные расходы" xfId="490"/>
    <cellStyle name="_Свод  ФО Трейдинг 2007г на 18.04.08г." xfId="491"/>
    <cellStyle name="_Связанные стороны" xfId="492"/>
    <cellStyle name="_Утв СД Бюджет расшиф 29 12 05" xfId="493"/>
    <cellStyle name="_Формы МСФОс для ДЧП(проект) 1" xfId="494"/>
    <cellStyle name="”ќђќ‘ћ‚›‰" xfId="495"/>
    <cellStyle name="”љ‘ђћ‚ђќќ›‰" xfId="496"/>
    <cellStyle name="„…ќ…†ќ›‰" xfId="497"/>
    <cellStyle name="£ BP" xfId="498"/>
    <cellStyle name="¥ JY" xfId="499"/>
    <cellStyle name="=C:\WINNT\SYSTEM32\COMMAND.COM" xfId="500"/>
    <cellStyle name="‡ђѓћ‹ћ‚ћљ1" xfId="501"/>
    <cellStyle name="‡ђѓћ‹ћ‚ћљ2" xfId="502"/>
    <cellStyle name="•WЏЂ_ЉO‰?—a‹?" xfId="503"/>
    <cellStyle name="’ћѓћ‚›‰" xfId="504"/>
    <cellStyle name="W_OÝaà" xfId="505"/>
    <cellStyle name="0_Decimal" xfId="506"/>
    <cellStyle name="0_Decimal_ MC" xfId="507"/>
    <cellStyle name="0_Decimal_2004OB MC" xfId="508"/>
    <cellStyle name="0_Decimal_financez" xfId="509"/>
    <cellStyle name="0_Decimal_kz_dom_versus" xfId="510"/>
    <cellStyle name="0_Decimal_LE curr impact" xfId="511"/>
    <cellStyle name="0_Decimal_LE rev &amp; Cost" xfId="512"/>
    <cellStyle name="0_Decimal_MC Vol.Mix Var" xfId="513"/>
    <cellStyle name="0_Decimal_MC Vol.Mix Var LE" xfId="514"/>
    <cellStyle name="0_Decimal_MC Vol.Mix Var OB" xfId="515"/>
    <cellStyle name="0_Decimal_ob price impact" xfId="516"/>
    <cellStyle name="0_Decimal_OCI" xfId="517"/>
    <cellStyle name="0_Decimal_OCI Var analys OB" xfId="518"/>
    <cellStyle name="0_Decimal_P&amp;L - Kazakhstan" xfId="519"/>
    <cellStyle name="0_Decimal_Rev" xfId="520"/>
    <cellStyle name="0_Decimal_Rev vs RF" xfId="521"/>
    <cellStyle name="0_Decimal_Rv var OB" xfId="522"/>
    <cellStyle name="0_Decimal_Sheet1" xfId="523"/>
    <cellStyle name="0_Decimal_Sheet2" xfId="524"/>
    <cellStyle name="0_Decimal_Sheet3" xfId="525"/>
    <cellStyle name="0_Decimal_Sheet4" xfId="526"/>
    <cellStyle name="0_Decimal_Sheet5" xfId="527"/>
    <cellStyle name="0_Decimal_Sheet6" xfId="528"/>
    <cellStyle name="0_Decimal_Total79082002" xfId="529"/>
    <cellStyle name="0_Decimal_Volume OB" xfId="530"/>
    <cellStyle name="0_Decimal_Volume, Revenue and CoS variances" xfId="531"/>
    <cellStyle name="0_Decimal_Volumes and revenue, CoS total 1" xfId="532"/>
    <cellStyle name="1 000 Kc_List1" xfId="533"/>
    <cellStyle name="1.0 TITLE" xfId="534"/>
    <cellStyle name="1.1 TITLE" xfId="535"/>
    <cellStyle name="1_Decimal" xfId="536"/>
    <cellStyle name="1_Decimal_financez" xfId="537"/>
    <cellStyle name="1Normal" xfId="538"/>
    <cellStyle name="2_Decimal" xfId="539"/>
    <cellStyle name="2_Decimal_financez" xfId="540"/>
    <cellStyle name="2_Decimal_SP7908" xfId="541"/>
    <cellStyle name="20% - Accent1" xfId="542"/>
    <cellStyle name="20% - Accent1 2" xfId="543"/>
    <cellStyle name="20% - Accent2" xfId="544"/>
    <cellStyle name="20% - Accent2 2" xfId="545"/>
    <cellStyle name="20% - Accent3" xfId="546"/>
    <cellStyle name="20% - Accent3 2" xfId="547"/>
    <cellStyle name="20% - Accent4" xfId="548"/>
    <cellStyle name="20% - Accent4 2" xfId="549"/>
    <cellStyle name="20% - Accent5" xfId="550"/>
    <cellStyle name="20% - Accent5 2" xfId="551"/>
    <cellStyle name="20% - Accent6" xfId="552"/>
    <cellStyle name="20% - Accent6 2" xfId="553"/>
    <cellStyle name="20% - Colore 1" xfId="554"/>
    <cellStyle name="20% - Colore 2" xfId="555"/>
    <cellStyle name="20% - Colore 3" xfId="556"/>
    <cellStyle name="20% - Colore 4" xfId="557"/>
    <cellStyle name="20% - Colore 5" xfId="558"/>
    <cellStyle name="20% - Colore 6" xfId="559"/>
    <cellStyle name="20% — акцент1" xfId="1931"/>
    <cellStyle name="20% - Акцент1 2" xfId="560"/>
    <cellStyle name="20% — акцент1 2" xfId="1932"/>
    <cellStyle name="20% - Акцент1 2 2" xfId="561"/>
    <cellStyle name="20% - Акцент1 2 2 2" xfId="562"/>
    <cellStyle name="20% - Акцент1 2 3" xfId="563"/>
    <cellStyle name="20% - Акцент1 3" xfId="564"/>
    <cellStyle name="20% - Акцент1 3 2" xfId="565"/>
    <cellStyle name="20% - Акцент1 3 3" xfId="566"/>
    <cellStyle name="20% - Акцент1 4" xfId="567"/>
    <cellStyle name="20% - Акцент1 4 2" xfId="568"/>
    <cellStyle name="20% — акцент2" xfId="1933"/>
    <cellStyle name="20% - Акцент2 2" xfId="569"/>
    <cellStyle name="20% — акцент2 2" xfId="1934"/>
    <cellStyle name="20% - Акцент2 2 2" xfId="570"/>
    <cellStyle name="20% - Акцент2 2 2 2" xfId="571"/>
    <cellStyle name="20% - Акцент2 2 3" xfId="572"/>
    <cellStyle name="20% - Акцент2 3" xfId="573"/>
    <cellStyle name="20% - Акцент2 3 2" xfId="574"/>
    <cellStyle name="20% - Акцент2 3 3" xfId="575"/>
    <cellStyle name="20% - Акцент2 4" xfId="576"/>
    <cellStyle name="20% - Акцент2 4 2" xfId="577"/>
    <cellStyle name="20% — акцент3" xfId="1935"/>
    <cellStyle name="20% - Акцент3 2" xfId="578"/>
    <cellStyle name="20% — акцент3 2" xfId="1936"/>
    <cellStyle name="20% - Акцент3 2 2" xfId="579"/>
    <cellStyle name="20% - Акцент3 2 2 2" xfId="580"/>
    <cellStyle name="20% - Акцент3 2 3" xfId="581"/>
    <cellStyle name="20% - Акцент3 3" xfId="582"/>
    <cellStyle name="20% - Акцент3 3 2" xfId="583"/>
    <cellStyle name="20% - Акцент3 3 3" xfId="584"/>
    <cellStyle name="20% - Акцент3 4" xfId="585"/>
    <cellStyle name="20% - Акцент3 4 2" xfId="586"/>
    <cellStyle name="20% — акцент4" xfId="1937"/>
    <cellStyle name="20% - Акцент4 2" xfId="587"/>
    <cellStyle name="20% — акцент4 2" xfId="1938"/>
    <cellStyle name="20% - Акцент4 2 2" xfId="588"/>
    <cellStyle name="20% - Акцент4 2 2 2" xfId="589"/>
    <cellStyle name="20% - Акцент4 2 3" xfId="590"/>
    <cellStyle name="20% - Акцент4 3" xfId="591"/>
    <cellStyle name="20% - Акцент4 3 2" xfId="592"/>
    <cellStyle name="20% - Акцент4 3 3" xfId="593"/>
    <cellStyle name="20% - Акцент4 4" xfId="594"/>
    <cellStyle name="20% - Акцент4 4 2" xfId="595"/>
    <cellStyle name="20% — акцент5" xfId="1939"/>
    <cellStyle name="20% - Акцент5 2" xfId="596"/>
    <cellStyle name="20% — акцент5 2" xfId="1940"/>
    <cellStyle name="20% - Акцент5 2 2" xfId="597"/>
    <cellStyle name="20% - Акцент5 2 2 2" xfId="598"/>
    <cellStyle name="20% - Акцент5 2 3" xfId="599"/>
    <cellStyle name="20% - Акцент5 3" xfId="600"/>
    <cellStyle name="20% - Акцент5 3 2" xfId="601"/>
    <cellStyle name="20% - Акцент5 3 3" xfId="602"/>
    <cellStyle name="20% - Акцент5 4" xfId="603"/>
    <cellStyle name="20% - Акцент5 4 2" xfId="604"/>
    <cellStyle name="20% — акцент6" xfId="1941"/>
    <cellStyle name="20% - Акцент6 2" xfId="605"/>
    <cellStyle name="20% — акцент6 2" xfId="1942"/>
    <cellStyle name="20% - Акцент6 2 2" xfId="606"/>
    <cellStyle name="20% - Акцент6 2 2 2" xfId="607"/>
    <cellStyle name="20% - Акцент6 2 3" xfId="608"/>
    <cellStyle name="20% - Акцент6 3" xfId="609"/>
    <cellStyle name="20% - Акцент6 3 2" xfId="610"/>
    <cellStyle name="20% - Акцент6 3 3" xfId="611"/>
    <cellStyle name="20% - Акцент6 4" xfId="612"/>
    <cellStyle name="20% - Акцент6 4 2" xfId="613"/>
    <cellStyle name="40% - Accent1" xfId="614"/>
    <cellStyle name="40% - Accent1 2" xfId="615"/>
    <cellStyle name="40% - Accent2" xfId="616"/>
    <cellStyle name="40% - Accent2 2" xfId="617"/>
    <cellStyle name="40% - Accent3" xfId="618"/>
    <cellStyle name="40% - Accent3 2" xfId="619"/>
    <cellStyle name="40% - Accent4" xfId="620"/>
    <cellStyle name="40% - Accent4 2" xfId="621"/>
    <cellStyle name="40% - Accent5" xfId="622"/>
    <cellStyle name="40% - Accent5 2" xfId="623"/>
    <cellStyle name="40% - Accent6" xfId="624"/>
    <cellStyle name="40% - Accent6 2" xfId="625"/>
    <cellStyle name="40% - Colore 1" xfId="626"/>
    <cellStyle name="40% - Colore 2" xfId="627"/>
    <cellStyle name="40% - Colore 3" xfId="628"/>
    <cellStyle name="40% - Colore 4" xfId="629"/>
    <cellStyle name="40% - Colore 5" xfId="630"/>
    <cellStyle name="40% - Colore 6" xfId="631"/>
    <cellStyle name="40% — акцент1" xfId="1943"/>
    <cellStyle name="40% - Акцент1 2" xfId="632"/>
    <cellStyle name="40% — акцент1 2" xfId="1944"/>
    <cellStyle name="40% - Акцент1 2 2" xfId="633"/>
    <cellStyle name="40% - Акцент1 2 2 2" xfId="634"/>
    <cellStyle name="40% - Акцент1 2 3" xfId="635"/>
    <cellStyle name="40% - Акцент1 3" xfId="636"/>
    <cellStyle name="40% - Акцент1 3 2" xfId="637"/>
    <cellStyle name="40% - Акцент1 3 3" xfId="638"/>
    <cellStyle name="40% - Акцент1 4" xfId="639"/>
    <cellStyle name="40% - Акцент1 4 2" xfId="640"/>
    <cellStyle name="40% — акцент2" xfId="1945"/>
    <cellStyle name="40% - Акцент2 2" xfId="641"/>
    <cellStyle name="40% — акцент2 2" xfId="1946"/>
    <cellStyle name="40% - Акцент2 2 2" xfId="642"/>
    <cellStyle name="40% - Акцент2 2 2 2" xfId="643"/>
    <cellStyle name="40% - Акцент2 2 3" xfId="644"/>
    <cellStyle name="40% - Акцент2 3" xfId="645"/>
    <cellStyle name="40% - Акцент2 3 2" xfId="646"/>
    <cellStyle name="40% - Акцент2 3 3" xfId="647"/>
    <cellStyle name="40% - Акцент2 4" xfId="648"/>
    <cellStyle name="40% - Акцент2 4 2" xfId="649"/>
    <cellStyle name="40% — акцент3" xfId="1947"/>
    <cellStyle name="40% - Акцент3 2" xfId="650"/>
    <cellStyle name="40% — акцент3 2" xfId="1948"/>
    <cellStyle name="40% - Акцент3 2 2" xfId="651"/>
    <cellStyle name="40% - Акцент3 2 2 2" xfId="652"/>
    <cellStyle name="40% - Акцент3 2 3" xfId="653"/>
    <cellStyle name="40% - Акцент3 3" xfId="654"/>
    <cellStyle name="40% - Акцент3 3 2" xfId="655"/>
    <cellStyle name="40% - Акцент3 3 3" xfId="656"/>
    <cellStyle name="40% - Акцент3 4" xfId="657"/>
    <cellStyle name="40% - Акцент3 4 2" xfId="658"/>
    <cellStyle name="40% — акцент4" xfId="1949"/>
    <cellStyle name="40% - Акцент4 2" xfId="659"/>
    <cellStyle name="40% — акцент4 2" xfId="1950"/>
    <cellStyle name="40% - Акцент4 2 2" xfId="660"/>
    <cellStyle name="40% - Акцент4 2 2 2" xfId="661"/>
    <cellStyle name="40% - Акцент4 2 3" xfId="662"/>
    <cellStyle name="40% - Акцент4 3" xfId="663"/>
    <cellStyle name="40% - Акцент4 3 2" xfId="664"/>
    <cellStyle name="40% - Акцент4 3 3" xfId="665"/>
    <cellStyle name="40% - Акцент4 4" xfId="666"/>
    <cellStyle name="40% - Акцент4 4 2" xfId="667"/>
    <cellStyle name="40% — акцент5" xfId="1951"/>
    <cellStyle name="40% - Акцент5 2" xfId="668"/>
    <cellStyle name="40% — акцент5 2" xfId="1952"/>
    <cellStyle name="40% - Акцент5 2 2" xfId="669"/>
    <cellStyle name="40% - Акцент5 2 2 2" xfId="670"/>
    <cellStyle name="40% - Акцент5 2 3" xfId="671"/>
    <cellStyle name="40% - Акцент5 3" xfId="672"/>
    <cellStyle name="40% - Акцент5 3 2" xfId="673"/>
    <cellStyle name="40% - Акцент5 3 3" xfId="674"/>
    <cellStyle name="40% - Акцент5 4" xfId="675"/>
    <cellStyle name="40% - Акцент5 4 2" xfId="676"/>
    <cellStyle name="40% — акцент6" xfId="1953"/>
    <cellStyle name="40% - Акцент6 2" xfId="677"/>
    <cellStyle name="40% — акцент6 2" xfId="1954"/>
    <cellStyle name="40% - Акцент6 2 2" xfId="678"/>
    <cellStyle name="40% - Акцент6 2 2 2" xfId="679"/>
    <cellStyle name="40% - Акцент6 2 3" xfId="680"/>
    <cellStyle name="40% - Акцент6 3" xfId="681"/>
    <cellStyle name="40% - Акцент6 3 2" xfId="682"/>
    <cellStyle name="40% - Акцент6 3 3" xfId="683"/>
    <cellStyle name="40% - Акцент6 4" xfId="684"/>
    <cellStyle name="40% - Акцент6 4 2" xfId="685"/>
    <cellStyle name="60% - Accent1" xfId="686"/>
    <cellStyle name="60% - Accent2" xfId="687"/>
    <cellStyle name="60% - Accent3" xfId="688"/>
    <cellStyle name="60% - Accent4" xfId="689"/>
    <cellStyle name="60% - Accent5" xfId="690"/>
    <cellStyle name="60% - Accent6" xfId="691"/>
    <cellStyle name="60% - Colore 1" xfId="692"/>
    <cellStyle name="60% - Colore 2" xfId="693"/>
    <cellStyle name="60% - Colore 3" xfId="694"/>
    <cellStyle name="60% - Colore 4" xfId="695"/>
    <cellStyle name="60% - Colore 5" xfId="696"/>
    <cellStyle name="60% - Colore 6" xfId="697"/>
    <cellStyle name="60% — акцент1" xfId="1955"/>
    <cellStyle name="60% - Акцент1 2" xfId="698"/>
    <cellStyle name="60% — акцент1 2" xfId="1956"/>
    <cellStyle name="60% - Акцент1 2 2" xfId="699"/>
    <cellStyle name="60% - Акцент1 3" xfId="700"/>
    <cellStyle name="60% - Акцент1 4" xfId="701"/>
    <cellStyle name="60% — акцент2" xfId="1957"/>
    <cellStyle name="60% - Акцент2 2" xfId="702"/>
    <cellStyle name="60% — акцент2 2" xfId="1958"/>
    <cellStyle name="60% - Акцент2 2 2" xfId="703"/>
    <cellStyle name="60% - Акцент2 3" xfId="704"/>
    <cellStyle name="60% - Акцент2 4" xfId="705"/>
    <cellStyle name="60% — акцент3" xfId="1959"/>
    <cellStyle name="60% - Акцент3 2" xfId="706"/>
    <cellStyle name="60% — акцент3 2" xfId="1960"/>
    <cellStyle name="60% - Акцент3 2 2" xfId="707"/>
    <cellStyle name="60% - Акцент3 3" xfId="708"/>
    <cellStyle name="60% - Акцент3 4" xfId="709"/>
    <cellStyle name="60% — акцент4" xfId="1961"/>
    <cellStyle name="60% - Акцент4 2" xfId="710"/>
    <cellStyle name="60% — акцент4 2" xfId="1962"/>
    <cellStyle name="60% - Акцент4 2 2" xfId="711"/>
    <cellStyle name="60% - Акцент4 3" xfId="712"/>
    <cellStyle name="60% - Акцент4 4" xfId="713"/>
    <cellStyle name="60% — акцент5" xfId="1963"/>
    <cellStyle name="60% - Акцент5 2" xfId="714"/>
    <cellStyle name="60% — акцент5 2" xfId="1964"/>
    <cellStyle name="60% - Акцент5 2 2" xfId="715"/>
    <cellStyle name="60% - Акцент5 3" xfId="716"/>
    <cellStyle name="60% - Акцент5 4" xfId="717"/>
    <cellStyle name="60% — акцент6" xfId="1965"/>
    <cellStyle name="60% - Акцент6 2" xfId="718"/>
    <cellStyle name="60% — акцент6 2" xfId="1966"/>
    <cellStyle name="60% - Акцент6 2 2" xfId="719"/>
    <cellStyle name="60% - Акцент6 3" xfId="720"/>
    <cellStyle name="60% - Акцент6 4" xfId="721"/>
    <cellStyle name="6Code" xfId="722"/>
    <cellStyle name="8" xfId="723"/>
    <cellStyle name="8pt" xfId="724"/>
    <cellStyle name="A CAPO" xfId="725"/>
    <cellStyle name="A CAPO 2" xfId="726"/>
    <cellStyle name="A CAPO 3" xfId="727"/>
    <cellStyle name="A CAPO 4" xfId="728"/>
    <cellStyle name="A CAPO_PRs RIM EAC REV. 01" xfId="729"/>
    <cellStyle name="A3 297 x 420 mm" xfId="730"/>
    <cellStyle name="ac" xfId="731"/>
    <cellStyle name="Accent1" xfId="732"/>
    <cellStyle name="Accent2" xfId="733"/>
    <cellStyle name="Accent3" xfId="734"/>
    <cellStyle name="Accent4" xfId="735"/>
    <cellStyle name="Accent5" xfId="736"/>
    <cellStyle name="Accent6" xfId="737"/>
    <cellStyle name="AeE­ [0]_INQUIRY ¿µ¾÷AßAø " xfId="738"/>
    <cellStyle name="AeE­_INQUIRY ¿µ¾÷AßAø " xfId="739"/>
    <cellStyle name="arial12" xfId="740"/>
    <cellStyle name="arial14" xfId="741"/>
    <cellStyle name="Assumption" xfId="742"/>
    <cellStyle name="AÞ¸¶ [0]_INQUIRY ¿µ¾÷AßAø " xfId="743"/>
    <cellStyle name="AÞ¸¶_INQUIRY ¿µ¾÷AßAø " xfId="744"/>
    <cellStyle name="Bad" xfId="745"/>
    <cellStyle name="blue" xfId="2"/>
    <cellStyle name="Body" xfId="746"/>
    <cellStyle name="Bold 11" xfId="747"/>
    <cellStyle name="Bold/Border" xfId="748"/>
    <cellStyle name="Border" xfId="749"/>
    <cellStyle name="Border Heavy" xfId="750"/>
    <cellStyle name="Border Thin" xfId="751"/>
    <cellStyle name="Border_02_1_Eki_2006 12_TB" xfId="752"/>
    <cellStyle name="BORDO BASSO" xfId="753"/>
    <cellStyle name="BORDO BASSO 2" xfId="754"/>
    <cellStyle name="BORDO BASSO 3" xfId="755"/>
    <cellStyle name="BORDO BASSO 4" xfId="756"/>
    <cellStyle name="BORDO BASSO_PRs RIM EAC REV. 01" xfId="757"/>
    <cellStyle name="BOTT" xfId="758"/>
    <cellStyle name="Bullet" xfId="759"/>
    <cellStyle name="C?AØ_¿µ¾÷CoE² " xfId="760"/>
    <cellStyle name="Calc" xfId="3"/>
    <cellStyle name="Calc - White" xfId="761"/>
    <cellStyle name="Calc %" xfId="4"/>
    <cellStyle name="Calc Currency (0)" xfId="762"/>
    <cellStyle name="Calc Currency (2)" xfId="763"/>
    <cellStyle name="Calc Percent (0)" xfId="764"/>
    <cellStyle name="Calc Percent (1)" xfId="765"/>
    <cellStyle name="Calc Percent (1) 2" xfId="766"/>
    <cellStyle name="Calc Percent (1) 2 2" xfId="767"/>
    <cellStyle name="Calc Percent (1) 2 3" xfId="768"/>
    <cellStyle name="Calc Percent (1) 2 4" xfId="769"/>
    <cellStyle name="Calc Percent (1) 2 5" xfId="770"/>
    <cellStyle name="Calc Percent (1) 3" xfId="771"/>
    <cellStyle name="Calc Percent (1)_M1" xfId="772"/>
    <cellStyle name="Calc Percent (2)" xfId="773"/>
    <cellStyle name="Calc Percent (2) 2" xfId="774"/>
    <cellStyle name="Calc Percent (2) 2 2" xfId="775"/>
    <cellStyle name="Calc Percent (2) 2 3" xfId="776"/>
    <cellStyle name="Calc Percent (2) 2 4" xfId="777"/>
    <cellStyle name="Calc Percent (2) 2 5" xfId="778"/>
    <cellStyle name="Calc Percent (2) 3" xfId="779"/>
    <cellStyle name="Calc Percent (2)_M1" xfId="780"/>
    <cellStyle name="Calc Units (0)" xfId="781"/>
    <cellStyle name="Calc Units (1)" xfId="782"/>
    <cellStyle name="Calc Units (1) 2" xfId="783"/>
    <cellStyle name="Calc Units (1) 2 2" xfId="784"/>
    <cellStyle name="Calc Units (1) 2 3" xfId="785"/>
    <cellStyle name="Calc Units (1) 2 4" xfId="786"/>
    <cellStyle name="Calc Units (1) 2 5" xfId="787"/>
    <cellStyle name="Calc Units (1) 3" xfId="788"/>
    <cellStyle name="Calc Units (1)_M1" xfId="789"/>
    <cellStyle name="Calc Units (2)" xfId="790"/>
    <cellStyle name="Calcolo" xfId="791"/>
    <cellStyle name="Calculation" xfId="792"/>
    <cellStyle name="CALDAS" xfId="793"/>
    <cellStyle name="carky [0]_List1" xfId="794"/>
    <cellStyle name="carky_List1" xfId="795"/>
    <cellStyle name="cd" xfId="796"/>
    <cellStyle name="Cella collegata" xfId="797"/>
    <cellStyle name="Cella da controllare" xfId="798"/>
    <cellStyle name="Centered Heading" xfId="5"/>
    <cellStyle name="CENTRATO" xfId="799"/>
    <cellStyle name="CENTRATO 2" xfId="800"/>
    <cellStyle name="CENTRATO 3" xfId="801"/>
    <cellStyle name="CENTRATO 4" xfId="802"/>
    <cellStyle name="CENTRATO_PRs RIM EAC REV. 01" xfId="803"/>
    <cellStyle name="Check" xfId="804"/>
    <cellStyle name="Check Cell" xfId="805"/>
    <cellStyle name="Code" xfId="806"/>
    <cellStyle name="Code Section" xfId="807"/>
    <cellStyle name="ColC" xfId="808"/>
    <cellStyle name="ColD" xfId="809"/>
    <cellStyle name="Colore 1" xfId="810"/>
    <cellStyle name="Colore 2" xfId="811"/>
    <cellStyle name="Colore 3" xfId="812"/>
    <cellStyle name="Colore 4" xfId="813"/>
    <cellStyle name="Colore 5" xfId="814"/>
    <cellStyle name="Colore 6" xfId="815"/>
    <cellStyle name="Column_Title" xfId="6"/>
    <cellStyle name="Comma  - Style1" xfId="816"/>
    <cellStyle name="Comma  - Style2" xfId="817"/>
    <cellStyle name="Comma  - Style3" xfId="818"/>
    <cellStyle name="Comma  - Style4" xfId="819"/>
    <cellStyle name="Comma  - Style5" xfId="820"/>
    <cellStyle name="Comma  - Style6" xfId="821"/>
    <cellStyle name="Comma  - Style7" xfId="822"/>
    <cellStyle name="Comma  - Style8" xfId="823"/>
    <cellStyle name="Comma %" xfId="7"/>
    <cellStyle name="Comma % 2" xfId="824"/>
    <cellStyle name="Comma [0] 2" xfId="8"/>
    <cellStyle name="Comma [0]_#6 Temps &amp; Contractors" xfId="825"/>
    <cellStyle name="Comma [00]" xfId="826"/>
    <cellStyle name="Comma 0.0" xfId="9"/>
    <cellStyle name="Comma 0.0%" xfId="10"/>
    <cellStyle name="Comma 0.0_Worksheet in 2231 Consolidated 2003 and 2002 IAS Report Forms in Excel" xfId="11"/>
    <cellStyle name="Comma 0.00" xfId="12"/>
    <cellStyle name="Comma 0.00%" xfId="13"/>
    <cellStyle name="Comma 0.00_Worksheet in 2231 Consolidated 2003 and 2002 IAS Report Forms in Excel" xfId="14"/>
    <cellStyle name="Comma 0.000" xfId="15"/>
    <cellStyle name="Comma 0.000%" xfId="16"/>
    <cellStyle name="Comma 0.000_Worksheet in 2231 Consolidated 2003 and 2002 IAS Report Forms in Excel" xfId="17"/>
    <cellStyle name="Comma 10" xfId="18"/>
    <cellStyle name="Comma 11" xfId="19"/>
    <cellStyle name="Comma 2" xfId="20"/>
    <cellStyle name="Comma 2 2" xfId="21"/>
    <cellStyle name="Comma 2 3" xfId="827"/>
    <cellStyle name="Comma 2 4" xfId="828"/>
    <cellStyle name="Comma 2 5" xfId="829"/>
    <cellStyle name="Comma 3" xfId="22"/>
    <cellStyle name="Comma 3 2" xfId="830"/>
    <cellStyle name="Comma 3 3" xfId="831"/>
    <cellStyle name="Comma 4" xfId="23"/>
    <cellStyle name="Comma 5" xfId="24"/>
    <cellStyle name="Comma 5 2" xfId="832"/>
    <cellStyle name="Comma 6" xfId="25"/>
    <cellStyle name="Comma 6 2" xfId="833"/>
    <cellStyle name="Comma 7" xfId="26"/>
    <cellStyle name="Comma 7 2" xfId="27"/>
    <cellStyle name="Comma 8" xfId="28"/>
    <cellStyle name="Comma 86" xfId="834"/>
    <cellStyle name="Comma 87" xfId="835"/>
    <cellStyle name="Comma 89" xfId="836"/>
    <cellStyle name="Comma 9" xfId="29"/>
    <cellStyle name="Comma_#6 Temps &amp; Contractors" xfId="837"/>
    <cellStyle name="Comma0" xfId="30"/>
    <cellStyle name="Comment" xfId="838"/>
    <cellStyle name="Company Name" xfId="31"/>
    <cellStyle name="CONSIGNEE" xfId="839"/>
    <cellStyle name="Copied" xfId="840"/>
    <cellStyle name="Cover Sheet" xfId="841"/>
    <cellStyle name="Cover Sheet 2" xfId="842"/>
    <cellStyle name="Cover Sheet 3" xfId="843"/>
    <cellStyle name="CR Comma" xfId="32"/>
    <cellStyle name="CR Currency" xfId="33"/>
    <cellStyle name="Credit" xfId="34"/>
    <cellStyle name="Credit subtotal" xfId="35"/>
    <cellStyle name="Credit Total" xfId="36"/>
    <cellStyle name="Curren - Style2" xfId="844"/>
    <cellStyle name="Currency %" xfId="37"/>
    <cellStyle name="Currency % 2" xfId="845"/>
    <cellStyle name="Currency (0)" xfId="846"/>
    <cellStyle name="Currency (2)" xfId="847"/>
    <cellStyle name="Currency [$0]" xfId="848"/>
    <cellStyle name="Currency [£0]" xfId="849"/>
    <cellStyle name="Currency [0]" xfId="850"/>
    <cellStyle name="Currency [0]OBRANDINC" xfId="851"/>
    <cellStyle name="Currency [0]OBRANDINC (2)" xfId="852"/>
    <cellStyle name="Currency [0]OLists" xfId="853"/>
    <cellStyle name="Currency [00]" xfId="854"/>
    <cellStyle name="Currency [1]" xfId="855"/>
    <cellStyle name="Currency 0.0" xfId="38"/>
    <cellStyle name="Currency 0.0%" xfId="39"/>
    <cellStyle name="Currency 0.0_Worksheet in 2231 Consolidated 2003 and 2002 IAS Report Forms in Excel" xfId="40"/>
    <cellStyle name="Currency 0.00" xfId="41"/>
    <cellStyle name="Currency 0.00%" xfId="42"/>
    <cellStyle name="Currency 0.00_Worksheet in 2231 Consolidated 2003 and 2002 IAS Report Forms in Excel" xfId="43"/>
    <cellStyle name="Currency 0.000" xfId="44"/>
    <cellStyle name="Currency 0.000%" xfId="45"/>
    <cellStyle name="Currency 0.000_Worksheet in 2231 Consolidated 2003 and 2002 IAS Report Forms in Excel" xfId="46"/>
    <cellStyle name="Currency 2" xfId="47"/>
    <cellStyle name="Currency EN" xfId="856"/>
    <cellStyle name="Currency RU" xfId="857"/>
    <cellStyle name="Currency RU calc" xfId="858"/>
    <cellStyle name="Currency_#6 Temps &amp; Contractors" xfId="859"/>
    <cellStyle name="Currency0" xfId="48"/>
    <cellStyle name="d" xfId="860"/>
    <cellStyle name="Dario" xfId="861"/>
    <cellStyle name="Dario 2" xfId="862"/>
    <cellStyle name="Dario 3" xfId="863"/>
    <cellStyle name="Dario 4" xfId="864"/>
    <cellStyle name="Dario_PRs RIM EAC REV. 01" xfId="865"/>
    <cellStyle name="Dash" xfId="866"/>
    <cellStyle name="Data Labels" xfId="867"/>
    <cellStyle name="DATA_ENTRY" xfId="868"/>
    <cellStyle name="DataLabels" xfId="869"/>
    <cellStyle name="DataLabelsForUPS" xfId="870"/>
    <cellStyle name="Date" xfId="49"/>
    <cellStyle name="Date 2" xfId="871"/>
    <cellStyle name="Date EN" xfId="872"/>
    <cellStyle name="Date RU" xfId="873"/>
    <cellStyle name="Date Short" xfId="874"/>
    <cellStyle name="Date without year" xfId="875"/>
    <cellStyle name="Date:g/m/aaaa" xfId="876"/>
    <cellStyle name="Date:g/mmm/aaaa" xfId="877"/>
    <cellStyle name="Date:gg/mm/aaaa" xfId="878"/>
    <cellStyle name="Date_02_1_Eki_2006 12_TB" xfId="879"/>
    <cellStyle name="Date-Time" xfId="880"/>
    <cellStyle name="Datwe" xfId="881"/>
    <cellStyle name="days" xfId="882"/>
    <cellStyle name="dcDataSheetHeadings" xfId="883"/>
    <cellStyle name="dcDataSheetLabels" xfId="884"/>
    <cellStyle name="Debit" xfId="50"/>
    <cellStyle name="Debit subtotal" xfId="51"/>
    <cellStyle name="Debit Total" xfId="52"/>
    <cellStyle name="Dec_0" xfId="885"/>
    <cellStyle name="Decimal 1" xfId="886"/>
    <cellStyle name="Decimal 2" xfId="887"/>
    <cellStyle name="Decimal 3" xfId="888"/>
    <cellStyle name="Default" xfId="889"/>
    <cellStyle name="DELTA" xfId="890"/>
    <cellStyle name="DELTA 2" xfId="891"/>
    <cellStyle name="DELTA 2 2" xfId="892"/>
    <cellStyle name="DELTA 2 3" xfId="893"/>
    <cellStyle name="DELTA 2 4" xfId="894"/>
    <cellStyle name="DELTA 2 5" xfId="895"/>
    <cellStyle name="DELTA 3" xfId="896"/>
    <cellStyle name="DELTA_M1" xfId="897"/>
    <cellStyle name="Dezimal [0]_Software Project Status" xfId="898"/>
    <cellStyle name="Dezimal_Software Project Status" xfId="899"/>
    <cellStyle name="didascalie" xfId="900"/>
    <cellStyle name="dohm" xfId="901"/>
    <cellStyle name="dohm1" xfId="902"/>
    <cellStyle name="dohm2" xfId="903"/>
    <cellStyle name="Dollar" xfId="904"/>
    <cellStyle name="Dziesietny [0]_GR (2)" xfId="905"/>
    <cellStyle name="Dziesietny_GR (2)" xfId="906"/>
    <cellStyle name="E&amp;Y House" xfId="907"/>
    <cellStyle name="Empty1" xfId="908"/>
    <cellStyle name="Enter Currency (0)" xfId="909"/>
    <cellStyle name="Enter Currency (2)" xfId="910"/>
    <cellStyle name="Enter Units (0)" xfId="911"/>
    <cellStyle name="Enter Units (1)" xfId="912"/>
    <cellStyle name="Enter Units (1) 2" xfId="913"/>
    <cellStyle name="Enter Units (1) 2 2" xfId="914"/>
    <cellStyle name="Enter Units (1) 2 3" xfId="915"/>
    <cellStyle name="Enter Units (1) 2 4" xfId="916"/>
    <cellStyle name="Enter Units (1) 2 5" xfId="917"/>
    <cellStyle name="Enter Units (1) 3" xfId="918"/>
    <cellStyle name="Enter Units (1)_M1" xfId="919"/>
    <cellStyle name="Enter Units (2)" xfId="920"/>
    <cellStyle name="Entered" xfId="921"/>
    <cellStyle name="Error_Check" xfId="922"/>
    <cellStyle name="ErrorMessage" xfId="923"/>
    <cellStyle name="EUR/ea." xfId="924"/>
    <cellStyle name="Euro" xfId="53"/>
    <cellStyle name="Euro 10" xfId="925"/>
    <cellStyle name="Euro 11" xfId="926"/>
    <cellStyle name="Euro 12" xfId="927"/>
    <cellStyle name="Euro 13" xfId="928"/>
    <cellStyle name="Euro 14" xfId="929"/>
    <cellStyle name="Euro 15" xfId="930"/>
    <cellStyle name="Euro 16" xfId="931"/>
    <cellStyle name="Euro 2" xfId="932"/>
    <cellStyle name="Euro 3" xfId="933"/>
    <cellStyle name="Euro 4" xfId="934"/>
    <cellStyle name="Euro 5" xfId="935"/>
    <cellStyle name="Euro 6" xfId="936"/>
    <cellStyle name="Euro 7" xfId="937"/>
    <cellStyle name="Euro 8" xfId="938"/>
    <cellStyle name="Euro 9" xfId="939"/>
    <cellStyle name="Euro_CIT calculation_2009_at 02.02.2010" xfId="940"/>
    <cellStyle name="ew" xfId="941"/>
    <cellStyle name="Ex_MISTO" xfId="942"/>
    <cellStyle name="Excel Built-in Excel Built-in Excel Built-in Excel Built-in Excel Built-in Excel Built-in Normal" xfId="943"/>
    <cellStyle name="Excel Built-in Excel Built-in Excel Built-in Excel Built-in Excel Built-in Excel Built-in Normal 2" xfId="944"/>
    <cellStyle name="Excel Built-in Excel Built-in Normal" xfId="945"/>
    <cellStyle name="Excel Built-in Normal" xfId="946"/>
    <cellStyle name="Excel.Chart" xfId="947"/>
    <cellStyle name="Excel_BuiltIn_Comma" xfId="1967"/>
    <cellStyle name="Explanation" xfId="948"/>
    <cellStyle name="Explanatory Text" xfId="949"/>
    <cellStyle name="EYColumnHeading" xfId="950"/>
    <cellStyle name="EYtext" xfId="951"/>
    <cellStyle name="fecha" xfId="952"/>
    <cellStyle name="First Column" xfId="953"/>
    <cellStyle name="Fixed" xfId="54"/>
    <cellStyle name="Flag" xfId="954"/>
    <cellStyle name="Flag 2" xfId="955"/>
    <cellStyle name="Följde hyperlänken_F-reports" xfId="956"/>
    <cellStyle name="FORM" xfId="957"/>
    <cellStyle name="Format Number Column" xfId="958"/>
    <cellStyle name="Fraz.di_Inch" xfId="959"/>
    <cellStyle name="fred" xfId="960"/>
    <cellStyle name="Fred%" xfId="961"/>
    <cellStyle name="FRF" xfId="962"/>
    <cellStyle name="From" xfId="963"/>
    <cellStyle name="g" xfId="964"/>
    <cellStyle name="g_Invoice GI" xfId="965"/>
    <cellStyle name="general" xfId="966"/>
    <cellStyle name="Good" xfId="967"/>
    <cellStyle name="Grey" xfId="968"/>
    <cellStyle name="headcount" xfId="969"/>
    <cellStyle name="headcount1" xfId="970"/>
    <cellStyle name="HEADER" xfId="971"/>
    <cellStyle name="Header1" xfId="972"/>
    <cellStyle name="Header2" xfId="973"/>
    <cellStyle name="Heading" xfId="55"/>
    <cellStyle name="Heading 1" xfId="974"/>
    <cellStyle name="Heading 2" xfId="975"/>
    <cellStyle name="Heading 3" xfId="976"/>
    <cellStyle name="Heading 4" xfId="977"/>
    <cellStyle name="Heading No Underline" xfId="56"/>
    <cellStyle name="Heading With Underline" xfId="57"/>
    <cellStyle name="Heading_2006 Projections (Oct.9.2006)" xfId="978"/>
    <cellStyle name="Heading1" xfId="979"/>
    <cellStyle name="Heading1 2" xfId="980"/>
    <cellStyle name="Heading2" xfId="981"/>
    <cellStyle name="Heading2 2" xfId="982"/>
    <cellStyle name="Heading3" xfId="983"/>
    <cellStyle name="Heading3 2" xfId="984"/>
    <cellStyle name="Heading4" xfId="985"/>
    <cellStyle name="Heading4 2" xfId="986"/>
    <cellStyle name="Heading5" xfId="987"/>
    <cellStyle name="Heading5 2" xfId="988"/>
    <cellStyle name="Heading6" xfId="989"/>
    <cellStyle name="Heading6 2" xfId="990"/>
    <cellStyle name="Headings" xfId="991"/>
    <cellStyle name="HIGHLIGHT" xfId="992"/>
    <cellStyle name="Horizontal" xfId="993"/>
    <cellStyle name="Horizontal 2" xfId="994"/>
    <cellStyle name="Hyperlänk_F-reports" xfId="995"/>
    <cellStyle name="Hyperlink seguido_COF" xfId="996"/>
    <cellStyle name="Hyperlink_B1 KCC_12.07 Reporting package_MASTER" xfId="997"/>
    <cellStyle name="Îáû÷íûé_Adv Reconc_1" xfId="998"/>
    <cellStyle name="Inches" xfId="999"/>
    <cellStyle name="Inches (interi)" xfId="1000"/>
    <cellStyle name="Inches (interi) 2" xfId="1001"/>
    <cellStyle name="Inches (interi) 3" xfId="1002"/>
    <cellStyle name="Inches (interi) 4" xfId="1003"/>
    <cellStyle name="Inches (interi) 5" xfId="1004"/>
    <cellStyle name="Inches (interi) 6" xfId="1005"/>
    <cellStyle name="Inches 10" xfId="1006"/>
    <cellStyle name="Inches 11" xfId="1007"/>
    <cellStyle name="Inches 2" xfId="1008"/>
    <cellStyle name="Inches 3" xfId="1009"/>
    <cellStyle name="Inches 4" xfId="1010"/>
    <cellStyle name="Inches 5" xfId="1011"/>
    <cellStyle name="Inches 6" xfId="1012"/>
    <cellStyle name="Inches 7" xfId="1013"/>
    <cellStyle name="Inches 8" xfId="1014"/>
    <cellStyle name="Inches 9" xfId="1015"/>
    <cellStyle name="Index Sheet" xfId="1016"/>
    <cellStyle name="Input" xfId="1017"/>
    <cellStyle name="Input %" xfId="58"/>
    <cellStyle name="Input [yellow]" xfId="1018"/>
    <cellStyle name="Input 1" xfId="1019"/>
    <cellStyle name="Input 2" xfId="1020"/>
    <cellStyle name="Input 3" xfId="1021"/>
    <cellStyle name="Input Box" xfId="1022"/>
    <cellStyle name="Input Title" xfId="59"/>
    <cellStyle name="Input_2263 IFRS transfromation check Deloitte AES EKIBASTUZ updated Sept 06 2006" xfId="1023"/>
    <cellStyle name="InputComma" xfId="1024"/>
    <cellStyle name="inputdate" xfId="1025"/>
    <cellStyle name="Inputnumbaccid" xfId="1026"/>
    <cellStyle name="inputpercent" xfId="1027"/>
    <cellStyle name="Inpyear" xfId="1028"/>
    <cellStyle name="International" xfId="60"/>
    <cellStyle name="International 2" xfId="1029"/>
    <cellStyle name="International1" xfId="61"/>
    <cellStyle name="JOB_DATA" xfId="1030"/>
    <cellStyle name="K=" xfId="1031"/>
    <cellStyle name="kg" xfId="1032"/>
    <cellStyle name="kg/ea." xfId="1033"/>
    <cellStyle name="kg/m" xfId="1034"/>
    <cellStyle name="kg_Analisi piping call off 4" xfId="1035"/>
    <cellStyle name="KLit." xfId="1036"/>
    <cellStyle name="KPMG Heading 1" xfId="1037"/>
    <cellStyle name="KPMG Heading 2" xfId="1038"/>
    <cellStyle name="KPMG Heading 3" xfId="1039"/>
    <cellStyle name="KPMG Heading 4" xfId="1040"/>
    <cellStyle name="KPMG Normal" xfId="1041"/>
    <cellStyle name="KPMG Normal Text" xfId="1042"/>
    <cellStyle name="KPMG Normal_Cash_flow_consol_05.04" xfId="1043"/>
    <cellStyle name="LABEL" xfId="1044"/>
    <cellStyle name="Labels" xfId="1045"/>
    <cellStyle name="Link Currency (0)" xfId="1046"/>
    <cellStyle name="Link Currency (2)" xfId="1047"/>
    <cellStyle name="Link to Cover" xfId="1048"/>
    <cellStyle name="Link Units (0)" xfId="1049"/>
    <cellStyle name="Link Units (1)" xfId="1050"/>
    <cellStyle name="Link Units (1) 2" xfId="1051"/>
    <cellStyle name="Link Units (1) 2 2" xfId="1052"/>
    <cellStyle name="Link Units (1) 2 3" xfId="1053"/>
    <cellStyle name="Link Units (1) 2 4" xfId="1054"/>
    <cellStyle name="Link Units (1) 2 5" xfId="1055"/>
    <cellStyle name="Link Units (1) 3" xfId="1056"/>
    <cellStyle name="Link Units (1)_M1" xfId="1057"/>
    <cellStyle name="Link Units (2)" xfId="1058"/>
    <cellStyle name="Link%" xfId="62"/>
    <cellStyle name="Linked Cell" xfId="1059"/>
    <cellStyle name="Linked data" xfId="1060"/>
    <cellStyle name="Links to Cover" xfId="1061"/>
    <cellStyle name="Lit./ea." xfId="1062"/>
    <cellStyle name="Lit./kg" xfId="1063"/>
    <cellStyle name="Lit./m²" xfId="1064"/>
    <cellStyle name="Lit./mh" xfId="1065"/>
    <cellStyle name="Lit/ea." xfId="1066"/>
    <cellStyle name="LOOKUP" xfId="1067"/>
    <cellStyle name="m" xfId="1068"/>
    <cellStyle name="m²" xfId="1069"/>
    <cellStyle name="m²/m" xfId="1070"/>
    <cellStyle name="m²/t" xfId="1071"/>
    <cellStyle name="macroname" xfId="1072"/>
    <cellStyle name="MainHeading" xfId="1073"/>
    <cellStyle name="MainHeadingTwo" xfId="1074"/>
    <cellStyle name="Matrix" xfId="1075"/>
    <cellStyle name="Matrix 2" xfId="1076"/>
    <cellStyle name="meny_List1" xfId="1077"/>
    <cellStyle name="mh" xfId="1078"/>
    <cellStyle name="mh/t" xfId="1079"/>
    <cellStyle name="Migliaia (0)" xfId="1080"/>
    <cellStyle name="Migliaia [0] 2" xfId="1081"/>
    <cellStyle name="Migliaia [0] 2 10" xfId="1082"/>
    <cellStyle name="Migliaia [0] 2 11" xfId="1083"/>
    <cellStyle name="Migliaia [0] 2 12" xfId="1084"/>
    <cellStyle name="Migliaia [0] 2 2" xfId="1085"/>
    <cellStyle name="Migliaia [0] 2 3" xfId="1086"/>
    <cellStyle name="Migliaia [0] 2 4" xfId="1087"/>
    <cellStyle name="Migliaia [0] 2 5" xfId="1088"/>
    <cellStyle name="Migliaia [0] 2 6" xfId="1089"/>
    <cellStyle name="Migliaia [0] 2 7" xfId="1090"/>
    <cellStyle name="Migliaia [0] 2 8" xfId="1091"/>
    <cellStyle name="Migliaia [0] 2 9" xfId="1092"/>
    <cellStyle name="Migliaia 2" xfId="1093"/>
    <cellStyle name="Migliaia 2 2" xfId="1094"/>
    <cellStyle name="Migliaia 2_CIT calculation_2009_at 02.02.2010" xfId="1095"/>
    <cellStyle name="Migliaia 3" xfId="1096"/>
    <cellStyle name="Millares [0]_Declarado Diciembre 2004" xfId="1097"/>
    <cellStyle name="Millares_Acuerdo definitivo para el MEM 19 de Octubre v5" xfId="1098"/>
    <cellStyle name="Milliers [0]_EDYAN" xfId="1099"/>
    <cellStyle name="Milliers_EDYAN" xfId="1100"/>
    <cellStyle name="Moeda [0]_0701_Amortiz Difer SpotMarket - Urug" xfId="1101"/>
    <cellStyle name="Moeda_0701_Amortiz Difer SpotMarket - Urug" xfId="1102"/>
    <cellStyle name="Moneda [0]_Dlls.1997" xfId="1103"/>
    <cellStyle name="Moneda_Cierre finanzas dic 04" xfId="1104"/>
    <cellStyle name="Monétaire [0]_EDYAN" xfId="1105"/>
    <cellStyle name="Monétaire_EDYAN" xfId="1106"/>
    <cellStyle name="Month" xfId="1107"/>
    <cellStyle name="Multiple" xfId="1108"/>
    <cellStyle name="Name" xfId="1109"/>
    <cellStyle name="Nameenter" xfId="1110"/>
    <cellStyle name="Names" xfId="63"/>
    <cellStyle name="Neutral" xfId="1111"/>
    <cellStyle name="Neutrale" xfId="1112"/>
    <cellStyle name="NewKw" xfId="1113"/>
    <cellStyle name="no dec" xfId="1114"/>
    <cellStyle name="No." xfId="1115"/>
    <cellStyle name="No-definido" xfId="1116"/>
    <cellStyle name="Non_definito" xfId="1117"/>
    <cellStyle name="Norma11l" xfId="1118"/>
    <cellStyle name="Normal - Style1" xfId="1119"/>
    <cellStyle name="Normal 1" xfId="1120"/>
    <cellStyle name="Normal 10" xfId="1121"/>
    <cellStyle name="Normal 11" xfId="1122"/>
    <cellStyle name="Normal 12" xfId="1123"/>
    <cellStyle name="Normal 13" xfId="1124"/>
    <cellStyle name="Normal 14" xfId="1125"/>
    <cellStyle name="Normal 15" xfId="1126"/>
    <cellStyle name="Normal 16" xfId="1127"/>
    <cellStyle name="Normal 17" xfId="1128"/>
    <cellStyle name="Normal 18" xfId="1129"/>
    <cellStyle name="Normal 19" xfId="1130"/>
    <cellStyle name="Normal 2" xfId="64"/>
    <cellStyle name="Normal 2 16" xfId="1131"/>
    <cellStyle name="Normal 2 2" xfId="65"/>
    <cellStyle name="Normal 2 2 2" xfId="1132"/>
    <cellStyle name="Normal 2 2 2 2" xfId="1133"/>
    <cellStyle name="Normal 2 2 2 2 2" xfId="1134"/>
    <cellStyle name="Normal 2 2 2 2 2 2" xfId="1135"/>
    <cellStyle name="Normal 2 2 2 2 2 2 2" xfId="1136"/>
    <cellStyle name="Normal 2 2 2 2 3" xfId="1137"/>
    <cellStyle name="Normal 2 2 2 3" xfId="1138"/>
    <cellStyle name="Normal 2 2 2 3 2" xfId="1139"/>
    <cellStyle name="Normal 2 2 3" xfId="1140"/>
    <cellStyle name="Normal 2 2 3 2" xfId="1141"/>
    <cellStyle name="Normal 2 2 3 2 2" xfId="1142"/>
    <cellStyle name="Normal 2 2 4" xfId="1143"/>
    <cellStyle name="Normal 2 2 5" xfId="1144"/>
    <cellStyle name="Normal 2 3" xfId="1145"/>
    <cellStyle name="Normal 2 3 2" xfId="1146"/>
    <cellStyle name="Normal 2 3 2 2" xfId="1147"/>
    <cellStyle name="Normal 2 4" xfId="1148"/>
    <cellStyle name="Normal 2 5" xfId="1149"/>
    <cellStyle name="Normal 20" xfId="1150"/>
    <cellStyle name="Normal 21" xfId="1151"/>
    <cellStyle name="Normal 22" xfId="1152"/>
    <cellStyle name="Normal 23" xfId="1153"/>
    <cellStyle name="Normal 24" xfId="1154"/>
    <cellStyle name="Normal 25" xfId="1155"/>
    <cellStyle name="Normal 26" xfId="1156"/>
    <cellStyle name="Normal 27" xfId="1157"/>
    <cellStyle name="Normal 28" xfId="1158"/>
    <cellStyle name="Normal 29" xfId="1159"/>
    <cellStyle name="Normal 3" xfId="66"/>
    <cellStyle name="Normal 3 2" xfId="67"/>
    <cellStyle name="Normal 3 2 2" xfId="1160"/>
    <cellStyle name="Normal 3 3" xfId="1161"/>
    <cellStyle name="Normal 3 4" xfId="1162"/>
    <cellStyle name="Normal 30" xfId="1163"/>
    <cellStyle name="Normal 31" xfId="1164"/>
    <cellStyle name="Normal 32" xfId="1165"/>
    <cellStyle name="Normal 33" xfId="1166"/>
    <cellStyle name="Normal 34" xfId="1167"/>
    <cellStyle name="Normal 35" xfId="1168"/>
    <cellStyle name="Normal 36" xfId="1169"/>
    <cellStyle name="Normal 37" xfId="1170"/>
    <cellStyle name="Normal 38" xfId="1171"/>
    <cellStyle name="Normal 39" xfId="1172"/>
    <cellStyle name="Normal 4" xfId="68"/>
    <cellStyle name="Normal 4 2" xfId="1173"/>
    <cellStyle name="Normal 4 2 2" xfId="1174"/>
    <cellStyle name="Normal 4 3" xfId="1175"/>
    <cellStyle name="Normal 4 4" xfId="1176"/>
    <cellStyle name="Normal 40" xfId="1177"/>
    <cellStyle name="Normal 41" xfId="1178"/>
    <cellStyle name="Normal 42" xfId="1179"/>
    <cellStyle name="Normal 43" xfId="1180"/>
    <cellStyle name="Normal 5" xfId="69"/>
    <cellStyle name="Normal 6" xfId="70"/>
    <cellStyle name="Normal 7" xfId="71"/>
    <cellStyle name="Normal 8" xfId="1181"/>
    <cellStyle name="Normal 9" xfId="1182"/>
    <cellStyle name="Normal_# 41-Market &amp;Trends" xfId="1183"/>
    <cellStyle name="Normal1" xfId="1184"/>
    <cellStyle name="Normale 2" xfId="1185"/>
    <cellStyle name="Normale 2 10" xfId="1186"/>
    <cellStyle name="Normale 2 11" xfId="1187"/>
    <cellStyle name="Normale 2 12" xfId="1188"/>
    <cellStyle name="Normale 2 13" xfId="1189"/>
    <cellStyle name="Normale 2 14" xfId="1190"/>
    <cellStyle name="Normale 2 2" xfId="1191"/>
    <cellStyle name="Normale 2 3" xfId="1192"/>
    <cellStyle name="Normale 2 4" xfId="1193"/>
    <cellStyle name="Normale 2 5" xfId="1194"/>
    <cellStyle name="Normale 2 6" xfId="1195"/>
    <cellStyle name="Normale 2 7" xfId="1196"/>
    <cellStyle name="Normale 2 8" xfId="1197"/>
    <cellStyle name="Normale 2 9" xfId="1198"/>
    <cellStyle name="Normale 2_CIT calculation_2009_at 02.02.2010" xfId="1199"/>
    <cellStyle name="Normale 3" xfId="1200"/>
    <cellStyle name="Normale 3 2" xfId="1201"/>
    <cellStyle name="Normale 4" xfId="1202"/>
    <cellStyle name="Normale 5" xfId="1203"/>
    <cellStyle name="Normale 6" xfId="1204"/>
    <cellStyle name="Normale 7" xfId="1205"/>
    <cellStyle name="Normale 8" xfId="1206"/>
    <cellStyle name="Normale_Administrative Costs" xfId="1207"/>
    <cellStyle name="normalni_laroux" xfId="1208"/>
    <cellStyle name="Normalny_24. 02. 97." xfId="1209"/>
    <cellStyle name="normбlnм_laroux" xfId="1210"/>
    <cellStyle name="Nota" xfId="1211"/>
    <cellStyle name="Note" xfId="1212"/>
    <cellStyle name="Note 2" xfId="1213"/>
    <cellStyle name="Note 3" xfId="1214"/>
    <cellStyle name="Notes" xfId="72"/>
    <cellStyle name="numbers" xfId="1215"/>
    <cellStyle name="NUMPAR" xfId="1216"/>
    <cellStyle name="Ôčíŕíńîâűé [0]_ďđĺäďđ-110_ďđĺäďđ-110 (2)" xfId="1217"/>
    <cellStyle name="Œ…‹æØ‚è [0.00]_Mars" xfId="1218"/>
    <cellStyle name="Œ…‹æØ‚è_Mars" xfId="1219"/>
    <cellStyle name="Ôèíàíñîâûé [0]_Ëèñò1" xfId="1220"/>
    <cellStyle name="Ôèíàíñîâûé_Ëèñò1" xfId="1221"/>
    <cellStyle name="Option" xfId="1222"/>
    <cellStyle name="Option 2" xfId="1223"/>
    <cellStyle name="OptionHeading" xfId="1224"/>
    <cellStyle name="OptionHeading 2" xfId="1225"/>
    <cellStyle name="Òûñÿ÷è [0]_cogs" xfId="1226"/>
    <cellStyle name="Òûñÿ÷è_cogs" xfId="1227"/>
    <cellStyle name="Output" xfId="1228"/>
    <cellStyle name="Outputs (Locked)" xfId="1229"/>
    <cellStyle name="Page Heading Large" xfId="1230"/>
    <cellStyle name="Page Heading Small" xfId="1231"/>
    <cellStyle name="paint" xfId="1232"/>
    <cellStyle name="ParameterLabelsForUPS" xfId="1233"/>
    <cellStyle name="Pattern" xfId="1234"/>
    <cellStyle name="Percent %" xfId="73"/>
    <cellStyle name="Percent % Long Underline" xfId="74"/>
    <cellStyle name="Percent %_Worksheet in  US Financial Statements Ref. Workbook - Single Co" xfId="75"/>
    <cellStyle name="Percent ()" xfId="1235"/>
    <cellStyle name="Percent (0)" xfId="76"/>
    <cellStyle name="Percent (0) 2" xfId="1236"/>
    <cellStyle name="Percent (1)" xfId="1237"/>
    <cellStyle name="Percent [0]" xfId="1238"/>
    <cellStyle name="Percent [0] 2" xfId="1239"/>
    <cellStyle name="Percent [0] 2 2" xfId="1240"/>
    <cellStyle name="Percent [0] 2 3" xfId="1241"/>
    <cellStyle name="Percent [0] 2 4" xfId="1242"/>
    <cellStyle name="Percent [0] 2 5" xfId="1243"/>
    <cellStyle name="Percent [0] 3" xfId="1244"/>
    <cellStyle name="Percent [00]" xfId="1245"/>
    <cellStyle name="Percent [2]" xfId="1246"/>
    <cellStyle name="Percent [2] 2" xfId="1247"/>
    <cellStyle name="Percent [2] 2 2" xfId="1248"/>
    <cellStyle name="Percent [2] 2 3" xfId="1249"/>
    <cellStyle name="Percent [2] 2 4" xfId="1250"/>
    <cellStyle name="Percent [2] 2 5" xfId="1251"/>
    <cellStyle name="Percent [2] 3" xfId="1252"/>
    <cellStyle name="Percent [2] 4" xfId="1253"/>
    <cellStyle name="Percent [2] 5" xfId="1254"/>
    <cellStyle name="Percent [2] 6" xfId="1255"/>
    <cellStyle name="Percent 0.0%" xfId="77"/>
    <cellStyle name="Percent 0.0% Long Underline" xfId="78"/>
    <cellStyle name="Percent 0.0%_Worksheet in 2231 Consolidated 2003 and 2002 IAS Report Forms in Excel" xfId="79"/>
    <cellStyle name="Percent 0.00%" xfId="80"/>
    <cellStyle name="Percent 0.00% Long Underline" xfId="81"/>
    <cellStyle name="Percent 0.00%_5690 Ceiling test for client KZ (1)" xfId="1256"/>
    <cellStyle name="Percent 0.000%" xfId="82"/>
    <cellStyle name="Percent 0.000% Long Underline" xfId="83"/>
    <cellStyle name="Percent 0.000%_Worksheet in 2231 Consolidated 2003 and 2002 IAS Report Forms in Excel" xfId="84"/>
    <cellStyle name="Percent 1" xfId="1257"/>
    <cellStyle name="Percent 2" xfId="85"/>
    <cellStyle name="Percent 2 2" xfId="1258"/>
    <cellStyle name="Percent 3" xfId="86"/>
    <cellStyle name="Percent Hard" xfId="1259"/>
    <cellStyle name="Percent_#6 Temps &amp; Contractors" xfId="1260"/>
    <cellStyle name="PercentFormat" xfId="1261"/>
    <cellStyle name="Percentuale 2" xfId="1262"/>
    <cellStyle name="piw#" xfId="1263"/>
    <cellStyle name="piw%" xfId="1264"/>
    <cellStyle name="Porcentual_Deudas EDC 122001" xfId="1265"/>
    <cellStyle name="PrePop Currency (0)" xfId="1266"/>
    <cellStyle name="PrePop Currency (2)" xfId="1267"/>
    <cellStyle name="PrePop Units (0)" xfId="1268"/>
    <cellStyle name="PrePop Units (1)" xfId="1269"/>
    <cellStyle name="PrePop Units (1) 2" xfId="1270"/>
    <cellStyle name="PrePop Units (1) 2 2" xfId="1271"/>
    <cellStyle name="PrePop Units (1) 2 3" xfId="1272"/>
    <cellStyle name="PrePop Units (1) 2 4" xfId="1273"/>
    <cellStyle name="PrePop Units (1) 2 5" xfId="1274"/>
    <cellStyle name="PrePop Units (1) 3" xfId="1275"/>
    <cellStyle name="PrePop Units (1)_M1" xfId="1276"/>
    <cellStyle name="PrePop Units (2)" xfId="1277"/>
    <cellStyle name="Price" xfId="1278"/>
    <cellStyle name="Price 2" xfId="1279"/>
    <cellStyle name="Price_Body" xfId="1280"/>
    <cellStyle name="PRICIPAL" xfId="1281"/>
    <cellStyle name="PROJECT TITLE" xfId="1282"/>
    <cellStyle name="PROTECTED CELLS" xfId="1283"/>
    <cellStyle name="PSChar" xfId="1284"/>
    <cellStyle name="PSDate" xfId="1285"/>
    <cellStyle name="PSDec" xfId="1286"/>
    <cellStyle name="PSHeading" xfId="1287"/>
    <cellStyle name="PSInt" xfId="1288"/>
    <cellStyle name="PSSpacer" xfId="1289"/>
    <cellStyle name="qq" xfId="1290"/>
    <cellStyle name="RAMEY" xfId="1291"/>
    <cellStyle name="Ramey $k" xfId="1292"/>
    <cellStyle name="RAMEY_P&amp;O BKUP" xfId="1293"/>
    <cellStyle name="Range Name" xfId="1294"/>
    <cellStyle name="RangeName" xfId="1295"/>
    <cellStyle name="Relative" xfId="1296"/>
    <cellStyle name="REMARKS" xfId="1297"/>
    <cellStyle name="Results" xfId="1298"/>
    <cellStyle name="Rev.:" xfId="1299"/>
    <cellStyle name="RevList" xfId="1300"/>
    <cellStyle name="Rubles" xfId="1301"/>
    <cellStyle name="ruotato" xfId="1302"/>
    <cellStyle name="ruotato 2" xfId="1303"/>
    <cellStyle name="ruotato 3" xfId="1304"/>
    <cellStyle name="ruotato 4" xfId="1305"/>
    <cellStyle name="Russian Normal" xfId="1306"/>
    <cellStyle name="S11" xfId="1307"/>
    <cellStyle name="S6" xfId="1308"/>
    <cellStyle name="S7" xfId="1309"/>
    <cellStyle name="SAPBEXaggData" xfId="1310"/>
    <cellStyle name="SAPBEXaggDataEmph" xfId="1311"/>
    <cellStyle name="SAPBEXaggItem" xfId="1312"/>
    <cellStyle name="SAPBEXaggItemX" xfId="1313"/>
    <cellStyle name="SAPBEXchaText" xfId="1314"/>
    <cellStyle name="SAPBEXexcBad7" xfId="1315"/>
    <cellStyle name="SAPBEXexcBad8" xfId="1316"/>
    <cellStyle name="SAPBEXexcBad9" xfId="1317"/>
    <cellStyle name="SAPBEXexcCritical4" xfId="1318"/>
    <cellStyle name="SAPBEXexcCritical5" xfId="1319"/>
    <cellStyle name="SAPBEXexcCritical6" xfId="1320"/>
    <cellStyle name="SAPBEXexcGood1" xfId="1321"/>
    <cellStyle name="SAPBEXexcGood2" xfId="1322"/>
    <cellStyle name="SAPBEXexcGood3" xfId="1323"/>
    <cellStyle name="SAPBEXfilterDrill" xfId="1324"/>
    <cellStyle name="SAPBEXfilterItem" xfId="1325"/>
    <cellStyle name="SAPBEXfilterText" xfId="1326"/>
    <cellStyle name="SAPBEXformats" xfId="1327"/>
    <cellStyle name="SAPBEXheaderItem" xfId="1328"/>
    <cellStyle name="SAPBEXheaderText" xfId="1329"/>
    <cellStyle name="SAPBEXHLevel0" xfId="1330"/>
    <cellStyle name="SAPBEXHLevel0X" xfId="1331"/>
    <cellStyle name="SAPBEXHLevel1" xfId="1332"/>
    <cellStyle name="SAPBEXHLevel1X" xfId="1333"/>
    <cellStyle name="SAPBEXHLevel2" xfId="1334"/>
    <cellStyle name="SAPBEXHLevel2X" xfId="1335"/>
    <cellStyle name="SAPBEXHLevel3" xfId="1336"/>
    <cellStyle name="SAPBEXHLevel3X" xfId="1337"/>
    <cellStyle name="SAPBEXresData" xfId="1338"/>
    <cellStyle name="SAPBEXresDataEmph" xfId="1339"/>
    <cellStyle name="SAPBEXresItem" xfId="1340"/>
    <cellStyle name="SAPBEXresItemX" xfId="1341"/>
    <cellStyle name="SAPBEXstdData" xfId="1342"/>
    <cellStyle name="SAPBEXstdDataEmph" xfId="1343"/>
    <cellStyle name="SAPBEXstdItem" xfId="1344"/>
    <cellStyle name="SAPBEXstdItemX" xfId="1345"/>
    <cellStyle name="SAPBEXtitle" xfId="1346"/>
    <cellStyle name="SAPBEXundefined" xfId="1347"/>
    <cellStyle name="SEEntry" xfId="1348"/>
    <cellStyle name="Sep. milhar [0]" xfId="1349"/>
    <cellStyle name="Separador de milhares [0]_COF" xfId="1350"/>
    <cellStyle name="Separador de milhares_COF" xfId="1351"/>
    <cellStyle name="Separator" xfId="1352"/>
    <cellStyle name="Separator2" xfId="1353"/>
    <cellStyle name="Shaded" xfId="1354"/>
    <cellStyle name="Sheet" xfId="1355"/>
    <cellStyle name="small" xfId="1356"/>
    <cellStyle name="stand_bord" xfId="1357"/>
    <cellStyle name="Standaard_Blad1 (2)" xfId="1358"/>
    <cellStyle name="Standard_Adjustments_Consulting_2000" xfId="1359"/>
    <cellStyle name="Stile 1" xfId="1360"/>
    <cellStyle name="STYL1 - Style1" xfId="1361"/>
    <cellStyle name="Style 1" xfId="1362"/>
    <cellStyle name="Style 1 2" xfId="1363"/>
    <cellStyle name="Style 2" xfId="1364"/>
    <cellStyle name="SubHeading 1" xfId="1365"/>
    <cellStyle name="SubHeading 2" xfId="1366"/>
    <cellStyle name="Subtotal" xfId="87"/>
    <cellStyle name="Subtotal %" xfId="88"/>
    <cellStyle name="Subtotal Title" xfId="89"/>
    <cellStyle name="SUBTOTALS" xfId="1367"/>
    <cellStyle name="Sum" xfId="1368"/>
    <cellStyle name="Sum %of HV" xfId="1369"/>
    <cellStyle name="summation" xfId="1370"/>
    <cellStyle name="t" xfId="1371"/>
    <cellStyle name="t_191800DGED00001EXCO_01+02" xfId="1372"/>
    <cellStyle name="t_191800DGED00001EXCO_01+02 2" xfId="1373"/>
    <cellStyle name="t_191800DGED00001EXCO_01+02 3" xfId="1374"/>
    <cellStyle name="t_191800DGED00001EXCO_01+02 4" xfId="1375"/>
    <cellStyle name="t_CALL-OFF4 - Budget 2007 rev.4 24_05_2007" xfId="1376"/>
    <cellStyle name="t_Style_Sheet1" xfId="1377"/>
    <cellStyle name="Table Col Head" xfId="1378"/>
    <cellStyle name="Table Sub Head" xfId="1379"/>
    <cellStyle name="Table Title" xfId="1380"/>
    <cellStyle name="Table Units" xfId="1381"/>
    <cellStyle name="Temp1" xfId="1382"/>
    <cellStyle name="Testo avviso" xfId="1383"/>
    <cellStyle name="Testo descrittivo" xfId="1384"/>
    <cellStyle name="Text Indent A" xfId="1385"/>
    <cellStyle name="Text Indent B" xfId="1386"/>
    <cellStyle name="Text Indent B 2" xfId="1387"/>
    <cellStyle name="Text Indent B 2 2" xfId="1388"/>
    <cellStyle name="Text Indent B 2 3" xfId="1389"/>
    <cellStyle name="Text Indent B 2 4" xfId="1390"/>
    <cellStyle name="Text Indent B 2 5" xfId="1391"/>
    <cellStyle name="Text Indent B 3" xfId="1392"/>
    <cellStyle name="Text Indent B_M1" xfId="1393"/>
    <cellStyle name="Text Indent C" xfId="1394"/>
    <cellStyle name="Text Indent C 2" xfId="1395"/>
    <cellStyle name="Text Indent C 2 2" xfId="1396"/>
    <cellStyle name="Text Indent C 2 3" xfId="1397"/>
    <cellStyle name="Text Indent C 2 4" xfId="1398"/>
    <cellStyle name="Text Indent C 2 5" xfId="1399"/>
    <cellStyle name="Text Indent C 3" xfId="1400"/>
    <cellStyle name="Text Indent C_M1" xfId="1401"/>
    <cellStyle name="Thousands (0)" xfId="1402"/>
    <cellStyle name="Thousands (1)" xfId="1403"/>
    <cellStyle name="Tickmark" xfId="90"/>
    <cellStyle name="Tickmark 2" xfId="1404"/>
    <cellStyle name="time" xfId="1405"/>
    <cellStyle name="TimeLine" xfId="1406"/>
    <cellStyle name="Times New Roman" xfId="1407"/>
    <cellStyle name="Title" xfId="1408"/>
    <cellStyle name="Title 1.0" xfId="1409"/>
    <cellStyle name="Title 1.1" xfId="1410"/>
    <cellStyle name="Title 1.1.1" xfId="1411"/>
    <cellStyle name="Title 1.1_2006 Projections (Oct.9.2006)" xfId="1412"/>
    <cellStyle name="Title Creation" xfId="1413"/>
    <cellStyle name="Title_Кредитный портфель на 01.01.2012" xfId="1414"/>
    <cellStyle name="Title1" xfId="1415"/>
    <cellStyle name="TitleBlock" xfId="1416"/>
    <cellStyle name="Titles" xfId="1417"/>
    <cellStyle name="Titolo" xfId="1418"/>
    <cellStyle name="Titolo 1" xfId="1419"/>
    <cellStyle name="Titolo 2" xfId="1420"/>
    <cellStyle name="Titolo 3" xfId="1421"/>
    <cellStyle name="Titolo 4" xfId="1422"/>
    <cellStyle name="TOP" xfId="1423"/>
    <cellStyle name="topline" xfId="91"/>
    <cellStyle name="Total" xfId="1424"/>
    <cellStyle name="Total1" xfId="1425"/>
    <cellStyle name="Total2" xfId="1426"/>
    <cellStyle name="Total3" xfId="1427"/>
    <cellStyle name="Total4" xfId="1428"/>
    <cellStyle name="Total5" xfId="1429"/>
    <cellStyle name="Totale" xfId="1430"/>
    <cellStyle name="TRL" xfId="1431"/>
    <cellStyle name="Tusental (0)_E3 short" xfId="1432"/>
    <cellStyle name="Tusental_E3 short" xfId="1433"/>
    <cellStyle name="ubordinated Debt" xfId="1434"/>
    <cellStyle name="Underline 2" xfId="1435"/>
    <cellStyle name="Unit" xfId="1436"/>
    <cellStyle name="Unit 2" xfId="1437"/>
    <cellStyle name="Units" xfId="92"/>
    <cellStyle name="Unprot" xfId="1438"/>
    <cellStyle name="Unprot$" xfId="1439"/>
    <cellStyle name="Unprot_dimon" xfId="1440"/>
    <cellStyle name="Unprotect" xfId="1441"/>
    <cellStyle name="US$" xfId="1442"/>
    <cellStyle name="USD/kg" xfId="1443"/>
    <cellStyle name="USD/kg 10" xfId="1444"/>
    <cellStyle name="USD/kg 2" xfId="1445"/>
    <cellStyle name="USD/kg 3" xfId="1446"/>
    <cellStyle name="USD/kg 4" xfId="1447"/>
    <cellStyle name="USD/kg 5" xfId="1448"/>
    <cellStyle name="USD/kg 6" xfId="1449"/>
    <cellStyle name="USD/kg 7" xfId="1450"/>
    <cellStyle name="USD/kg 8" xfId="1451"/>
    <cellStyle name="USD/kg 9" xfId="1452"/>
    <cellStyle name="Valore non valido" xfId="1453"/>
    <cellStyle name="Valore valido" xfId="1454"/>
    <cellStyle name="Valuta (0)" xfId="1455"/>
    <cellStyle name="Valuta_E3 short" xfId="1456"/>
    <cellStyle name="VendorParametersForUPS" xfId="1457"/>
    <cellStyle name="Vertical" xfId="1458"/>
    <cellStyle name="Vertical 2" xfId="1459"/>
    <cellStyle name="Virgül_BİLANÇO" xfId="1460"/>
    <cellStyle name="Währung [0]_Software Project Status" xfId="1461"/>
    <cellStyle name="Währung_Software Project Status" xfId="1462"/>
    <cellStyle name="Walutowy [0]_GR (2)" xfId="1463"/>
    <cellStyle name="Walutowy_GR (2)" xfId="1464"/>
    <cellStyle name="Warning Text" xfId="1465"/>
    <cellStyle name="XComma" xfId="93"/>
    <cellStyle name="XComma 0.0" xfId="94"/>
    <cellStyle name="XComma 0.00" xfId="95"/>
    <cellStyle name="XComma 0.000" xfId="96"/>
    <cellStyle name="XCurrency" xfId="97"/>
    <cellStyle name="XCurrency 0.0" xfId="98"/>
    <cellStyle name="XCurrency 0.00" xfId="99"/>
    <cellStyle name="XCurrency 0.000" xfId="100"/>
    <cellStyle name="Year" xfId="1466"/>
    <cellStyle name="Year EN" xfId="1467"/>
    <cellStyle name="Year RU" xfId="1468"/>
    <cellStyle name="Акцент1 2" xfId="1469"/>
    <cellStyle name="Акцент1 2 2" xfId="1470"/>
    <cellStyle name="Акцент1 3" xfId="1471"/>
    <cellStyle name="Акцент1 3 2" xfId="1968"/>
    <cellStyle name="Акцент1 4" xfId="1472"/>
    <cellStyle name="Акцент2 2" xfId="1473"/>
    <cellStyle name="Акцент2 2 2" xfId="1474"/>
    <cellStyle name="Акцент2 3" xfId="1475"/>
    <cellStyle name="Акцент2 4" xfId="1476"/>
    <cellStyle name="Акцент3 2" xfId="1477"/>
    <cellStyle name="Акцент3 2 2" xfId="1478"/>
    <cellStyle name="Акцент3 3" xfId="1479"/>
    <cellStyle name="Акцент3 4" xfId="1480"/>
    <cellStyle name="Акцент4 2" xfId="1481"/>
    <cellStyle name="Акцент4 2 2" xfId="1482"/>
    <cellStyle name="Акцент4 3" xfId="1483"/>
    <cellStyle name="Акцент4 3 2" xfId="1969"/>
    <cellStyle name="Акцент4 4" xfId="1484"/>
    <cellStyle name="Акцент5 2" xfId="1485"/>
    <cellStyle name="Акцент5 2 2" xfId="1486"/>
    <cellStyle name="Акцент5 3" xfId="1487"/>
    <cellStyle name="Акцент5 4" xfId="1488"/>
    <cellStyle name="Акцент6 2" xfId="1489"/>
    <cellStyle name="Акцент6 2 2" xfId="1490"/>
    <cellStyle name="Акцент6 3" xfId="1491"/>
    <cellStyle name="Акцент6 4" xfId="1492"/>
    <cellStyle name="Беззащитный" xfId="1493"/>
    <cellStyle name="Ввод  2" xfId="1494"/>
    <cellStyle name="Ввод  2 2" xfId="1495"/>
    <cellStyle name="Ввод  3" xfId="1496"/>
    <cellStyle name="Ввод  4" xfId="1497"/>
    <cellStyle name="Вывод 2" xfId="1498"/>
    <cellStyle name="Вывод 2 2" xfId="1499"/>
    <cellStyle name="Вывод 3" xfId="1500"/>
    <cellStyle name="Вывод 3 2" xfId="1970"/>
    <cellStyle name="Вывод 4" xfId="1501"/>
    <cellStyle name="Вычисление 2" xfId="1502"/>
    <cellStyle name="Вычисление 2 2" xfId="1503"/>
    <cellStyle name="Вычисление 3" xfId="1504"/>
    <cellStyle name="Вычисление 3 2" xfId="1971"/>
    <cellStyle name="Вычисление 4" xfId="1505"/>
    <cellStyle name="Гиперссылка 2" xfId="101"/>
    <cellStyle name="Гиперссылка 2 2" xfId="1506"/>
    <cellStyle name="Гиперссылка 2 3" xfId="1507"/>
    <cellStyle name="Гиперссылка 2 4" xfId="1508"/>
    <cellStyle name="Гиперссылка 3" xfId="1509"/>
    <cellStyle name="Гиперссылка 4" xfId="1510"/>
    <cellStyle name="Гиперссылка 5" xfId="1511"/>
    <cellStyle name="Гиперссылка 6" xfId="1512"/>
    <cellStyle name="Гиперссылка 7" xfId="1513"/>
    <cellStyle name="Гиперссылка 8" xfId="1514"/>
    <cellStyle name="Группа" xfId="1515"/>
    <cellStyle name="Дата" xfId="1516"/>
    <cellStyle name="Денежный 2" xfId="1517"/>
    <cellStyle name="Денежный 2 2" xfId="1518"/>
    <cellStyle name="Денежный 2 3" xfId="1519"/>
    <cellStyle name="Денежный 3" xfId="1520"/>
    <cellStyle name="Денежный 3 2" xfId="1521"/>
    <cellStyle name="Заголовок 1 2" xfId="1522"/>
    <cellStyle name="Заголовок 1 2 2" xfId="1523"/>
    <cellStyle name="Заголовок 1 3" xfId="1524"/>
    <cellStyle name="Заголовок 1 3 2" xfId="1972"/>
    <cellStyle name="Заголовок 1 4" xfId="1525"/>
    <cellStyle name="Заголовок 2 2" xfId="1526"/>
    <cellStyle name="Заголовок 2 2 2" xfId="1527"/>
    <cellStyle name="Заголовок 2 3" xfId="1528"/>
    <cellStyle name="Заголовок 2 3 2" xfId="1973"/>
    <cellStyle name="Заголовок 2 4" xfId="1529"/>
    <cellStyle name="Заголовок 3 2" xfId="1530"/>
    <cellStyle name="Заголовок 3 2 2" xfId="1531"/>
    <cellStyle name="Заголовок 3 3" xfId="1532"/>
    <cellStyle name="Заголовок 3 3 2" xfId="1974"/>
    <cellStyle name="Заголовок 3 4" xfId="1533"/>
    <cellStyle name="Заголовок 4 2" xfId="1534"/>
    <cellStyle name="Заголовок 4 2 2" xfId="1535"/>
    <cellStyle name="Заголовок 4 3" xfId="1536"/>
    <cellStyle name="Заголовок 4 3 2" xfId="1975"/>
    <cellStyle name="Заголовок 4 4" xfId="1537"/>
    <cellStyle name="Защитный" xfId="1538"/>
    <cellStyle name="Звезды" xfId="1539"/>
    <cellStyle name="Итог 2" xfId="1540"/>
    <cellStyle name="Итог 2 2" xfId="1541"/>
    <cellStyle name="Итог 3" xfId="1542"/>
    <cellStyle name="Итог 3 2" xfId="1976"/>
    <cellStyle name="Итог 4" xfId="1543"/>
    <cellStyle name="КАНДАГАЧ тел3-33-96" xfId="1544"/>
    <cellStyle name="КАНДАГАЧ тел3-33-96 2" xfId="1545"/>
    <cellStyle name="КАНДАГАЧ тел3-33-96 2 2" xfId="1977"/>
    <cellStyle name="КАНДАГАЧ тел3-33-96 3" xfId="1546"/>
    <cellStyle name="КАНДАГАЧ тел3-33-96_10. Дисконт" xfId="1978"/>
    <cellStyle name="Контрольная ячейка 2" xfId="1547"/>
    <cellStyle name="Контрольная ячейка 2 2" xfId="1548"/>
    <cellStyle name="Контрольная ячейка 3" xfId="1549"/>
    <cellStyle name="Контрольная ячейка 4" xfId="1550"/>
    <cellStyle name="Мой" xfId="1551"/>
    <cellStyle name="Название 2" xfId="1552"/>
    <cellStyle name="Название 2 2" xfId="1553"/>
    <cellStyle name="Название 3" xfId="1554"/>
    <cellStyle name="Название 3 2" xfId="1979"/>
    <cellStyle name="Название 4" xfId="1555"/>
    <cellStyle name="Нейтральный 2" xfId="1556"/>
    <cellStyle name="Нейтральный 2 2" xfId="1557"/>
    <cellStyle name="Нейтральный 3" xfId="1558"/>
    <cellStyle name="Нейтральный 3 2" xfId="1980"/>
    <cellStyle name="Нейтральный 4" xfId="1559"/>
    <cellStyle name="Обычный" xfId="0" builtinId="0"/>
    <cellStyle name="Обычный 10" xfId="1560"/>
    <cellStyle name="Обычный 10 2" xfId="1561"/>
    <cellStyle name="Обычный 10 3" xfId="1562"/>
    <cellStyle name="Обычный 11" xfId="102"/>
    <cellStyle name="Обычный 11 2" xfId="1563"/>
    <cellStyle name="Обычный 11 3" xfId="1564"/>
    <cellStyle name="Обычный 11 4" xfId="1565"/>
    <cellStyle name="Обычный 12" xfId="1566"/>
    <cellStyle name="Обычный 12 2" xfId="1567"/>
    <cellStyle name="Обычный 12 3" xfId="1568"/>
    <cellStyle name="Обычный 12 4" xfId="1569"/>
    <cellStyle name="Обычный 13" xfId="1570"/>
    <cellStyle name="Обычный 13 2" xfId="1571"/>
    <cellStyle name="Обычный 13 3" xfId="1572"/>
    <cellStyle name="Обычный 14" xfId="1573"/>
    <cellStyle name="Обычный 14 2" xfId="1574"/>
    <cellStyle name="Обычный 14 3" xfId="1575"/>
    <cellStyle name="Обычный 15" xfId="1576"/>
    <cellStyle name="Обычный 15 2" xfId="1577"/>
    <cellStyle name="Обычный 15 2 2" xfId="1578"/>
    <cellStyle name="Обычный 15 2 3" xfId="1579"/>
    <cellStyle name="Обычный 15 3" xfId="1580"/>
    <cellStyle name="Обычный 16" xfId="1581"/>
    <cellStyle name="Обычный 16 2" xfId="1582"/>
    <cellStyle name="Обычный 16 3" xfId="1583"/>
    <cellStyle name="Обычный 17" xfId="1584"/>
    <cellStyle name="Обычный 17 2" xfId="1585"/>
    <cellStyle name="Обычный 17 3" xfId="1586"/>
    <cellStyle name="Обычный 18" xfId="1587"/>
    <cellStyle name="Обычный 18 2" xfId="1588"/>
    <cellStyle name="Обычный 18 3" xfId="1589"/>
    <cellStyle name="Обычный 19" xfId="1590"/>
    <cellStyle name="Обычный 19 2" xfId="1591"/>
    <cellStyle name="Обычный 19 3" xfId="1592"/>
    <cellStyle name="Обычный 2" xfId="103"/>
    <cellStyle name="Обычный 2 10" xfId="1593"/>
    <cellStyle name="Обычный 2 10 2" xfId="1594"/>
    <cellStyle name="Обычный 2 10 3 2" xfId="1595"/>
    <cellStyle name="Обычный 2 10 6 2" xfId="1596"/>
    <cellStyle name="Обычный 2 10 7 2" xfId="1597"/>
    <cellStyle name="Обычный 2 10 9" xfId="1598"/>
    <cellStyle name="Обычный 2 10 9 2 2" xfId="1599"/>
    <cellStyle name="Обычный 2 11" xfId="1600"/>
    <cellStyle name="Обычный 2 12" xfId="1601"/>
    <cellStyle name="Обычный 2 13" xfId="1602"/>
    <cellStyle name="Обычный 2 2" xfId="104"/>
    <cellStyle name="Обычный 2 2 10" xfId="1603"/>
    <cellStyle name="Обычный 2 2 10 2" xfId="1604"/>
    <cellStyle name="Обычный 2 2 11" xfId="1605"/>
    <cellStyle name="Обычный 2 2 12" xfId="1606"/>
    <cellStyle name="Обычный 2 2 13" xfId="1607"/>
    <cellStyle name="Обычный 2 2 14" xfId="1608"/>
    <cellStyle name="Обычный 2 2 15" xfId="1609"/>
    <cellStyle name="Обычный 2 2 16" xfId="1610"/>
    <cellStyle name="Обычный 2 2 17" xfId="1611"/>
    <cellStyle name="Обычный 2 2 18" xfId="1612"/>
    <cellStyle name="Обычный 2 2 19" xfId="1613"/>
    <cellStyle name="Обычный 2 2 2" xfId="105"/>
    <cellStyle name="Обычный 2 2 2 2" xfId="1614"/>
    <cellStyle name="Обычный 2 2 2 2 2" xfId="1615"/>
    <cellStyle name="Обычный 2 2 2 3" xfId="1616"/>
    <cellStyle name="Обычный 2 2 2 4" xfId="1617"/>
    <cellStyle name="Обычный 2 2 20" xfId="1618"/>
    <cellStyle name="Обычный 2 2 21" xfId="1619"/>
    <cellStyle name="Обычный 2 2 21 2" xfId="1620"/>
    <cellStyle name="Обычный 2 2 22" xfId="1621"/>
    <cellStyle name="Обычный 2 2 23" xfId="1622"/>
    <cellStyle name="Обычный 2 2 23 2" xfId="1623"/>
    <cellStyle name="Обычный 2 2 24" xfId="1624"/>
    <cellStyle name="Обычный 2 2 25" xfId="1625"/>
    <cellStyle name="Обычный 2 2 3" xfId="1626"/>
    <cellStyle name="Обычный 2 2 3 2" xfId="1627"/>
    <cellStyle name="Обычный 2 2 3 3" xfId="1628"/>
    <cellStyle name="Обычный 2 2 4" xfId="1629"/>
    <cellStyle name="Обычный 2 2 4 2" xfId="1630"/>
    <cellStyle name="Обычный 2 2 4 3" xfId="1631"/>
    <cellStyle name="Обычный 2 2 5" xfId="1632"/>
    <cellStyle name="Обычный 2 2 5 2" xfId="1633"/>
    <cellStyle name="Обычный 2 2 6" xfId="1634"/>
    <cellStyle name="Обычный 2 2 6 2" xfId="1635"/>
    <cellStyle name="Обычный 2 2 7" xfId="1636"/>
    <cellStyle name="Обычный 2 2 7 2" xfId="1637"/>
    <cellStyle name="Обычный 2 2 8" xfId="1638"/>
    <cellStyle name="Обычный 2 2 8 2" xfId="1639"/>
    <cellStyle name="Обычный 2 2 9" xfId="1640"/>
    <cellStyle name="Обычный 2 2 9 2" xfId="1641"/>
    <cellStyle name="Обычный 2 2_10. Дисконт" xfId="1981"/>
    <cellStyle name="Обычный 2 3" xfId="106"/>
    <cellStyle name="Обычный 2 3 10" xfId="1642"/>
    <cellStyle name="Обычный 2 3 11" xfId="1643"/>
    <cellStyle name="Обычный 2 3 12" xfId="1644"/>
    <cellStyle name="Обычный 2 3 13" xfId="1645"/>
    <cellStyle name="Обычный 2 3 14" xfId="1646"/>
    <cellStyle name="Обычный 2 3 15" xfId="1647"/>
    <cellStyle name="Обычный 2 3 16" xfId="1648"/>
    <cellStyle name="Обычный 2 3 17" xfId="1649"/>
    <cellStyle name="Обычный 2 3 18" xfId="1650"/>
    <cellStyle name="Обычный 2 3 19" xfId="1651"/>
    <cellStyle name="Обычный 2 3 2" xfId="1652"/>
    <cellStyle name="Обычный 2 3 2 2" xfId="1653"/>
    <cellStyle name="Обычный 2 3 2 2 2" xfId="1654"/>
    <cellStyle name="Обычный 2 3 2 2 3" xfId="1655"/>
    <cellStyle name="Обычный 2 3 2 3" xfId="1656"/>
    <cellStyle name="Обычный 2 3 2 4" xfId="1657"/>
    <cellStyle name="Обычный 2 3 20" xfId="1658"/>
    <cellStyle name="Обычный 2 3 21" xfId="1659"/>
    <cellStyle name="Обычный 2 3 22" xfId="1660"/>
    <cellStyle name="Обычный 2 3 3" xfId="1661"/>
    <cellStyle name="Обычный 2 3 3 2" xfId="1662"/>
    <cellStyle name="Обычный 2 3 3 3" xfId="1663"/>
    <cellStyle name="Обычный 2 3 4" xfId="1664"/>
    <cellStyle name="Обычный 2 3 4 2" xfId="1665"/>
    <cellStyle name="Обычный 2 3 5" xfId="1666"/>
    <cellStyle name="Обычный 2 3 6" xfId="1667"/>
    <cellStyle name="Обычный 2 3 7" xfId="1668"/>
    <cellStyle name="Обычный 2 3 8" xfId="1669"/>
    <cellStyle name="Обычный 2 3 9" xfId="1670"/>
    <cellStyle name="Обычный 2 3_10. Дисконт" xfId="1982"/>
    <cellStyle name="Обычный 2 4" xfId="107"/>
    <cellStyle name="Обычный 2 4 2" xfId="1671"/>
    <cellStyle name="Обычный 2 4 3" xfId="1672"/>
    <cellStyle name="Обычный 2 4 4" xfId="1673"/>
    <cellStyle name="Обычный 2 5" xfId="108"/>
    <cellStyle name="Обычный 2 5 2" xfId="1674"/>
    <cellStyle name="Обычный 2 6" xfId="1675"/>
    <cellStyle name="Обычный 2 6 2" xfId="1676"/>
    <cellStyle name="Обычный 2 7" xfId="1677"/>
    <cellStyle name="Обычный 2 8" xfId="1678"/>
    <cellStyle name="Обычный 2 9" xfId="1679"/>
    <cellStyle name="Обычный 2_10. Дисконт" xfId="1983"/>
    <cellStyle name="Обычный 20" xfId="1680"/>
    <cellStyle name="Обычный 20 2" xfId="1681"/>
    <cellStyle name="Обычный 21" xfId="1682"/>
    <cellStyle name="Обычный 21 2" xfId="1683"/>
    <cellStyle name="Обычный 21 3" xfId="1684"/>
    <cellStyle name="Обычный 22" xfId="1685"/>
    <cellStyle name="Обычный 22 2" xfId="1686"/>
    <cellStyle name="Обычный 22 3" xfId="1687"/>
    <cellStyle name="Обычный 23" xfId="1688"/>
    <cellStyle name="Обычный 23 2" xfId="1689"/>
    <cellStyle name="Обычный 24" xfId="1690"/>
    <cellStyle name="Обычный 24 2" xfId="1691"/>
    <cellStyle name="Обычный 25" xfId="1692"/>
    <cellStyle name="Обычный 25 2" xfId="1693"/>
    <cellStyle name="Обычный 26" xfId="1694"/>
    <cellStyle name="Обычный 26 2" xfId="1695"/>
    <cellStyle name="Обычный 27" xfId="1696"/>
    <cellStyle name="Обычный 27 2" xfId="1697"/>
    <cellStyle name="Обычный 27 3" xfId="1698"/>
    <cellStyle name="Обычный 28" xfId="1699"/>
    <cellStyle name="Обычный 29" xfId="1700"/>
    <cellStyle name="Обычный 3" xfId="109"/>
    <cellStyle name="Обычный 3 10" xfId="1701"/>
    <cellStyle name="Обычный 3 11" xfId="1702"/>
    <cellStyle name="Обычный 3 12" xfId="1703"/>
    <cellStyle name="Обычный 3 13" xfId="1704"/>
    <cellStyle name="Обычный 3 14" xfId="1705"/>
    <cellStyle name="Обычный 3 15" xfId="1706"/>
    <cellStyle name="Обычный 3 16" xfId="1707"/>
    <cellStyle name="Обычный 3 17" xfId="1708"/>
    <cellStyle name="Обычный 3 18" xfId="1709"/>
    <cellStyle name="Обычный 3 19" xfId="1710"/>
    <cellStyle name="Обычный 3 2" xfId="110"/>
    <cellStyle name="Обычный 3 2 2" xfId="1711"/>
    <cellStyle name="Обычный 3 2 2 2" xfId="1712"/>
    <cellStyle name="Обычный 3 2 3" xfId="1713"/>
    <cellStyle name="Обычный 3 2 4" xfId="1714"/>
    <cellStyle name="Обычный 3 2 5" xfId="1715"/>
    <cellStyle name="Обычный 3 2 6" xfId="1716"/>
    <cellStyle name="Обычный 3 20" xfId="1717"/>
    <cellStyle name="Обычный 3 21" xfId="1718"/>
    <cellStyle name="Обычный 3 22" xfId="1719"/>
    <cellStyle name="Обычный 3 23" xfId="1720"/>
    <cellStyle name="Обычный 3 24" xfId="1721"/>
    <cellStyle name="Обычный 3 25" xfId="120"/>
    <cellStyle name="Обычный 3 3" xfId="1722"/>
    <cellStyle name="Обычный 3 3 2" xfId="1723"/>
    <cellStyle name="Обычный 3 3 3" xfId="1724"/>
    <cellStyle name="Обычный 3 4" xfId="111"/>
    <cellStyle name="Обычный 3 4 2" xfId="1725"/>
    <cellStyle name="Обычный 3 4 3" xfId="1726"/>
    <cellStyle name="Обычный 3 4 4" xfId="1727"/>
    <cellStyle name="Обычный 3 4 4 2" xfId="1728"/>
    <cellStyle name="Обычный 3 4 5" xfId="1729"/>
    <cellStyle name="Обычный 3 5" xfId="1730"/>
    <cellStyle name="Обычный 3 5 2" xfId="1731"/>
    <cellStyle name="Обычный 3 6" xfId="1732"/>
    <cellStyle name="Обычный 3 6 2" xfId="1733"/>
    <cellStyle name="Обычный 3 7" xfId="1734"/>
    <cellStyle name="Обычный 3 8" xfId="1735"/>
    <cellStyle name="Обычный 3 9" xfId="1736"/>
    <cellStyle name="Обычный 3_10. Дисконт" xfId="1984"/>
    <cellStyle name="Обычный 30" xfId="1737"/>
    <cellStyle name="Обычный 31" xfId="1738"/>
    <cellStyle name="Обычный 32" xfId="1739"/>
    <cellStyle name="Обычный 33" xfId="1740"/>
    <cellStyle name="Обычный 34" xfId="1741"/>
    <cellStyle name="Обычный 35" xfId="1742"/>
    <cellStyle name="Обычный 36" xfId="1743"/>
    <cellStyle name="Обычный 36 2" xfId="1744"/>
    <cellStyle name="Обычный 37" xfId="1745"/>
    <cellStyle name="Обычный 38" xfId="1746"/>
    <cellStyle name="Обычный 39" xfId="1747"/>
    <cellStyle name="Обычный 4" xfId="112"/>
    <cellStyle name="Обычный 4 10" xfId="1748"/>
    <cellStyle name="Обычный 4 11" xfId="1749"/>
    <cellStyle name="Обычный 4 12" xfId="1750"/>
    <cellStyle name="Обычный 4 13" xfId="1751"/>
    <cellStyle name="Обычный 4 14" xfId="1752"/>
    <cellStyle name="Обычный 4 15" xfId="1753"/>
    <cellStyle name="Обычный 4 16" xfId="1754"/>
    <cellStyle name="Обычный 4 17" xfId="1755"/>
    <cellStyle name="Обычный 4 18" xfId="1756"/>
    <cellStyle name="Обычный 4 19" xfId="1757"/>
    <cellStyle name="Обычный 4 2" xfId="1758"/>
    <cellStyle name="Обычный 4 2 2" xfId="1759"/>
    <cellStyle name="Обычный 4 2 2 2" xfId="1985"/>
    <cellStyle name="Обычный 4 2 3" xfId="1760"/>
    <cellStyle name="Обычный 4 2 4" xfId="1761"/>
    <cellStyle name="Обычный 4 2 5" xfId="1762"/>
    <cellStyle name="Обычный 4 20" xfId="1763"/>
    <cellStyle name="Обычный 4 21" xfId="1764"/>
    <cellStyle name="Обычный 4 22" xfId="1765"/>
    <cellStyle name="Обычный 4 23" xfId="1766"/>
    <cellStyle name="Обычный 4 24" xfId="1767"/>
    <cellStyle name="Обычный 4 3" xfId="1768"/>
    <cellStyle name="Обычный 4 3 2" xfId="1769"/>
    <cellStyle name="Обычный 4 3 3" xfId="1770"/>
    <cellStyle name="Обычный 4 4" xfId="1771"/>
    <cellStyle name="Обычный 4 4 2" xfId="1772"/>
    <cellStyle name="Обычный 4 5" xfId="1773"/>
    <cellStyle name="Обычный 4 5 2" xfId="1774"/>
    <cellStyle name="Обычный 4 6" xfId="1775"/>
    <cellStyle name="Обычный 4 7" xfId="1776"/>
    <cellStyle name="Обычный 4 8" xfId="1777"/>
    <cellStyle name="Обычный 4 9" xfId="1778"/>
    <cellStyle name="Обычный 4_10. Дисконт" xfId="1986"/>
    <cellStyle name="Обычный 40" xfId="1779"/>
    <cellStyle name="Обычный 40 4" xfId="2144"/>
    <cellStyle name="Обычный 41" xfId="1780"/>
    <cellStyle name="Обычный 42" xfId="1781"/>
    <cellStyle name="Обычный 43" xfId="1782"/>
    <cellStyle name="Обычный 44" xfId="1783"/>
    <cellStyle name="Обычный 45" xfId="1784"/>
    <cellStyle name="Обычный 46" xfId="1785"/>
    <cellStyle name="Обычный 47" xfId="1786"/>
    <cellStyle name="Обычный 48" xfId="1787"/>
    <cellStyle name="Обычный 49" xfId="1788"/>
    <cellStyle name="Обычный 5" xfId="113"/>
    <cellStyle name="Обычный 5 10" xfId="1987"/>
    <cellStyle name="Обычный 5 11" xfId="1988"/>
    <cellStyle name="Обычный 5 12" xfId="1989"/>
    <cellStyle name="Обычный 5 13" xfId="1990"/>
    <cellStyle name="Обычный 5 14" xfId="1991"/>
    <cellStyle name="Обычный 5 15" xfId="1992"/>
    <cellStyle name="Обычный 5 16" xfId="1993"/>
    <cellStyle name="Обычный 5 17" xfId="1994"/>
    <cellStyle name="Обычный 5 18" xfId="1995"/>
    <cellStyle name="Обычный 5 19" xfId="1996"/>
    <cellStyle name="Обычный 5 2" xfId="1789"/>
    <cellStyle name="Обычный 5 2 2" xfId="1790"/>
    <cellStyle name="Обычный 5 2 3" xfId="1791"/>
    <cellStyle name="Обычный 5 20" xfId="1997"/>
    <cellStyle name="Обычный 5 21" xfId="1998"/>
    <cellStyle name="Обычный 5 22" xfId="1999"/>
    <cellStyle name="Обычный 5 23" xfId="2000"/>
    <cellStyle name="Обычный 5 24" xfId="2001"/>
    <cellStyle name="Обычный 5 25" xfId="2002"/>
    <cellStyle name="Обычный 5 26" xfId="2003"/>
    <cellStyle name="Обычный 5 27" xfId="2004"/>
    <cellStyle name="Обычный 5 28" xfId="2005"/>
    <cellStyle name="Обычный 5 3" xfId="1792"/>
    <cellStyle name="Обычный 5 3 2" xfId="2006"/>
    <cellStyle name="Обычный 5 4" xfId="1793"/>
    <cellStyle name="Обычный 5 5" xfId="1794"/>
    <cellStyle name="Обычный 5 6" xfId="1795"/>
    <cellStyle name="Обычный 5 7" xfId="1796"/>
    <cellStyle name="Обычный 5 8" xfId="2007"/>
    <cellStyle name="Обычный 5 9" xfId="2008"/>
    <cellStyle name="Обычный 50" xfId="1797"/>
    <cellStyle name="Обычный 50 2" xfId="1798"/>
    <cellStyle name="Обычный 51" xfId="1799"/>
    <cellStyle name="Обычный 52" xfId="1800"/>
    <cellStyle name="Обычный 52 2" xfId="1801"/>
    <cellStyle name="Обычный 53" xfId="1802"/>
    <cellStyle name="Обычный 53 2" xfId="1803"/>
    <cellStyle name="Обычный 54" xfId="1804"/>
    <cellStyle name="Обычный 54 2" xfId="1805"/>
    <cellStyle name="Обычный 55" xfId="1806"/>
    <cellStyle name="Обычный 55 2" xfId="1807"/>
    <cellStyle name="Обычный 56" xfId="1808"/>
    <cellStyle name="Обычный 56 2" xfId="1809"/>
    <cellStyle name="Обычный 57" xfId="1810"/>
    <cellStyle name="Обычный 57 2" xfId="1811"/>
    <cellStyle name="Обычный 58" xfId="1812"/>
    <cellStyle name="Обычный 58 2" xfId="1813"/>
    <cellStyle name="Обычный 59" xfId="1814"/>
    <cellStyle name="Обычный 59 2" xfId="1815"/>
    <cellStyle name="Обычный 6" xfId="119"/>
    <cellStyle name="Обычный 6 2" xfId="1816"/>
    <cellStyle name="Обычный 6 3" xfId="1817"/>
    <cellStyle name="Обычный 6 4" xfId="1818"/>
    <cellStyle name="Обычный 6 5" xfId="1819"/>
    <cellStyle name="Обычный 60" xfId="1820"/>
    <cellStyle name="Обычный 60 2" xfId="1821"/>
    <cellStyle name="Обычный 61" xfId="1822"/>
    <cellStyle name="Обычный 61 2" xfId="1823"/>
    <cellStyle name="Обычный 62" xfId="1824"/>
    <cellStyle name="Обычный 62 2" xfId="1825"/>
    <cellStyle name="Обычный 63" xfId="1826"/>
    <cellStyle name="Обычный 63 2" xfId="1827"/>
    <cellStyle name="Обычный 64" xfId="1828"/>
    <cellStyle name="Обычный 65" xfId="1829"/>
    <cellStyle name="Обычный 66" xfId="1830"/>
    <cellStyle name="Обычный 67" xfId="1831"/>
    <cellStyle name="Обычный 68" xfId="1832"/>
    <cellStyle name="Обычный 69" xfId="1833"/>
    <cellStyle name="Обычный 7" xfId="1834"/>
    <cellStyle name="Обычный 7 10" xfId="2009"/>
    <cellStyle name="Обычный 7 11" xfId="2010"/>
    <cellStyle name="Обычный 7 12" xfId="2011"/>
    <cellStyle name="Обычный 7 13" xfId="2012"/>
    <cellStyle name="Обычный 7 14" xfId="2013"/>
    <cellStyle name="Обычный 7 15" xfId="2014"/>
    <cellStyle name="Обычный 7 16" xfId="2015"/>
    <cellStyle name="Обычный 7 17" xfId="2016"/>
    <cellStyle name="Обычный 7 18" xfId="2017"/>
    <cellStyle name="Обычный 7 19" xfId="2018"/>
    <cellStyle name="Обычный 7 2" xfId="1835"/>
    <cellStyle name="Обычный 7 20" xfId="2019"/>
    <cellStyle name="Обычный 7 21" xfId="2020"/>
    <cellStyle name="Обычный 7 22" xfId="2021"/>
    <cellStyle name="Обычный 7 23" xfId="2022"/>
    <cellStyle name="Обычный 7 24" xfId="2023"/>
    <cellStyle name="Обычный 7 25" xfId="2024"/>
    <cellStyle name="Обычный 7 26" xfId="2025"/>
    <cellStyle name="Обычный 7 27" xfId="2026"/>
    <cellStyle name="Обычный 7 3" xfId="1836"/>
    <cellStyle name="Обычный 7 4" xfId="1837"/>
    <cellStyle name="Обычный 7 5" xfId="1838"/>
    <cellStyle name="Обычный 7 6" xfId="2027"/>
    <cellStyle name="Обычный 7 7" xfId="2028"/>
    <cellStyle name="Обычный 7 8" xfId="2029"/>
    <cellStyle name="Обычный 7 9" xfId="2030"/>
    <cellStyle name="Обычный 70" xfId="1839"/>
    <cellStyle name="Обычный 71" xfId="1840"/>
    <cellStyle name="Обычный 72" xfId="1841"/>
    <cellStyle name="Обычный 73" xfId="1842"/>
    <cellStyle name="Обычный 74" xfId="1843"/>
    <cellStyle name="Обычный 75" xfId="1844"/>
    <cellStyle name="Обычный 76" xfId="1845"/>
    <cellStyle name="Обычный 77" xfId="1930"/>
    <cellStyle name="Обычный 8" xfId="114"/>
    <cellStyle name="Обычный 8 2" xfId="1846"/>
    <cellStyle name="Обычный 8 2 2" xfId="1847"/>
    <cellStyle name="Обычный 8 3" xfId="1848"/>
    <cellStyle name="Обычный 8 4" xfId="1849"/>
    <cellStyle name="Обычный 8 5" xfId="1850"/>
    <cellStyle name="Обычный 9" xfId="1851"/>
    <cellStyle name="Обычный 9 2" xfId="1852"/>
    <cellStyle name="Обычный 9 3" xfId="1853"/>
    <cellStyle name="Обычный 9 4" xfId="1854"/>
    <cellStyle name="Обычный_КС" xfId="2145"/>
    <cellStyle name="Плохой 2" xfId="1855"/>
    <cellStyle name="Плохой 2 2" xfId="1856"/>
    <cellStyle name="Плохой 3" xfId="1857"/>
    <cellStyle name="Плохой 4" xfId="1858"/>
    <cellStyle name="Пояснение 2" xfId="1859"/>
    <cellStyle name="Пояснение 2 2" xfId="1860"/>
    <cellStyle name="Пояснение 3" xfId="1861"/>
    <cellStyle name="Пояснение 4" xfId="1862"/>
    <cellStyle name="Примечание 2" xfId="1863"/>
    <cellStyle name="Примечание 2 2" xfId="1864"/>
    <cellStyle name="Примечание 2 3" xfId="1865"/>
    <cellStyle name="Примечание 3" xfId="1866"/>
    <cellStyle name="Примечание 3 2" xfId="1867"/>
    <cellStyle name="Примечание 3 3" xfId="1868"/>
    <cellStyle name="Примечание 4" xfId="1869"/>
    <cellStyle name="Примечание 4 2" xfId="1870"/>
    <cellStyle name="Примечание 5" xfId="1871"/>
    <cellStyle name="Процентный 2" xfId="1872"/>
    <cellStyle name="Процентный 2 2" xfId="1873"/>
    <cellStyle name="Процентный 2 3" xfId="1874"/>
    <cellStyle name="Процентный 2 3 2" xfId="1875"/>
    <cellStyle name="Процентный 2 4" xfId="1876"/>
    <cellStyle name="Процентный 2 4 2" xfId="1877"/>
    <cellStyle name="Процентный 2 5" xfId="1878"/>
    <cellStyle name="Процентный 2 6" xfId="1879"/>
    <cellStyle name="Процентный 3" xfId="1880"/>
    <cellStyle name="Процентный 3 2" xfId="1881"/>
    <cellStyle name="Процентный 3 3" xfId="1882"/>
    <cellStyle name="Процентный 3 4" xfId="1883"/>
    <cellStyle name="Процентный 4" xfId="1884"/>
    <cellStyle name="Процентный 4 2" xfId="115"/>
    <cellStyle name="Процентный 4 2 2" xfId="1885"/>
    <cellStyle name="Процентный 4 3" xfId="1886"/>
    <cellStyle name="Процентный 4 4" xfId="1887"/>
    <cellStyle name="Процентный 5" xfId="1888"/>
    <cellStyle name="Процентный 6" xfId="1889"/>
    <cellStyle name="Процентный 6 2" xfId="1890"/>
    <cellStyle name="Процентный 6 3" xfId="1891"/>
    <cellStyle name="Процентный 7" xfId="1892"/>
    <cellStyle name="Процентный 8" xfId="1893"/>
    <cellStyle name="Процентный 8 2" xfId="1894"/>
    <cellStyle name="Процентный 9" xfId="1895"/>
    <cellStyle name="Связанная ячейка 2" xfId="1896"/>
    <cellStyle name="Связанная ячейка 2 2" xfId="1897"/>
    <cellStyle name="Связанная ячейка 3" xfId="1898"/>
    <cellStyle name="Связанная ячейка 4" xfId="1899"/>
    <cellStyle name="Стиль 1" xfId="118"/>
    <cellStyle name="Стиль 1 2" xfId="1900"/>
    <cellStyle name="Стиль 10" xfId="1901"/>
    <cellStyle name="Стиль 11" xfId="1902"/>
    <cellStyle name="Стиль 12" xfId="1903"/>
    <cellStyle name="Стиль 13" xfId="1904"/>
    <cellStyle name="Стиль 14" xfId="1905"/>
    <cellStyle name="Стиль 15" xfId="1906"/>
    <cellStyle name="Стиль 16" xfId="1907"/>
    <cellStyle name="Стиль 17" xfId="1908"/>
    <cellStyle name="Стиль 18" xfId="1909"/>
    <cellStyle name="Стиль 19" xfId="1910"/>
    <cellStyle name="Стиль 2" xfId="1911"/>
    <cellStyle name="Стиль 20" xfId="1912"/>
    <cellStyle name="Стиль 21" xfId="1913"/>
    <cellStyle name="Стиль 22" xfId="1914"/>
    <cellStyle name="Стиль 23" xfId="1915"/>
    <cellStyle name="Стиль 24" xfId="1916"/>
    <cellStyle name="Стиль 25" xfId="1917"/>
    <cellStyle name="Стиль 26" xfId="1918"/>
    <cellStyle name="Стиль 27" xfId="1919"/>
    <cellStyle name="Стиль 28" xfId="1920"/>
    <cellStyle name="Стиль 29" xfId="1921"/>
    <cellStyle name="Стиль 3" xfId="1922"/>
    <cellStyle name="Стиль 30" xfId="1923"/>
    <cellStyle name="Стиль 31" xfId="1924"/>
    <cellStyle name="Стиль 32" xfId="1925"/>
    <cellStyle name="Стиль 33" xfId="1926"/>
    <cellStyle name="Стиль 34" xfId="1927"/>
    <cellStyle name="Стиль 35" xfId="1928"/>
    <cellStyle name="Текст предупреждения 2" xfId="2031"/>
    <cellStyle name="Финансовый 10" xfId="116"/>
    <cellStyle name="Финансовый 11" xfId="2032"/>
    <cellStyle name="Финансовый 11 2" xfId="2033"/>
    <cellStyle name="Финансовый 12" xfId="2034"/>
    <cellStyle name="Финансовый 13" xfId="2035"/>
    <cellStyle name="Финансовый 14" xfId="2036"/>
    <cellStyle name="Финансовый 15" xfId="2037"/>
    <cellStyle name="Финансовый 16" xfId="2038"/>
    <cellStyle name="Финансовый 17" xfId="2039"/>
    <cellStyle name="Финансовый 18" xfId="2040"/>
    <cellStyle name="Финансовый 19" xfId="2041"/>
    <cellStyle name="Финансовый 2" xfId="1929"/>
    <cellStyle name="Финансовый 2 10" xfId="2042"/>
    <cellStyle name="Финансовый 2 11" xfId="2043"/>
    <cellStyle name="Финансовый 2 12" xfId="2044"/>
    <cellStyle name="Финансовый 2 13" xfId="2045"/>
    <cellStyle name="Финансовый 2 14" xfId="2046"/>
    <cellStyle name="Финансовый 2 15" xfId="2047"/>
    <cellStyle name="Финансовый 2 16" xfId="2048"/>
    <cellStyle name="Финансовый 2 17" xfId="2049"/>
    <cellStyle name="Финансовый 2 18" xfId="2050"/>
    <cellStyle name="Финансовый 2 19" xfId="2051"/>
    <cellStyle name="Финансовый 2 2" xfId="2052"/>
    <cellStyle name="Финансовый 2 2 2" xfId="2053"/>
    <cellStyle name="Финансовый 2 2 2 2" xfId="2054"/>
    <cellStyle name="Финансовый 2 2 3" xfId="2055"/>
    <cellStyle name="Финансовый 2 2 4" xfId="2056"/>
    <cellStyle name="Финансовый 2 2 5" xfId="2057"/>
    <cellStyle name="Финансовый 2 20" xfId="2058"/>
    <cellStyle name="Финансовый 2 21" xfId="2059"/>
    <cellStyle name="Финансовый 2 3" xfId="2060"/>
    <cellStyle name="Финансовый 2 3 2" xfId="2061"/>
    <cellStyle name="Финансовый 2 3 3" xfId="2062"/>
    <cellStyle name="Финансовый 2 4" xfId="117"/>
    <cellStyle name="Финансовый 2 4 2" xfId="2063"/>
    <cellStyle name="Финансовый 2 5" xfId="2064"/>
    <cellStyle name="Финансовый 2 5 2" xfId="2065"/>
    <cellStyle name="Финансовый 2 6" xfId="2066"/>
    <cellStyle name="Финансовый 2 6 2" xfId="2067"/>
    <cellStyle name="Финансовый 2 7" xfId="2068"/>
    <cellStyle name="Финансовый 2 8" xfId="2069"/>
    <cellStyle name="Финансовый 2 9" xfId="2070"/>
    <cellStyle name="Финансовый 2_10. Дисконт" xfId="2071"/>
    <cellStyle name="Финансовый 20" xfId="2072"/>
    <cellStyle name="Финансовый 21" xfId="2073"/>
    <cellStyle name="Финансовый 22" xfId="2074"/>
    <cellStyle name="Финансовый 23" xfId="2075"/>
    <cellStyle name="Финансовый 24" xfId="2076"/>
    <cellStyle name="Финансовый 25" xfId="2077"/>
    <cellStyle name="Финансовый 26" xfId="2078"/>
    <cellStyle name="Финансовый 3" xfId="2079"/>
    <cellStyle name="Финансовый 3 2" xfId="2080"/>
    <cellStyle name="Финансовый 3 2 2" xfId="2081"/>
    <cellStyle name="Финансовый 3 2 3" xfId="2082"/>
    <cellStyle name="Финансовый 3 2 4" xfId="2083"/>
    <cellStyle name="Финансовый 3 3" xfId="2084"/>
    <cellStyle name="Финансовый 3 3 2" xfId="2085"/>
    <cellStyle name="Финансовый 3 4" xfId="2086"/>
    <cellStyle name="Финансовый 3 4 2" xfId="2087"/>
    <cellStyle name="Финансовый 3_10. Дисконт" xfId="2088"/>
    <cellStyle name="Финансовый 4" xfId="2089"/>
    <cellStyle name="Финансовый 4 2" xfId="2090"/>
    <cellStyle name="Финансовый 4 2 2" xfId="2091"/>
    <cellStyle name="Финансовый 4 2 3" xfId="2092"/>
    <cellStyle name="Финансовый 4 3" xfId="2093"/>
    <cellStyle name="Финансовый 4 3 2" xfId="2094"/>
    <cellStyle name="Финансовый 4 4" xfId="2095"/>
    <cellStyle name="Финансовый 4 5" xfId="2096"/>
    <cellStyle name="Финансовый 4 6" xfId="2097"/>
    <cellStyle name="Финансовый 4 7" xfId="2098"/>
    <cellStyle name="Финансовый 4 8" xfId="2099"/>
    <cellStyle name="Финансовый 44" xfId="2100"/>
    <cellStyle name="Финансовый 5" xfId="2101"/>
    <cellStyle name="Финансовый 5 2" xfId="2102"/>
    <cellStyle name="Финансовый 5 2 2" xfId="2103"/>
    <cellStyle name="Финансовый 5_10. Дисконт" xfId="2104"/>
    <cellStyle name="Финансовый 6" xfId="2105"/>
    <cellStyle name="Финансовый 6 2" xfId="2106"/>
    <cellStyle name="Финансовый 6 3" xfId="2107"/>
    <cellStyle name="Финансовый 6 4" xfId="2108"/>
    <cellStyle name="Финансовый 6 5" xfId="2109"/>
    <cellStyle name="Финансовый 6 6" xfId="2110"/>
    <cellStyle name="Финансовый 6 7" xfId="2111"/>
    <cellStyle name="Финансовый 7" xfId="2112"/>
    <cellStyle name="Финансовый 7 2" xfId="2113"/>
    <cellStyle name="Финансовый 8" xfId="2114"/>
    <cellStyle name="Финансовый 8 10" xfId="2115"/>
    <cellStyle name="Финансовый 8 11" xfId="2116"/>
    <cellStyle name="Финансовый 8 12" xfId="2117"/>
    <cellStyle name="Финансовый 8 13" xfId="2118"/>
    <cellStyle name="Финансовый 8 14" xfId="2119"/>
    <cellStyle name="Финансовый 8 15" xfId="2120"/>
    <cellStyle name="Финансовый 8 16" xfId="2121"/>
    <cellStyle name="Финансовый 8 17" xfId="2122"/>
    <cellStyle name="Финансовый 8 18" xfId="2123"/>
    <cellStyle name="Финансовый 8 19" xfId="2124"/>
    <cellStyle name="Финансовый 8 2" xfId="2125"/>
    <cellStyle name="Финансовый 8 20" xfId="2126"/>
    <cellStyle name="Финансовый 8 21" xfId="2127"/>
    <cellStyle name="Финансовый 8 22" xfId="2128"/>
    <cellStyle name="Финансовый 8 23" xfId="2129"/>
    <cellStyle name="Финансовый 8 24" xfId="2130"/>
    <cellStyle name="Финансовый 8 25" xfId="2131"/>
    <cellStyle name="Финансовый 8 26" xfId="2132"/>
    <cellStyle name="Финансовый 8 27" xfId="2133"/>
    <cellStyle name="Финансовый 8 3" xfId="2134"/>
    <cellStyle name="Финансовый 8 4" xfId="2135"/>
    <cellStyle name="Финансовый 8 5" xfId="2136"/>
    <cellStyle name="Финансовый 8 6" xfId="2137"/>
    <cellStyle name="Финансовый 8 7" xfId="2138"/>
    <cellStyle name="Финансовый 8 8" xfId="2139"/>
    <cellStyle name="Финансовый 8 9" xfId="2140"/>
    <cellStyle name="Финансовый 9" xfId="2141"/>
    <cellStyle name="Финансовый 9 2" xfId="2142"/>
    <cellStyle name="Хороший 2" xfId="2143"/>
  </cellStyles>
  <dxfs count="0"/>
  <tableStyles count="0" defaultTableStyle="TableStyleMedium9" defaultPivotStyle="PivotStyleLight16"/>
  <colors>
    <mruColors>
      <color rgb="FF996633"/>
      <color rgb="FFFF66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Procedures_IA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Property%20and%20Equipment%20and%20Intangibles%20testing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0.2%20Journal%20entries%20made%20by%20the%20Client%20to%20Preliminary%20TB%2026%2002%202008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&#1052;&#1086;&#1080;%20&#1076;&#1086;&#1082;&#1091;&#1084;&#1077;&#1085;&#1090;&#1099;\&#1073;&#1102;&#1076;&#1078;&#1077;&#1090;\&#1072;&#1082;&#1090;&#1099;%20&#1089;&#1074;&#1077;&#1088;&#1086;&#108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My53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&#1052;&#1086;&#1080;%20&#1076;&#1086;&#1082;&#1091;&#1084;&#1077;&#1085;&#1090;&#1099;\&#1040;&#1084;&#1080;&#1085;&#1072;\&#1087;&#1072;&#1087;&#1082;&#1072;%20&#1073;&#1102;&#1076;&#1078;\&#1052;&#1086;&#1080;%20&#1076;&#1086;&#1082;&#1091;&#1084;&#1077;&#1085;&#1090;&#1099;\&#1073;&#1102;&#1076;&#1078;&#1077;&#1090;\&#1072;&#1082;&#1090;&#1099;%20&#1089;&#1074;&#1077;&#1088;&#1086;&#1082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G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EXCEL\&#1044;&#1090;-&#1050;&#1090;98\&#1042;&#1067;&#1055;.&#1056;&#1040;&#1041;\&#1042;&#1067;&#1055;&#1056;&#1040;&#1041;~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ALMIRA\MY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Documents%20and%20Settings\mbiyeshova\My%20Documents\Sample%20size_BAK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&#1052;&#1054;&#1048;&#1044;&#1054;&#1050;~1\EXCEL\&#1044;&#1090;-&#1050;&#1090;98\&#1052;&#1054;&#1048;&#1044;&#1054;&#1050;~1\EXCEL\&#1044;&#1090;-&#1050;&#1090;98\&#1044;&#1090;-&#1050;&#1090;-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91;&#1083;&#1100;&#1085;&#1072;&#1088;&#1072;/&#1057;&#1080;&#1057;&#1080;&#1051;&#1086;&#1091;&#1085;/&#1040;&#1091;&#1076;&#1080;&#1090;&#1054;&#1090;&#1095;&#1077;&#1090;_&#1057;&#1080;&#1057;&#1080;&#1051;&#1086;&#1091;&#1085;/&#1056;&#1060;-Z-1_&#1060;&#1054;_&#1057;&#1080;&#1057;&#1080;&#1051;&#1086;&#1091;&#1085;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kurbanova/AppData/Local/Temp/AptTemp/C_rey8xedhhb9vhfqiderwb4cz2vz4kft7puiuurs/rey8xedhhb9vhfqiderwb4cz2vz4kft7puiuursDocuments/Disk_D/GAAP/2004/01%20Jan%202004/Arlington/Comshare/Altai/Tau%20Power%201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1%20%20PP&amp;E%20cost%20and%20depreciation%20-%20Analytical%20tes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inance\Exchange%20rates\NBCurrency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Documents%20and%20Settings\mbiyeshova\My%20Documents\Shubarkol%20Final%202003\PBC%20for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Larissa\2005-BBB\2262%20Transformation%20schedu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kurbanova/AppData/Local/Temp/AptTemp/C_rey8xedhhb9vhfqiderwb4cz2vz4kft7puiuurs/rey8xedhhb9vhfqiderwb4cz2vz4kft7puiuursDocuments/Users/n.malyutina/Desktop/Financial%20statements%20and%20disclosures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Profitability"/>
      <sheetName val="Liquidity"/>
      <sheetName val="Leverage"/>
      <sheetName val="Other Analytical Proc."/>
      <sheetName val="Tickmarks"/>
      <sheetName val="draft"/>
    </sheetNames>
    <sheetDataSet>
      <sheetData sheetId="0" refreshError="1"/>
      <sheetData sheetId="1">
        <row r="15">
          <cell r="C15">
            <v>516706</v>
          </cell>
          <cell r="H15">
            <v>1501680</v>
          </cell>
        </row>
        <row r="18">
          <cell r="H18">
            <v>1503</v>
          </cell>
        </row>
        <row r="23">
          <cell r="H23">
            <v>38307</v>
          </cell>
        </row>
        <row r="36">
          <cell r="C36">
            <v>-149658.50667</v>
          </cell>
          <cell r="H36">
            <v>-1751368</v>
          </cell>
        </row>
      </sheetData>
      <sheetData sheetId="2">
        <row r="24">
          <cell r="E24">
            <v>46275.506670000002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Test of FA Installation"/>
      <sheetName val="Additions"/>
      <sheetName val="Ter_622"/>
      <sheetName val="Ter_621"/>
      <sheetName val="Venit for cross reff"/>
      <sheetName val="Ter_611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lpan"/>
      <sheetName val="Disclosure(1)"/>
      <sheetName val="FA Mvmnt FINAL"/>
      <sheetName val="FA analytics"/>
      <sheetName val="PBC FA"/>
      <sheetName val="FA mvnt"/>
      <sheetName val="FA Add Testing"/>
      <sheetName val="IA mvnt"/>
      <sheetName val="Depreciation Recalculation"/>
      <sheetName val="Depr.expensed"/>
      <sheetName val="CIP"/>
      <sheetName val="CIP Addit"/>
      <sheetName val="Capitalization of interest"/>
      <sheetName val="%Capex"/>
      <sheetName val="126_PBC"/>
      <sheetName val="Sheet1"/>
      <sheetName val="XREF"/>
      <sheetName val="Expected vs Actual"/>
      <sheetName val="Threshold Calc"/>
      <sheetName val="Tickmarks"/>
    </sheetNames>
    <sheetDataSet>
      <sheetData sheetId="0" refreshError="1"/>
      <sheetData sheetId="1"/>
      <sheetData sheetId="2">
        <row r="21">
          <cell r="T21">
            <v>32812.964509999998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itional Entries to TB"/>
      <sheetName val="ENTRIES"/>
      <sheetName val="633"/>
      <sheetName val="33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74-первонач"/>
      <sheetName val="6674 (к бюдж)"/>
      <sheetName val="окт.00"/>
      <sheetName val="янв.01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Ver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юс"/>
      <sheetName val="Сибтрак"/>
      <sheetName val="Сибтрак (2)"/>
      <sheetName val="РА &quot;Принцип"/>
      <sheetName val="6114"/>
      <sheetName val="форма"/>
      <sheetName val="бартер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74-первонач"/>
      <sheetName val="6674 (к бюдж)"/>
      <sheetName val="окт.00"/>
      <sheetName val="янв.01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ина"/>
      <sheetName val="бартер"/>
      <sheetName val="деньги"/>
      <sheetName val="Свод-глин"/>
      <sheetName val="Свод"/>
      <sheetName val="курсы"/>
      <sheetName val="Сверка"/>
      <sheetName val="Кап.К"/>
      <sheetName val="Welt"/>
    </sheetNames>
    <sheetDataSet>
      <sheetData sheetId="0" refreshError="1">
        <row r="220">
          <cell r="O220">
            <v>150347.19000000134</v>
          </cell>
        </row>
        <row r="270">
          <cell r="O270">
            <v>-1547484.9699999997</v>
          </cell>
        </row>
        <row r="481">
          <cell r="O481">
            <v>-5138161.1113023348</v>
          </cell>
        </row>
        <row r="587">
          <cell r="O587">
            <v>-1007160.4900000021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мст"/>
      <sheetName val="Штарк"/>
      <sheetName val="Вита"/>
      <sheetName val="Ирт"/>
      <sheetName val="Эн.монт.связь"/>
      <sheetName val="Промэн.изол"/>
      <sheetName val="Лифт"/>
      <sheetName val="Тунгат"/>
      <sheetName val="Базальт"/>
      <sheetName val="Казтеплом"/>
      <sheetName val="Промтехмонт"/>
      <sheetName val="Спецрем"/>
      <sheetName val="САЭМ"/>
      <sheetName val="ПРП ОАО ЕЭК"/>
      <sheetName val="Аль-Ж"/>
      <sheetName val="Аркада"/>
      <sheetName val="ИЦ ГАЗ"/>
      <sheetName val="Бекас"/>
      <sheetName val="Мечта"/>
      <sheetName val="Мехкол59"/>
      <sheetName val="Трасткомп"/>
      <sheetName val="ВостГИИЗ"/>
      <sheetName val="Курылыс"/>
      <sheetName val="ГПИ &quot;Сиб&quot;"/>
      <sheetName val="Диап"/>
      <sheetName val="Ай-Нур"/>
      <sheetName val="СКЭР"/>
      <sheetName val="Кэмонт"/>
      <sheetName val="Севказэнпр"/>
      <sheetName val="ПФ Стройм"/>
      <sheetName val="Дорст"/>
      <sheetName val="ПГидрогеол"/>
      <sheetName val="Проммон"/>
      <sheetName val="Ассоц.Энер"/>
      <sheetName val="спецавтом"/>
      <sheetName val="Техэнтест"/>
      <sheetName val="Трест ППС"/>
      <sheetName val="ПСФ ППС"/>
      <sheetName val="ВАМИ"/>
      <sheetName val="КОЧ"/>
      <sheetName val="Казгипроцв."/>
      <sheetName val="Пав.техэн"/>
      <sheetName val="ЭМУ"/>
      <sheetName val="Свод "/>
      <sheetName val="Свод 2000"/>
      <sheetName val="Свод 2000 (Лена)"/>
      <sheetName val="Бартер"/>
      <sheetName val="КомК"/>
      <sheetName val="АТиК"/>
      <sheetName val="АДС"/>
      <sheetName val="ПСК"/>
      <sheetName val="Биокор"/>
      <sheetName val="Халз"/>
      <sheetName val="Автом"/>
      <sheetName val="Л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">
          <cell r="R7">
            <v>0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/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ина"/>
      <sheetName val="деньги"/>
      <sheetName val="Свод-глин"/>
      <sheetName val="Свод"/>
      <sheetName val="курсы"/>
      <sheetName val="Сверка"/>
      <sheetName val="бартер"/>
      <sheetName val="Свод-КТ"/>
      <sheetName val="ДТ"/>
      <sheetName val="К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В_2020"/>
      <sheetName val="5610"/>
      <sheetName val="ОСВ 2019"/>
      <sheetName val="КорректировкаВхСальдо"/>
      <sheetName val="ОФП"/>
      <sheetName val="ОПиУ"/>
      <sheetName val="ОИК"/>
      <sheetName val="ОДДС"/>
      <sheetName val="Прим_Ф1"/>
      <sheetName val="ПримФ2"/>
      <sheetName val="Прим по поправке к IAS 7"/>
      <sheetName val="1"/>
      <sheetName val="2_2019"/>
      <sheetName val="2_2020"/>
      <sheetName val="4"/>
      <sheetName val="св стор"/>
      <sheetName val="риски"/>
      <sheetName val="аренда"/>
      <sheetName val="Сроки погашения"/>
    </sheetNames>
    <sheetDataSet>
      <sheetData sheetId="0"/>
      <sheetData sheetId="1"/>
      <sheetData sheetId="2"/>
      <sheetData sheetId="3"/>
      <sheetData sheetId="4">
        <row r="6">
          <cell r="A6" t="str">
            <v>АКТИВЫ</v>
          </cell>
        </row>
        <row r="16">
          <cell r="A16" t="str">
            <v>ОБЯЗАТЕЛЬСТВА</v>
          </cell>
        </row>
      </sheetData>
      <sheetData sheetId="5"/>
      <sheetData sheetId="6"/>
      <sheetData sheetId="7"/>
      <sheetData sheetId="8">
        <row r="8">
          <cell r="C8">
            <v>29741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siness Data"/>
      <sheetName val="Balance Sheet"/>
      <sheetName val="Income"/>
      <sheetName val="Balance Summary"/>
      <sheetName val="Income Summary"/>
      <sheetName val="FAS 133"/>
      <sheetName val="Notes"/>
      <sheetName val="Entity"/>
      <sheetName val="Period"/>
      <sheetName val="Year"/>
      <sheetName val="Consol"/>
      <sheetName val="Unconsol"/>
      <sheetName val="Busd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Administradora de Servicios Comerciales</v>
          </cell>
        </row>
        <row r="2">
          <cell r="A2" t="str">
            <v>AES Africa Holding BV</v>
          </cell>
        </row>
        <row r="3">
          <cell r="A3" t="str">
            <v>AES Alamitos Development, Inc.</v>
          </cell>
        </row>
        <row r="4">
          <cell r="A4" t="str">
            <v>AES Americas Investments Input</v>
          </cell>
        </row>
        <row r="5">
          <cell r="A5" t="str">
            <v>AES Anhui Power Co. Ltd. (BVI) Input</v>
          </cell>
        </row>
        <row r="6">
          <cell r="A6" t="str">
            <v>AES Argentina (US) Input</v>
          </cell>
        </row>
        <row r="7">
          <cell r="A7" t="str">
            <v>AES Atlantis Inc. - Marcona Input</v>
          </cell>
        </row>
        <row r="8">
          <cell r="A8" t="str">
            <v>AES Austin Input</v>
          </cell>
        </row>
        <row r="9">
          <cell r="A9" t="str">
            <v>AES Barka S.A.O.C. (Oman)</v>
          </cell>
        </row>
        <row r="10">
          <cell r="A10" t="str">
            <v>AES Barka Services 1 (Mauritius)</v>
          </cell>
        </row>
        <row r="11">
          <cell r="A11" t="str">
            <v>AES Barka Services 2 (Mauritius)</v>
          </cell>
        </row>
        <row r="12">
          <cell r="A12" t="str">
            <v>AES Bohemia</v>
          </cell>
        </row>
        <row r="13">
          <cell r="A13" t="str">
            <v>AES Brasil Ltda Development Office</v>
          </cell>
        </row>
        <row r="14">
          <cell r="A14" t="str">
            <v>AES Cameroon Holdings SA</v>
          </cell>
        </row>
        <row r="15">
          <cell r="A15" t="str">
            <v>AES Canal Power Services, Inc. Input</v>
          </cell>
        </row>
        <row r="16">
          <cell r="A16" t="str">
            <v>AES Cartagena Operations SL</v>
          </cell>
        </row>
        <row r="17">
          <cell r="A17" t="str">
            <v>AES Cayman Guaiba Input</v>
          </cell>
        </row>
        <row r="18">
          <cell r="A18" t="str">
            <v>AES Cayman Pampas Input</v>
          </cell>
        </row>
        <row r="19">
          <cell r="A19" t="str">
            <v>AES Central American Mgmt. Services, Inc</v>
          </cell>
        </row>
        <row r="20">
          <cell r="A20" t="str">
            <v>AES Chaparron I Ltd. (Cayman) Input</v>
          </cell>
        </row>
        <row r="21">
          <cell r="A21" t="str">
            <v>AES Chaparron II Ltd. (Cayman) Input</v>
          </cell>
        </row>
        <row r="22">
          <cell r="A22" t="str">
            <v>AES Colombia I. Corp.</v>
          </cell>
        </row>
        <row r="23">
          <cell r="A23" t="str">
            <v>AES Columbia Power LLC - Input</v>
          </cell>
        </row>
        <row r="24">
          <cell r="A24" t="str">
            <v>AES Communications Bolivia Ltda</v>
          </cell>
        </row>
        <row r="25">
          <cell r="A25" t="str">
            <v>AES Comunications INP</v>
          </cell>
        </row>
        <row r="26">
          <cell r="A26" t="str">
            <v>AES Corp. Input</v>
          </cell>
        </row>
        <row r="27">
          <cell r="A27" t="str">
            <v>AES Deepwater, Inc. Input</v>
          </cell>
        </row>
        <row r="28">
          <cell r="A28" t="str">
            <v>AES Distribuidores Salvadorenos Input</v>
          </cell>
        </row>
        <row r="29">
          <cell r="A29" t="str">
            <v>AES Distribuidores Salvadorenos, SRL</v>
          </cell>
        </row>
        <row r="30">
          <cell r="A30" t="str">
            <v>AES Distribution East, LLC (US) Input</v>
          </cell>
        </row>
        <row r="31">
          <cell r="A31" t="str">
            <v>AES Dutch BV (Netherlands) Input</v>
          </cell>
        </row>
        <row r="32">
          <cell r="A32" t="str">
            <v>AES EDC Funding, LLC (US) INP</v>
          </cell>
        </row>
        <row r="33">
          <cell r="A33" t="str">
            <v>AES Edeersa</v>
          </cell>
        </row>
        <row r="34">
          <cell r="A34" t="str">
            <v>AES Eden Ltd</v>
          </cell>
        </row>
        <row r="35">
          <cell r="A35" t="str">
            <v>AES El Salvador, Ltd Input</v>
          </cell>
        </row>
        <row r="36">
          <cell r="A36" t="str">
            <v>AES Electric, Ltd. Input</v>
          </cell>
        </row>
        <row r="37">
          <cell r="A37" t="str">
            <v>AES Engineering, Ltd. (Cayman)</v>
          </cell>
        </row>
        <row r="38">
          <cell r="A38" t="str">
            <v>AES Florestal</v>
          </cell>
        </row>
        <row r="39">
          <cell r="A39" t="str">
            <v>AES Forca Empreen. Ltda. (Brazil) Input</v>
          </cell>
        </row>
        <row r="40">
          <cell r="A40" t="str">
            <v>AES Frontier, LP</v>
          </cell>
        </row>
        <row r="41">
          <cell r="A41" t="str">
            <v>AES Global Insurance</v>
          </cell>
        </row>
        <row r="42">
          <cell r="A42" t="str">
            <v>AES Global Power Holdings BV</v>
          </cell>
        </row>
        <row r="43">
          <cell r="A43" t="str">
            <v>AES Global Power Holdings CV</v>
          </cell>
        </row>
        <row r="44">
          <cell r="A44" t="str">
            <v>AES Granbury, LLC Input</v>
          </cell>
        </row>
        <row r="45">
          <cell r="A45" t="str">
            <v>AES Great Falls BV, Input</v>
          </cell>
        </row>
        <row r="46">
          <cell r="A46" t="str">
            <v>AES Huntington Beach Development</v>
          </cell>
        </row>
        <row r="47">
          <cell r="A47" t="str">
            <v>AES India LLC</v>
          </cell>
        </row>
        <row r="48">
          <cell r="A48" t="str">
            <v>AES International Holdings II Ltd</v>
          </cell>
        </row>
        <row r="49">
          <cell r="A49" t="str">
            <v>AES International Holdings Ltd</v>
          </cell>
        </row>
        <row r="50">
          <cell r="A50" t="str">
            <v>AES Isthmus Energy, SA Input</v>
          </cell>
        </row>
        <row r="51">
          <cell r="A51" t="str">
            <v>AES Kalaeloa Venture LLC</v>
          </cell>
        </row>
        <row r="52">
          <cell r="A52" t="str">
            <v>AES Kelvin LLC</v>
          </cell>
        </row>
        <row r="53">
          <cell r="A53" t="str">
            <v>AES King Harbor, Inc.</v>
          </cell>
        </row>
        <row r="54">
          <cell r="A54" t="str">
            <v>AES Kingston Inc. - Input</v>
          </cell>
        </row>
        <row r="55">
          <cell r="A55" t="str">
            <v>AES LNG Marketing LLC</v>
          </cell>
        </row>
        <row r="56">
          <cell r="A56" t="str">
            <v>AES Meghnaghat, (pvt), Ltd</v>
          </cell>
        </row>
        <row r="57">
          <cell r="A57" t="str">
            <v>AES Merida BV Input</v>
          </cell>
        </row>
        <row r="58">
          <cell r="A58" t="str">
            <v>AES Mount Vernon, BV Input</v>
          </cell>
        </row>
        <row r="59">
          <cell r="A59" t="str">
            <v>AES New Guaiba Ltda. Input</v>
          </cell>
        </row>
        <row r="60">
          <cell r="A60" t="str">
            <v>AES Nigeria Holdings, Ltd</v>
          </cell>
        </row>
        <row r="61">
          <cell r="A61" t="str">
            <v>AES Oasis Holdco (Cayman) Ltd</v>
          </cell>
        </row>
        <row r="62">
          <cell r="A62" t="str">
            <v>AES Oklahoma Mgmt. Co. (DE) Input</v>
          </cell>
        </row>
        <row r="63">
          <cell r="A63" t="str">
            <v>AES Pakistan Operations</v>
          </cell>
        </row>
        <row r="64">
          <cell r="A64" t="str">
            <v>AES Panama Energy, SA Input</v>
          </cell>
        </row>
        <row r="65">
          <cell r="A65" t="str">
            <v>AES Panama Holding, LTD.</v>
          </cell>
        </row>
        <row r="66">
          <cell r="A66" t="str">
            <v>AES Power One Pty Ltd</v>
          </cell>
        </row>
        <row r="67">
          <cell r="A67" t="str">
            <v>AES Private LTD. Input</v>
          </cell>
        </row>
        <row r="68">
          <cell r="A68" t="str">
            <v>AES Puerto Rico Services Inc.</v>
          </cell>
        </row>
        <row r="69">
          <cell r="A69" t="str">
            <v>AES Qatar Holdings Ltd</v>
          </cell>
        </row>
        <row r="70">
          <cell r="A70" t="str">
            <v>AES Ras Laffan Holdings Ltd</v>
          </cell>
        </row>
        <row r="71">
          <cell r="A71" t="str">
            <v>AES Ras Laffan Operating Co</v>
          </cell>
        </row>
        <row r="72">
          <cell r="A72" t="str">
            <v>AES Rio Diamante, Inc. (US) Input</v>
          </cell>
        </row>
        <row r="73">
          <cell r="A73" t="str">
            <v>AES River Bend, LLC Input</v>
          </cell>
        </row>
        <row r="74">
          <cell r="A74" t="str">
            <v>AES Rivneoblenergo</v>
          </cell>
        </row>
        <row r="75">
          <cell r="A75" t="str">
            <v>AES Rock Springs, BV Input</v>
          </cell>
        </row>
        <row r="76">
          <cell r="A76" t="str">
            <v>AES San Nicolas (US) Input</v>
          </cell>
        </row>
        <row r="77">
          <cell r="A77" t="str">
            <v>AES Shady Point</v>
          </cell>
        </row>
        <row r="78">
          <cell r="A78" t="str">
            <v>AES Southland, LLC Input</v>
          </cell>
        </row>
        <row r="79">
          <cell r="A79" t="str">
            <v>AES Sul SA</v>
          </cell>
        </row>
        <row r="80">
          <cell r="A80" t="str">
            <v>AES Sul Trading Ltda. (Brazil)</v>
          </cell>
        </row>
        <row r="81">
          <cell r="A81" t="str">
            <v>AES Sunbelt, LLC (LP) Input</v>
          </cell>
        </row>
        <row r="82">
          <cell r="A82" t="str">
            <v>AES Technical Services FZE</v>
          </cell>
        </row>
        <row r="83">
          <cell r="A83" t="str">
            <v>AES Telecomunicaciones Salvadorenas</v>
          </cell>
        </row>
        <row r="84">
          <cell r="A84" t="str">
            <v>AES Termosul I, Ltd</v>
          </cell>
        </row>
        <row r="85">
          <cell r="A85" t="str">
            <v>AES Transpower Holding Pty LTD Ecogen</v>
          </cell>
        </row>
        <row r="86">
          <cell r="A86" t="str">
            <v>AES Venezuela Finance, LTD (UK) Input</v>
          </cell>
        </row>
        <row r="87">
          <cell r="A87" t="str">
            <v>AES Victoria Holding, BV Input</v>
          </cell>
        </row>
        <row r="88">
          <cell r="A88" t="str">
            <v>AES Wolf Hollow, LP</v>
          </cell>
        </row>
        <row r="89">
          <cell r="A89" t="str">
            <v>Aixi Flash Consolidation - Adjustment</v>
          </cell>
        </row>
        <row r="90">
          <cell r="A90" t="str">
            <v>Alamitos</v>
          </cell>
        </row>
        <row r="91">
          <cell r="A91" t="str">
            <v>Alicura Holdings,SRL (Arg) Input</v>
          </cell>
        </row>
        <row r="92">
          <cell r="A92" t="str">
            <v>Altail Power LLP, (KAZ)</v>
          </cell>
        </row>
        <row r="93">
          <cell r="A93" t="str">
            <v>Americas Int'l Hold. LTD. Input</v>
          </cell>
        </row>
        <row r="94">
          <cell r="A94" t="str">
            <v>Andres (Dominican Republic)</v>
          </cell>
        </row>
        <row r="95">
          <cell r="A95" t="str">
            <v>Andres BV, Input</v>
          </cell>
        </row>
        <row r="96">
          <cell r="A96" t="str">
            <v>ANDRES_CONADJ</v>
          </cell>
        </row>
        <row r="97">
          <cell r="A97" t="str">
            <v>ANGEL_FALLS_INP</v>
          </cell>
        </row>
        <row r="98">
          <cell r="A98" t="str">
            <v>Anhui Liyuan-AES Power Co. Ltd.</v>
          </cell>
        </row>
        <row r="99">
          <cell r="A99" t="str">
            <v>Anhui Power Co. (L) Ltd.</v>
          </cell>
        </row>
        <row r="100">
          <cell r="A100" t="str">
            <v>Anhui Power Consolidation - Adjustment</v>
          </cell>
        </row>
        <row r="101">
          <cell r="A101" t="str">
            <v>Argentina Investments, Ltd (Cayman)</v>
          </cell>
        </row>
        <row r="102">
          <cell r="A102" t="str">
            <v>Asociados de Electridad, SA Input</v>
          </cell>
        </row>
        <row r="103">
          <cell r="A103" t="str">
            <v>Atlantic Basin Services, Ltd</v>
          </cell>
        </row>
        <row r="104">
          <cell r="A104" t="str">
            <v>Atlantic SGA Input</v>
          </cell>
        </row>
        <row r="105">
          <cell r="A105" t="str">
            <v>Aurora Inc.</v>
          </cell>
        </row>
        <row r="106">
          <cell r="A106" t="str">
            <v>Australia Holding, BV Input</v>
          </cell>
        </row>
        <row r="107">
          <cell r="A107" t="str">
            <v>Baltic Holdings BV Input</v>
          </cell>
        </row>
        <row r="108">
          <cell r="A108" t="str">
            <v>Barka Holding Ltd Input</v>
          </cell>
        </row>
        <row r="109">
          <cell r="A109" t="str">
            <v>BARKA_CONADJ</v>
          </cell>
        </row>
        <row r="110">
          <cell r="A110" t="str">
            <v>Barry Ltd.</v>
          </cell>
        </row>
        <row r="111">
          <cell r="A111" t="str">
            <v>Barry Operations (UK)</v>
          </cell>
        </row>
        <row r="112">
          <cell r="A112" t="str">
            <v>Beauvoir BV</v>
          </cell>
        </row>
        <row r="113">
          <cell r="A113" t="str">
            <v>Beaver Valley LLC</v>
          </cell>
        </row>
        <row r="114">
          <cell r="A114" t="str">
            <v>Belfast West, Ltd.</v>
          </cell>
        </row>
        <row r="115">
          <cell r="A115" t="str">
            <v>Borsod Energetikia Kft. Input</v>
          </cell>
        </row>
        <row r="116">
          <cell r="A116" t="str">
            <v>Brasil Electrica</v>
          </cell>
        </row>
        <row r="117">
          <cell r="A117" t="str">
            <v>Brazil International Holdings</v>
          </cell>
        </row>
        <row r="118">
          <cell r="A118" t="str">
            <v>Brazil, Inc. Input</v>
          </cell>
        </row>
        <row r="119">
          <cell r="A119" t="str">
            <v>BV Operations LLC</v>
          </cell>
        </row>
        <row r="120">
          <cell r="A120" t="str">
            <v>CAESS Distribution Input</v>
          </cell>
        </row>
        <row r="121">
          <cell r="A121" t="str">
            <v>Caess Input</v>
          </cell>
        </row>
        <row r="122">
          <cell r="A122" t="str">
            <v>Caracoles SRL</v>
          </cell>
        </row>
        <row r="123">
          <cell r="A123" t="str">
            <v>Caribbean Services, Inc.</v>
          </cell>
        </row>
        <row r="124">
          <cell r="A124" t="str">
            <v>Cartagena Holdings BV</v>
          </cell>
        </row>
        <row r="125">
          <cell r="A125" t="str">
            <v>Cavanal Minerals, Inc. Input</v>
          </cell>
        </row>
        <row r="126">
          <cell r="A126" t="str">
            <v>Cayman Is. Holdings, Ltd. Input</v>
          </cell>
        </row>
        <row r="127">
          <cell r="A127" t="str">
            <v>Cayuga, LLC</v>
          </cell>
        </row>
        <row r="128">
          <cell r="A128" t="str">
            <v>Cemig High Level</v>
          </cell>
        </row>
        <row r="129">
          <cell r="A129" t="str">
            <v>Cemig Holdings</v>
          </cell>
        </row>
        <row r="130">
          <cell r="A130" t="str">
            <v>Central America Electric Light Input</v>
          </cell>
        </row>
        <row r="131">
          <cell r="A131" t="str">
            <v>Central Termica San Nicolas</v>
          </cell>
        </row>
        <row r="132">
          <cell r="A132" t="str">
            <v>Central Valley Fuels Management, Inc.</v>
          </cell>
        </row>
        <row r="133">
          <cell r="A133" t="str">
            <v>Cesco (India)</v>
          </cell>
        </row>
        <row r="134">
          <cell r="A134" t="str">
            <v>Chengdu AES Kaihua Gas Turbine Power Co.</v>
          </cell>
        </row>
        <row r="135">
          <cell r="A135" t="str">
            <v>Chengdu Consolidation - Adjustment</v>
          </cell>
        </row>
        <row r="136">
          <cell r="A136" t="str">
            <v>Chengdu Power Co. (L) Ltd. (Labuan)</v>
          </cell>
        </row>
        <row r="137">
          <cell r="A137" t="str">
            <v>Chigen Co (L)</v>
          </cell>
        </row>
        <row r="138">
          <cell r="A138" t="str">
            <v>Chigen Holding (L)</v>
          </cell>
        </row>
        <row r="139">
          <cell r="A139" t="str">
            <v>Chigen Input</v>
          </cell>
        </row>
        <row r="140">
          <cell r="A140" t="str">
            <v>China Co.</v>
          </cell>
        </row>
        <row r="141">
          <cell r="A141" t="str">
            <v>China Corp. Input</v>
          </cell>
        </row>
        <row r="142">
          <cell r="A142" t="str">
            <v>China Holding Co. Input</v>
          </cell>
        </row>
        <row r="143">
          <cell r="A143" t="str">
            <v>China Power Holding</v>
          </cell>
        </row>
        <row r="144">
          <cell r="A144" t="str">
            <v>Chivor S.A. ESP.</v>
          </cell>
        </row>
        <row r="145">
          <cell r="A145" t="str">
            <v>Chongqing Nanchuan Aixi Power Co. Ltd.</v>
          </cell>
        </row>
        <row r="146">
          <cell r="A146" t="str">
            <v>Cilcorp</v>
          </cell>
        </row>
        <row r="147">
          <cell r="A147" t="str">
            <v>Clesa GAAP Input</v>
          </cell>
        </row>
        <row r="148">
          <cell r="A148" t="str">
            <v>Clesa Pre-GAAP Input</v>
          </cell>
        </row>
        <row r="149">
          <cell r="A149" t="str">
            <v>Connecticut Mgmt. Co., (DE) Input</v>
          </cell>
        </row>
        <row r="150">
          <cell r="A150" t="str">
            <v>Corp EMD Ventures BV</v>
          </cell>
        </row>
        <row r="151">
          <cell r="A151" t="str">
            <v>Creative Res Input</v>
          </cell>
        </row>
        <row r="152">
          <cell r="A152" t="str">
            <v>Dahe</v>
          </cell>
        </row>
        <row r="153">
          <cell r="A153" t="str">
            <v>Delano Energy Copmany Inc. - Input</v>
          </cell>
        </row>
        <row r="154">
          <cell r="A154" t="str">
            <v>Distribucion Dominican Ltd, Input</v>
          </cell>
        </row>
        <row r="155">
          <cell r="A155" t="str">
            <v>Distribution East, Ltd. Input</v>
          </cell>
        </row>
        <row r="156">
          <cell r="A156" t="str">
            <v>Dominican Power Partners, LDC (Cayman)</v>
          </cell>
        </row>
        <row r="157">
          <cell r="A157" t="str">
            <v>Dominicana SA</v>
          </cell>
        </row>
        <row r="158">
          <cell r="A158" t="str">
            <v>Drax Top Level Adjusting Entries</v>
          </cell>
        </row>
        <row r="159">
          <cell r="A159" t="str">
            <v>Eastern Energy Input</v>
          </cell>
        </row>
        <row r="160">
          <cell r="A160" t="str">
            <v>Eastern Energy. LP Input</v>
          </cell>
        </row>
        <row r="161">
          <cell r="A161" t="str">
            <v>EDC Holding LLC, (US) INP</v>
          </cell>
        </row>
        <row r="162">
          <cell r="A162" t="str">
            <v>EDC Ireland Co (Ireland)</v>
          </cell>
        </row>
        <row r="163">
          <cell r="A163" t="str">
            <v>EDC, CA and CEDC, CA</v>
          </cell>
        </row>
        <row r="164">
          <cell r="A164" t="str">
            <v>EDELAP Top Level Adjusting Entity</v>
          </cell>
        </row>
        <row r="165">
          <cell r="A165" t="str">
            <v>EDEN_EDES Top Level Adjusting Entity</v>
          </cell>
        </row>
        <row r="166">
          <cell r="A166" t="str">
            <v>EEO (El Salvador)</v>
          </cell>
        </row>
        <row r="167">
          <cell r="A167" t="str">
            <v>EEO Distribution Input</v>
          </cell>
        </row>
        <row r="168">
          <cell r="A168" t="str">
            <v>EGE Chiriqui/Bayano SA (Panama)</v>
          </cell>
        </row>
        <row r="169">
          <cell r="A169" t="str">
            <v>El Faro Generating, LTD. Input</v>
          </cell>
        </row>
        <row r="170">
          <cell r="A170" t="str">
            <v>El Salvador Distribution Ventures Input</v>
          </cell>
        </row>
        <row r="171">
          <cell r="A171" t="str">
            <v>El Salvador Electric Light Input</v>
          </cell>
        </row>
        <row r="172">
          <cell r="A172" t="str">
            <v>El Salvador Energy Holdings Input</v>
          </cell>
        </row>
        <row r="173">
          <cell r="A173" t="str">
            <v>Eletronet SA (Brazil) Telecom</v>
          </cell>
        </row>
        <row r="174">
          <cell r="A174" t="str">
            <v>Elsta BV</v>
          </cell>
        </row>
        <row r="175">
          <cell r="A175" t="str">
            <v>Elsta BV &amp; CV (Netherlands)</v>
          </cell>
        </row>
        <row r="176">
          <cell r="A176" t="str">
            <v>Elsta BV (Netherlands) Input</v>
          </cell>
        </row>
        <row r="177">
          <cell r="A177" t="str">
            <v>EMD Ventures BV</v>
          </cell>
        </row>
        <row r="178">
          <cell r="A178" t="str">
            <v>Empr Distr de Elec del Este</v>
          </cell>
        </row>
        <row r="179">
          <cell r="A179" t="str">
            <v>Empressa Electrica De El Sal Input</v>
          </cell>
        </row>
        <row r="180">
          <cell r="A180" t="str">
            <v>Endeavor Development</v>
          </cell>
        </row>
        <row r="181">
          <cell r="A181" t="str">
            <v>Energia Cartagena SRL</v>
          </cell>
        </row>
        <row r="182">
          <cell r="A182" t="str">
            <v>Energy Ltd.</v>
          </cell>
        </row>
        <row r="183">
          <cell r="A183" t="str">
            <v>Enterprise Development</v>
          </cell>
        </row>
        <row r="184">
          <cell r="A184" t="str">
            <v>ESTI_PANAMA_HLD_INP</v>
          </cell>
        </row>
        <row r="185">
          <cell r="A185" t="str">
            <v>Fifoots Point, Ltd.</v>
          </cell>
        </row>
        <row r="186">
          <cell r="A186" t="str">
            <v>Frontier Texas</v>
          </cell>
        </row>
        <row r="187">
          <cell r="A187" t="str">
            <v>GENER Energia Verde</v>
          </cell>
        </row>
        <row r="188">
          <cell r="A188" t="str">
            <v>GENER Essa Input</v>
          </cell>
        </row>
        <row r="189">
          <cell r="A189" t="str">
            <v>Gener Input</v>
          </cell>
        </row>
        <row r="190">
          <cell r="A190" t="str">
            <v>GENER Norgener Input</v>
          </cell>
        </row>
        <row r="191">
          <cell r="A191" t="str">
            <v>GENER Overhead</v>
          </cell>
        </row>
        <row r="192">
          <cell r="A192" t="str">
            <v>Georgia Holdings BV (Neth), Input</v>
          </cell>
        </row>
        <row r="193">
          <cell r="A193" t="str">
            <v>Gitic</v>
          </cell>
        </row>
        <row r="194">
          <cell r="A194" t="str">
            <v>Great Plains Development Co Input</v>
          </cell>
        </row>
        <row r="195">
          <cell r="A195" t="str">
            <v>Greenidge, LLC</v>
          </cell>
        </row>
        <row r="196">
          <cell r="A196" t="str">
            <v>Guangxi</v>
          </cell>
        </row>
        <row r="197">
          <cell r="A197" t="str">
            <v>Guayama Holdings BV</v>
          </cell>
        </row>
        <row r="198">
          <cell r="A198" t="str">
            <v>Hanrahan SG&amp;A</v>
          </cell>
        </row>
        <row r="199">
          <cell r="A199" t="str">
            <v>Haripur (Pvt), Ltd</v>
          </cell>
        </row>
        <row r="200">
          <cell r="A200" t="str">
            <v>Haripur Consolidation - Adjustment</v>
          </cell>
        </row>
        <row r="201">
          <cell r="A201" t="str">
            <v>Hawaii Mgmt. Co. (DE) Input</v>
          </cell>
        </row>
        <row r="202">
          <cell r="A202" t="str">
            <v>Hawaii, Inc. (DE)</v>
          </cell>
        </row>
        <row r="203">
          <cell r="A203" t="str">
            <v>Hebei</v>
          </cell>
        </row>
        <row r="204">
          <cell r="A204" t="str">
            <v>Hefei Flash Consolidation - Adjustment</v>
          </cell>
        </row>
        <row r="205">
          <cell r="A205" t="str">
            <v>Hefei Zhongli Energy Co. Ltd.</v>
          </cell>
        </row>
        <row r="206">
          <cell r="A206" t="str">
            <v>Helong Power</v>
          </cell>
        </row>
        <row r="207">
          <cell r="A207" t="str">
            <v>Hemphill P&amp;L Co. GP</v>
          </cell>
        </row>
        <row r="208">
          <cell r="A208" t="str">
            <v>Hickling, LLC</v>
          </cell>
        </row>
        <row r="209">
          <cell r="A209" t="str">
            <v>Hidroelectrica Alicura, SA (Argentina)</v>
          </cell>
        </row>
        <row r="210">
          <cell r="A210" t="str">
            <v>Hipotecaria San Miguel</v>
          </cell>
        </row>
        <row r="211">
          <cell r="A211" t="str">
            <v>Hipotecaria Santa Ana Ltda</v>
          </cell>
        </row>
        <row r="212">
          <cell r="A212" t="str">
            <v>Hunan Xiangci-AES Hydro. Power Co.</v>
          </cell>
        </row>
        <row r="213">
          <cell r="A213" t="str">
            <v>Huntington Beach</v>
          </cell>
        </row>
        <row r="214">
          <cell r="A214" t="str">
            <v>India Holding Co. Inp</v>
          </cell>
        </row>
        <row r="215">
          <cell r="A215" t="str">
            <v>India Pvt Ltd Bd</v>
          </cell>
        </row>
        <row r="216">
          <cell r="A216" t="str">
            <v>Indian Queen Power, Ltd. (UK)</v>
          </cell>
        </row>
        <row r="217">
          <cell r="A217" t="str">
            <v>Indian Queens Holding Input</v>
          </cell>
        </row>
        <row r="218">
          <cell r="A218" t="str">
            <v>Indian Queens Operations, Ltd.</v>
          </cell>
        </row>
        <row r="219">
          <cell r="A219" t="str">
            <v>Infoenergy LTDA</v>
          </cell>
        </row>
        <row r="220">
          <cell r="A220" t="str">
            <v>Infovias Telecom Project Co. (Brazil)</v>
          </cell>
        </row>
        <row r="221">
          <cell r="A221" t="str">
            <v>Intricity Inc - Input</v>
          </cell>
        </row>
        <row r="222">
          <cell r="A222" t="str">
            <v>Inversora de San Nicholas S.A. Input</v>
          </cell>
        </row>
        <row r="223">
          <cell r="A223" t="str">
            <v>IPALCO Enterprises, Inc.</v>
          </cell>
        </row>
        <row r="224">
          <cell r="A224" t="str">
            <v>Ironwood LLC</v>
          </cell>
        </row>
        <row r="225">
          <cell r="A225" t="str">
            <v>Ironwood, Inc. Input</v>
          </cell>
        </row>
        <row r="226">
          <cell r="A226" t="str">
            <v>Ironwood_Top Level Adjusting Entries</v>
          </cell>
        </row>
        <row r="227">
          <cell r="A227" t="str">
            <v>Itabo Input</v>
          </cell>
        </row>
        <row r="228">
          <cell r="A228" t="str">
            <v>Jennison, LLC</v>
          </cell>
        </row>
        <row r="229">
          <cell r="A229" t="str">
            <v>Jiangsu</v>
          </cell>
        </row>
        <row r="230">
          <cell r="A230" t="str">
            <v>Jiaozuo AES Wan Fang  Power Co. Ltd.</v>
          </cell>
        </row>
        <row r="231">
          <cell r="A231" t="str">
            <v>Jiaozuo Power Partners L.P. Input</v>
          </cell>
        </row>
        <row r="232">
          <cell r="A232" t="str">
            <v>Kelanitissa Consolidation - Adjustment</v>
          </cell>
        </row>
        <row r="233">
          <cell r="A233" t="str">
            <v>Kelanitissa Limited</v>
          </cell>
        </row>
        <row r="234">
          <cell r="A234" t="str">
            <v>Keystone LLC - Input</v>
          </cell>
        </row>
        <row r="235">
          <cell r="A235" t="str">
            <v>Kievollenergo Input</v>
          </cell>
        </row>
        <row r="236">
          <cell r="A236" t="str">
            <v>Kilroot Electric Limited (Caymen)</v>
          </cell>
        </row>
        <row r="237">
          <cell r="A237" t="str">
            <v>Kilroot Power, Ltd. (UK) - Input</v>
          </cell>
        </row>
        <row r="238">
          <cell r="A238" t="str">
            <v>Kingston Cogen Limited P/S</v>
          </cell>
        </row>
        <row r="239">
          <cell r="A239" t="str">
            <v>Korea Inc</v>
          </cell>
        </row>
        <row r="240">
          <cell r="A240" t="str">
            <v>Kraftwerks Permnitz</v>
          </cell>
        </row>
        <row r="241">
          <cell r="A241" t="str">
            <v>Lake Worth Generation LLC</v>
          </cell>
        </row>
        <row r="242">
          <cell r="A242" t="str">
            <v>Lal Pir, Ltd.</v>
          </cell>
        </row>
        <row r="243">
          <cell r="A243" t="str">
            <v>Lightmetro High Level</v>
          </cell>
        </row>
        <row r="244">
          <cell r="A244" t="str">
            <v>Londonderry, LLC</v>
          </cell>
        </row>
        <row r="245">
          <cell r="A245" t="str">
            <v>Los Mina Top Level Adjusting Entity</v>
          </cell>
        </row>
        <row r="246">
          <cell r="A246" t="str">
            <v>Lyukobanya Coal Mine</v>
          </cell>
        </row>
        <row r="247">
          <cell r="A247" t="str">
            <v>Madison Holding BV. Input</v>
          </cell>
        </row>
        <row r="248">
          <cell r="A248" t="str">
            <v>Maikuben West CJSC - Input</v>
          </cell>
        </row>
        <row r="249">
          <cell r="A249" t="str">
            <v>Mayan Holdings SRL de CV Input</v>
          </cell>
        </row>
        <row r="250">
          <cell r="A250" t="str">
            <v>Medina Valley Cogen (No. 4) LLC</v>
          </cell>
        </row>
        <row r="251">
          <cell r="A251" t="str">
            <v>Medway Electric Ltd.</v>
          </cell>
        </row>
        <row r="252">
          <cell r="A252" t="str">
            <v>Medway Operations, Ltd.</v>
          </cell>
        </row>
        <row r="253">
          <cell r="A253" t="str">
            <v>Medway Power Ltd.</v>
          </cell>
        </row>
        <row r="254">
          <cell r="A254" t="str">
            <v>MEGHNAGHAT_CONADJ</v>
          </cell>
        </row>
        <row r="255">
          <cell r="A255" t="str">
            <v>Mendota Biomass Power, Ltd.</v>
          </cell>
        </row>
        <row r="256">
          <cell r="A256" t="str">
            <v>Mercury Cayman Holdings, Ltd. Input</v>
          </cell>
        </row>
        <row r="257">
          <cell r="A257" t="str">
            <v>Merida III SRL de CV</v>
          </cell>
        </row>
        <row r="258">
          <cell r="A258" t="str">
            <v>Merida Mgmt. Services Input</v>
          </cell>
        </row>
        <row r="259">
          <cell r="A259" t="str">
            <v>Merida Operaciones SRL de CV</v>
          </cell>
        </row>
        <row r="260">
          <cell r="A260" t="str">
            <v>Metro Telecom Input</v>
          </cell>
        </row>
        <row r="261">
          <cell r="A261" t="str">
            <v>Mexico Development, Inc,</v>
          </cell>
        </row>
        <row r="262">
          <cell r="A262" t="str">
            <v>Mexico Farms, Inc. (US) Input</v>
          </cell>
        </row>
        <row r="263">
          <cell r="A263" t="str">
            <v>Middelzee Holdings BV Input</v>
          </cell>
        </row>
        <row r="264">
          <cell r="A264" t="str">
            <v>Monroe Holdings, BV (Nether) Input</v>
          </cell>
        </row>
        <row r="265">
          <cell r="A265" t="str">
            <v>Mountain View Power Dev Co LLC</v>
          </cell>
        </row>
        <row r="266">
          <cell r="A266" t="str">
            <v>Mountainview Power Company</v>
          </cell>
        </row>
        <row r="267">
          <cell r="A267" t="str">
            <v>Mt Stuart BV Input</v>
          </cell>
        </row>
        <row r="268">
          <cell r="A268" t="str">
            <v>Mt. Stuart General Partnership</v>
          </cell>
        </row>
        <row r="269">
          <cell r="A269" t="str">
            <v>MTKVARI</v>
          </cell>
        </row>
        <row r="270">
          <cell r="A270" t="str">
            <v>New Energy Ventures, Inc.</v>
          </cell>
        </row>
        <row r="271">
          <cell r="A271" t="str">
            <v>Nigen Ltd. (UK) Input</v>
          </cell>
        </row>
        <row r="272">
          <cell r="A272" t="str">
            <v>Nigeria Barge Ltd</v>
          </cell>
        </row>
        <row r="273">
          <cell r="A273" t="str">
            <v>NY Funding, LLC</v>
          </cell>
        </row>
        <row r="274">
          <cell r="A274" t="str">
            <v>NY Holdings, LLC Input</v>
          </cell>
        </row>
        <row r="275">
          <cell r="A275" t="str">
            <v>Oasis</v>
          </cell>
        </row>
        <row r="276">
          <cell r="A276" t="str">
            <v>Oasis Finco, Ltd</v>
          </cell>
        </row>
        <row r="277">
          <cell r="A277" t="str">
            <v>Ocean Express LLC</v>
          </cell>
        </row>
        <row r="278">
          <cell r="A278" t="str">
            <v>Ocean LNG, Ltd - Input</v>
          </cell>
        </row>
        <row r="279">
          <cell r="A279" t="str">
            <v>Odyssey LLC</v>
          </cell>
        </row>
        <row r="280">
          <cell r="A280" t="str">
            <v>OPGC Consoliadtion adjustment entity</v>
          </cell>
        </row>
        <row r="281">
          <cell r="A281" t="str">
            <v>Orient Development</v>
          </cell>
        </row>
        <row r="282">
          <cell r="A282" t="str">
            <v>Ottana</v>
          </cell>
        </row>
        <row r="283">
          <cell r="A283" t="str">
            <v>Pacific Development - Input</v>
          </cell>
        </row>
        <row r="284">
          <cell r="A284" t="str">
            <v>Pak Gen Co.</v>
          </cell>
        </row>
        <row r="285">
          <cell r="A285" t="str">
            <v>Pak Gen Holdings Inc. Input</v>
          </cell>
        </row>
        <row r="286">
          <cell r="A286" t="str">
            <v>Pakistan Holdings Input</v>
          </cell>
        </row>
        <row r="287">
          <cell r="A287" t="str">
            <v>Parana IHC, Ltd. Input</v>
          </cell>
        </row>
        <row r="288">
          <cell r="A288" t="str">
            <v>Pasadena,Inc.</v>
          </cell>
        </row>
        <row r="289">
          <cell r="A289" t="str">
            <v>Placerita Input</v>
          </cell>
        </row>
        <row r="290">
          <cell r="A290" t="str">
            <v>Placerita Oil Co., Inc. (DE)</v>
          </cell>
        </row>
        <row r="291">
          <cell r="A291" t="str">
            <v>Power Direct, Inc, Input</v>
          </cell>
        </row>
        <row r="292">
          <cell r="A292" t="str">
            <v>Power Direct, LLC</v>
          </cell>
        </row>
        <row r="293">
          <cell r="A293" t="str">
            <v>Prachinburi Holdings BV</v>
          </cell>
        </row>
        <row r="294">
          <cell r="A294" t="str">
            <v>Prescott LLC</v>
          </cell>
        </row>
        <row r="295">
          <cell r="A295" t="str">
            <v>Puerto Rico L.P. (US)</v>
          </cell>
        </row>
        <row r="296">
          <cell r="A296" t="str">
            <v>Puerto Rico, Inc. (US) Input</v>
          </cell>
        </row>
        <row r="297">
          <cell r="A297" t="str">
            <v>QATAR_JV</v>
          </cell>
        </row>
        <row r="298">
          <cell r="A298" t="str">
            <v>Ras Laffan Power Co.</v>
          </cell>
        </row>
        <row r="299">
          <cell r="A299" t="str">
            <v>RAS_LAFFAN_CONADJ</v>
          </cell>
        </row>
        <row r="300">
          <cell r="A300" t="str">
            <v>Red Oak, Inc. Input</v>
          </cell>
        </row>
        <row r="301">
          <cell r="A301" t="str">
            <v>Redondo Beach</v>
          </cell>
        </row>
        <row r="302">
          <cell r="A302" t="str">
            <v>Rio De Janerio Input</v>
          </cell>
        </row>
        <row r="303">
          <cell r="A303" t="str">
            <v>River Mountain</v>
          </cell>
        </row>
        <row r="304">
          <cell r="A304" t="str">
            <v>Riverside Canal Power</v>
          </cell>
        </row>
        <row r="305">
          <cell r="A305" t="str">
            <v>San Francisco Energy</v>
          </cell>
        </row>
        <row r="306">
          <cell r="A306" t="str">
            <v>SEI de Argentina, SA (Argentina) Input</v>
          </cell>
        </row>
        <row r="307">
          <cell r="A307" t="str">
            <v>SEI y Asociados de Argentina, SA Input</v>
          </cell>
        </row>
        <row r="308">
          <cell r="A308" t="str">
            <v>Services, LTD</v>
          </cell>
        </row>
        <row r="309">
          <cell r="A309" t="str">
            <v>Shulbinsk GES, LSC</v>
          </cell>
        </row>
        <row r="310">
          <cell r="A310" t="str">
            <v>Shygys Energy LLP (Kaz)Op</v>
          </cell>
        </row>
        <row r="311">
          <cell r="A311" t="str">
            <v>Silk Road Holdings BV Input</v>
          </cell>
        </row>
        <row r="312">
          <cell r="A312" t="str">
            <v>Silk Road, Inc.</v>
          </cell>
        </row>
        <row r="313">
          <cell r="A313" t="str">
            <v>Sino-American Energy (BVI)</v>
          </cell>
        </row>
        <row r="314">
          <cell r="A314" t="str">
            <v>Sirocco Holdings BV</v>
          </cell>
        </row>
        <row r="315">
          <cell r="A315" t="str">
            <v>Sogrinsk TETS, LLP</v>
          </cell>
        </row>
        <row r="316">
          <cell r="A316" t="str">
            <v>Somerset Railroad Corporation</v>
          </cell>
        </row>
        <row r="317">
          <cell r="A317" t="str">
            <v>Somerset, LLC</v>
          </cell>
        </row>
        <row r="318">
          <cell r="A318" t="str">
            <v>Sonel SA Input</v>
          </cell>
        </row>
        <row r="319">
          <cell r="A319" t="str">
            <v>Songal Ltd.</v>
          </cell>
        </row>
        <row r="320">
          <cell r="A320" t="str">
            <v>Southington, LLC</v>
          </cell>
        </row>
        <row r="321">
          <cell r="A321" t="str">
            <v>ST Ekibastuz, LLP</v>
          </cell>
        </row>
        <row r="322">
          <cell r="A322" t="str">
            <v>Star Natural Gas Company</v>
          </cell>
        </row>
        <row r="323">
          <cell r="A323" t="str">
            <v>Summit Generation (UK) Input</v>
          </cell>
        </row>
        <row r="324">
          <cell r="A324" t="str">
            <v>Suntree Power, Ltd.</v>
          </cell>
        </row>
        <row r="325">
          <cell r="A325" t="str">
            <v>Taiwan Inc.</v>
          </cell>
        </row>
        <row r="326">
          <cell r="A326" t="str">
            <v>Tau Power BV Input</v>
          </cell>
        </row>
        <row r="327">
          <cell r="A327" t="str">
            <v>Telasi JSC</v>
          </cell>
        </row>
        <row r="328">
          <cell r="A328" t="str">
            <v>TermoAndes</v>
          </cell>
        </row>
        <row r="329">
          <cell r="A329" t="str">
            <v>Terneuzen Cogen BV (Netherlands) Input</v>
          </cell>
        </row>
        <row r="330">
          <cell r="A330" t="str">
            <v>Terneuzen Mgt. Svc BV</v>
          </cell>
        </row>
        <row r="331">
          <cell r="A331" t="str">
            <v>Texas Funding LLC Input</v>
          </cell>
        </row>
        <row r="332">
          <cell r="A332" t="str">
            <v>Thames, Inc.</v>
          </cell>
        </row>
        <row r="333">
          <cell r="A333" t="str">
            <v>Thermo Ecotek Corporation</v>
          </cell>
        </row>
        <row r="334">
          <cell r="A334" t="str">
            <v>Thermo Euro Ventures</v>
          </cell>
        </row>
        <row r="335">
          <cell r="A335" t="str">
            <v>Think AES SG&amp;A</v>
          </cell>
        </row>
        <row r="336">
          <cell r="A336" t="str">
            <v>Thomas Holdings BV</v>
          </cell>
        </row>
        <row r="337">
          <cell r="A337" t="str">
            <v>Tian Fu Power Co. (L) Ltd.</v>
          </cell>
        </row>
        <row r="338">
          <cell r="A338" t="str">
            <v>Tian Fu Power Co. Ltd. Input</v>
          </cell>
        </row>
        <row r="339">
          <cell r="A339" t="str">
            <v>TIETE High Level</v>
          </cell>
        </row>
        <row r="340">
          <cell r="A340" t="str">
            <v>Tisza Eromu RT Input</v>
          </cell>
        </row>
        <row r="341">
          <cell r="A341" t="str">
            <v>Tiszapalkonya Plant Input</v>
          </cell>
        </row>
        <row r="342">
          <cell r="A342" t="str">
            <v>Totem Power LLC</v>
          </cell>
        </row>
        <row r="343">
          <cell r="A343" t="str">
            <v>Tractebel Power Ltd. Input</v>
          </cell>
        </row>
        <row r="344">
          <cell r="A344" t="str">
            <v>Transpower Australia Pty Ltd</v>
          </cell>
        </row>
        <row r="345">
          <cell r="A345" t="str">
            <v>Transpower Pvt Ltd</v>
          </cell>
        </row>
        <row r="346">
          <cell r="A346" t="str">
            <v>Transpower, Inc. Input</v>
          </cell>
        </row>
        <row r="347">
          <cell r="A347" t="str">
            <v>UK Holdings</v>
          </cell>
        </row>
        <row r="348">
          <cell r="A348" t="str">
            <v>UK Retail Input Company</v>
          </cell>
        </row>
        <row r="349">
          <cell r="A349" t="str">
            <v>Unmapped Intercompany</v>
          </cell>
        </row>
        <row r="350">
          <cell r="A350" t="str">
            <v>Uruguaiana Holdings  Input</v>
          </cell>
        </row>
        <row r="351">
          <cell r="A351" t="str">
            <v>Uruguaiana Ltda.</v>
          </cell>
        </row>
        <row r="352">
          <cell r="A352" t="str">
            <v>Ust-Kamenogorsk GES, LLP</v>
          </cell>
        </row>
        <row r="353">
          <cell r="A353" t="str">
            <v>Ust-Kamenogorsk, TETS, LLP</v>
          </cell>
        </row>
        <row r="354">
          <cell r="A354" t="str">
            <v>Venezuela Finance, LTD (UK)</v>
          </cell>
        </row>
        <row r="355">
          <cell r="A355" t="str">
            <v>Victoria Partners, BV</v>
          </cell>
        </row>
        <row r="356">
          <cell r="A356" t="str">
            <v>Warrior Run Funding LLC Input</v>
          </cell>
        </row>
        <row r="357">
          <cell r="A357" t="str">
            <v>Warrior Run Limited Partnership</v>
          </cell>
        </row>
        <row r="358">
          <cell r="A358" t="str">
            <v>Warrior Run Top Level Adjusting Entity</v>
          </cell>
        </row>
        <row r="359">
          <cell r="A359" t="str">
            <v>Warrior Run, Inc. Input</v>
          </cell>
        </row>
        <row r="360">
          <cell r="A360" t="str">
            <v>Washington Holdings BV, Input</v>
          </cell>
        </row>
        <row r="361">
          <cell r="A361" t="str">
            <v>Western MD Management, Inc. Input</v>
          </cell>
        </row>
        <row r="362">
          <cell r="A362" t="str">
            <v>Westover, LLC</v>
          </cell>
        </row>
        <row r="363">
          <cell r="A363" t="str">
            <v>Whitefield P&amp;L Co. GP</v>
          </cell>
        </row>
        <row r="364">
          <cell r="A364" t="str">
            <v>Wuhu Consolidation - Adjustment</v>
          </cell>
        </row>
        <row r="365">
          <cell r="A365" t="str">
            <v>Wuhu Shaoda Electric Power Develop Co</v>
          </cell>
        </row>
        <row r="366">
          <cell r="A366" t="str">
            <v>Xiangci Flash Consolidation - Adjustment</v>
          </cell>
        </row>
        <row r="367">
          <cell r="A367" t="str">
            <v>Yangcheng Consolidation - Adjustment</v>
          </cell>
        </row>
        <row r="368">
          <cell r="A368" t="str">
            <v>Yangcheng International Power Co. (PRC)</v>
          </cell>
        </row>
        <row r="369">
          <cell r="A369" t="str">
            <v>Yangchun Fuyang Diesel Engine Power Co.</v>
          </cell>
        </row>
        <row r="370">
          <cell r="A370" t="str">
            <v>Yangchun Input</v>
          </cell>
        </row>
        <row r="371">
          <cell r="A371" t="str">
            <v>Yucatan SRL de CV Input</v>
          </cell>
        </row>
        <row r="372">
          <cell r="A372" t="str">
            <v>Zeg SP Zo.o</v>
          </cell>
        </row>
      </sheetData>
      <sheetData sheetId="12" refreshError="1">
        <row r="1">
          <cell r="A1" t="str">
            <v>Administradora de Servicios Comerciales</v>
          </cell>
        </row>
        <row r="2">
          <cell r="A2" t="str">
            <v>AES Africa Holding BV</v>
          </cell>
        </row>
        <row r="3">
          <cell r="A3" t="str">
            <v>AES Alamitos Development, Inc.</v>
          </cell>
        </row>
        <row r="4">
          <cell r="A4" t="str">
            <v>AES Americas Investments Input</v>
          </cell>
        </row>
        <row r="5">
          <cell r="A5" t="str">
            <v>AES Anhui Power Co. Ltd. (BVI) Input</v>
          </cell>
        </row>
        <row r="6">
          <cell r="A6" t="str">
            <v>AES Argentina (US) Input</v>
          </cell>
        </row>
        <row r="7">
          <cell r="A7" t="str">
            <v>AES Atlantis Inc. - Marcona Input</v>
          </cell>
        </row>
        <row r="8">
          <cell r="A8" t="str">
            <v>AES Austin Input</v>
          </cell>
        </row>
        <row r="9">
          <cell r="A9" t="str">
            <v>AES Barka S.A.O.C. (Oman)</v>
          </cell>
        </row>
        <row r="10">
          <cell r="A10" t="str">
            <v>AES Barka Services 1 (Mauritius)</v>
          </cell>
        </row>
        <row r="11">
          <cell r="A11" t="str">
            <v>AES Barka Services 2 (Mauritius)</v>
          </cell>
        </row>
        <row r="12">
          <cell r="A12" t="str">
            <v>AES Bohemia</v>
          </cell>
        </row>
        <row r="13">
          <cell r="A13" t="str">
            <v>AES Brasil Ltda Development Office</v>
          </cell>
        </row>
        <row r="14">
          <cell r="A14" t="str">
            <v>AES Cameroon Holdings SA</v>
          </cell>
        </row>
        <row r="15">
          <cell r="A15" t="str">
            <v>AES Canal Power Services, Inc. Input</v>
          </cell>
        </row>
        <row r="16">
          <cell r="A16" t="str">
            <v>AES Cartagena Operations SL</v>
          </cell>
        </row>
        <row r="17">
          <cell r="A17" t="str">
            <v>AES Cayman Guaiba Input</v>
          </cell>
        </row>
        <row r="18">
          <cell r="A18" t="str">
            <v>AES Cayman Pampas Input</v>
          </cell>
        </row>
        <row r="19">
          <cell r="A19" t="str">
            <v>AES Central American Mgmt. Services, Inc</v>
          </cell>
        </row>
        <row r="20">
          <cell r="A20" t="str">
            <v>AES Chaparron I Ltd. (Cayman) Input</v>
          </cell>
        </row>
        <row r="21">
          <cell r="A21" t="str">
            <v>AES Chaparron II Ltd. (Cayman) Input</v>
          </cell>
        </row>
        <row r="22">
          <cell r="A22" t="str">
            <v>AES Colombia I. Corp.</v>
          </cell>
        </row>
        <row r="23">
          <cell r="A23" t="str">
            <v>AES Columbia Power LLC - Input</v>
          </cell>
        </row>
        <row r="24">
          <cell r="A24" t="str">
            <v>AES Communications Bolivia Ltda</v>
          </cell>
        </row>
        <row r="25">
          <cell r="A25" t="str">
            <v>AES Comunications INP</v>
          </cell>
        </row>
        <row r="26">
          <cell r="A26" t="str">
            <v>AES Corp. Input</v>
          </cell>
        </row>
        <row r="27">
          <cell r="A27" t="str">
            <v>AES Deepwater, Inc. Input</v>
          </cell>
        </row>
        <row r="28">
          <cell r="A28" t="str">
            <v>AES Distribuidores Salvadorenos Input</v>
          </cell>
        </row>
        <row r="29">
          <cell r="A29" t="str">
            <v>AES Distribuidores Salvadorenos, SRL</v>
          </cell>
        </row>
        <row r="30">
          <cell r="A30" t="str">
            <v>AES Distribution East, LLC (US) Input</v>
          </cell>
        </row>
        <row r="31">
          <cell r="A31" t="str">
            <v>AES Dutch BV (Netherlands) Input</v>
          </cell>
        </row>
        <row r="32">
          <cell r="A32" t="str">
            <v>AES EDC Funding, LLC (US) INP</v>
          </cell>
        </row>
        <row r="33">
          <cell r="A33" t="str">
            <v>AES Edeersa</v>
          </cell>
        </row>
        <row r="34">
          <cell r="A34" t="str">
            <v>AES Eden Ltd</v>
          </cell>
        </row>
        <row r="35">
          <cell r="A35" t="str">
            <v>AES El Salvador, Ltd Input</v>
          </cell>
        </row>
        <row r="36">
          <cell r="A36" t="str">
            <v>AES Electric, Ltd. Input</v>
          </cell>
        </row>
        <row r="37">
          <cell r="A37" t="str">
            <v>AES Engineering, Ltd. (Cayman)</v>
          </cell>
        </row>
        <row r="38">
          <cell r="A38" t="str">
            <v>AES Florestal</v>
          </cell>
        </row>
        <row r="39">
          <cell r="A39" t="str">
            <v>AES Forca Empreen. Ltda. (Brazil) Input</v>
          </cell>
        </row>
        <row r="40">
          <cell r="A40" t="str">
            <v>AES Frontier, LP</v>
          </cell>
        </row>
        <row r="41">
          <cell r="A41" t="str">
            <v>AES Global Insurance</v>
          </cell>
        </row>
        <row r="42">
          <cell r="A42" t="str">
            <v>AES Global Power Holdings BV</v>
          </cell>
        </row>
        <row r="43">
          <cell r="A43" t="str">
            <v>AES Global Power Holdings CV</v>
          </cell>
        </row>
        <row r="44">
          <cell r="A44" t="str">
            <v>AES Granbury, LLC Input</v>
          </cell>
        </row>
        <row r="45">
          <cell r="A45" t="str">
            <v>AES Great Falls BV, Input</v>
          </cell>
        </row>
        <row r="46">
          <cell r="A46" t="str">
            <v>AES Huntington Beach Development</v>
          </cell>
        </row>
        <row r="47">
          <cell r="A47" t="str">
            <v>AES India LLC</v>
          </cell>
        </row>
        <row r="48">
          <cell r="A48" t="str">
            <v>AES International Holdings II Ltd</v>
          </cell>
        </row>
        <row r="49">
          <cell r="A49" t="str">
            <v>AES International Holdings Ltd</v>
          </cell>
        </row>
        <row r="50">
          <cell r="A50" t="str">
            <v>AES Isthmus Energy, SA Input</v>
          </cell>
        </row>
        <row r="51">
          <cell r="A51" t="str">
            <v>AES Kalaeloa Venture LLC</v>
          </cell>
        </row>
        <row r="52">
          <cell r="A52" t="str">
            <v>AES Kelvin LLC</v>
          </cell>
        </row>
        <row r="53">
          <cell r="A53" t="str">
            <v>AES King Harbor, Inc.</v>
          </cell>
        </row>
        <row r="54">
          <cell r="A54" t="str">
            <v>AES Kingston Inc. - Input</v>
          </cell>
        </row>
        <row r="55">
          <cell r="A55" t="str">
            <v>AES LNG Marketing LLC</v>
          </cell>
        </row>
        <row r="56">
          <cell r="A56" t="str">
            <v>AES Meghnaghat, (pvt), Ltd</v>
          </cell>
        </row>
        <row r="57">
          <cell r="A57" t="str">
            <v>AES Merida BV Input</v>
          </cell>
        </row>
        <row r="58">
          <cell r="A58" t="str">
            <v>AES Mount Vernon, BV Input</v>
          </cell>
        </row>
        <row r="59">
          <cell r="A59" t="str">
            <v>AES New Guaiba Ltda. Input</v>
          </cell>
        </row>
        <row r="60">
          <cell r="A60" t="str">
            <v>AES Nigeria Holdings, Ltd</v>
          </cell>
        </row>
        <row r="61">
          <cell r="A61" t="str">
            <v>AES Oasis Holdco (Cayman) Ltd</v>
          </cell>
        </row>
        <row r="62">
          <cell r="A62" t="str">
            <v>AES Oklahoma Mgmt. Co. (DE) Input</v>
          </cell>
        </row>
        <row r="63">
          <cell r="A63" t="str">
            <v>AES Pakistan Operations</v>
          </cell>
        </row>
        <row r="64">
          <cell r="A64" t="str">
            <v>AES Panama Energy, SA Input</v>
          </cell>
        </row>
        <row r="65">
          <cell r="A65" t="str">
            <v>AES Panama Holding, LTD.</v>
          </cell>
        </row>
        <row r="66">
          <cell r="A66" t="str">
            <v>AES Power One Pty Ltd</v>
          </cell>
        </row>
        <row r="67">
          <cell r="A67" t="str">
            <v>AES Private LTD. Input</v>
          </cell>
        </row>
        <row r="68">
          <cell r="A68" t="str">
            <v>AES Puerto Rico Services Inc.</v>
          </cell>
        </row>
        <row r="69">
          <cell r="A69" t="str">
            <v>AES Qatar Holdings Ltd</v>
          </cell>
        </row>
        <row r="70">
          <cell r="A70" t="str">
            <v>AES Ras Laffan Holdings Ltd</v>
          </cell>
        </row>
        <row r="71">
          <cell r="A71" t="str">
            <v>AES Ras Laffan Operating Co</v>
          </cell>
        </row>
        <row r="72">
          <cell r="A72" t="str">
            <v>AES Rio Diamante, Inc. (US) Input</v>
          </cell>
        </row>
        <row r="73">
          <cell r="A73" t="str">
            <v>AES River Bend, LLC Input</v>
          </cell>
        </row>
        <row r="74">
          <cell r="A74" t="str">
            <v>AES Rivneoblenergo</v>
          </cell>
        </row>
        <row r="75">
          <cell r="A75" t="str">
            <v>AES Rock Springs, BV Input</v>
          </cell>
        </row>
        <row r="76">
          <cell r="A76" t="str">
            <v>AES San Nicolas (US) Input</v>
          </cell>
        </row>
        <row r="77">
          <cell r="A77" t="str">
            <v>AES Shady Point</v>
          </cell>
        </row>
        <row r="78">
          <cell r="A78" t="str">
            <v>AES Southland, LLC Input</v>
          </cell>
        </row>
        <row r="79">
          <cell r="A79" t="str">
            <v>AES Sul SA</v>
          </cell>
        </row>
        <row r="80">
          <cell r="A80" t="str">
            <v>AES Sul Trading Ltda. (Brazil)</v>
          </cell>
        </row>
        <row r="81">
          <cell r="A81" t="str">
            <v>AES Sunbelt, LLC (LP) Input</v>
          </cell>
        </row>
        <row r="82">
          <cell r="A82" t="str">
            <v>AES Technical Services FZE</v>
          </cell>
        </row>
        <row r="83">
          <cell r="A83" t="str">
            <v>AES Telecomunicaciones Salvadorenas</v>
          </cell>
        </row>
        <row r="84">
          <cell r="A84" t="str">
            <v>AES Termosul I, Ltd</v>
          </cell>
        </row>
        <row r="85">
          <cell r="A85" t="str">
            <v>AES Transpower Holding Pty LTD Ecogen</v>
          </cell>
        </row>
        <row r="86">
          <cell r="A86" t="str">
            <v>AES Venezuela Finance, LTD (UK) Input</v>
          </cell>
        </row>
        <row r="87">
          <cell r="A87" t="str">
            <v>AES Victoria Holding, BV Input</v>
          </cell>
        </row>
        <row r="88">
          <cell r="A88" t="str">
            <v>AES Wolf Hollow, LP</v>
          </cell>
        </row>
        <row r="89">
          <cell r="A89" t="str">
            <v>Aixi Flash Consolidation - Adjustment</v>
          </cell>
        </row>
        <row r="90">
          <cell r="A90" t="str">
            <v>Alamitos</v>
          </cell>
        </row>
        <row r="91">
          <cell r="A91" t="str">
            <v>Alicura Holdings,SRL (Arg) Input</v>
          </cell>
        </row>
        <row r="92">
          <cell r="A92" t="str">
            <v>Altail Power LLP, (KAZ)</v>
          </cell>
        </row>
        <row r="93">
          <cell r="A93" t="str">
            <v>Americas Int'l Hold. LTD. Input</v>
          </cell>
        </row>
        <row r="94">
          <cell r="A94" t="str">
            <v>Andres (Dominican Republic)</v>
          </cell>
        </row>
        <row r="95">
          <cell r="A95" t="str">
            <v>Andres BV, Input</v>
          </cell>
        </row>
        <row r="96">
          <cell r="A96" t="str">
            <v>ANDRES_CONADJ</v>
          </cell>
        </row>
        <row r="97">
          <cell r="A97" t="str">
            <v>ANGEL_FALLS_INP</v>
          </cell>
        </row>
        <row r="98">
          <cell r="A98" t="str">
            <v>Anhui Liyuan-AES Power Co. Ltd.</v>
          </cell>
        </row>
        <row r="99">
          <cell r="A99" t="str">
            <v>Anhui Power Co. (L) Ltd.</v>
          </cell>
        </row>
        <row r="100">
          <cell r="A100" t="str">
            <v>Anhui Power Consolidation - Adjustment</v>
          </cell>
        </row>
        <row r="101">
          <cell r="A101" t="str">
            <v>Argentina Investments, Ltd (Cayman)</v>
          </cell>
        </row>
        <row r="102">
          <cell r="A102" t="str">
            <v>Asociados de Electridad, SA Input</v>
          </cell>
        </row>
        <row r="103">
          <cell r="A103" t="str">
            <v>Atlantic Basin Services, Ltd</v>
          </cell>
        </row>
        <row r="104">
          <cell r="A104" t="str">
            <v>Atlantic SGA Input</v>
          </cell>
        </row>
        <row r="105">
          <cell r="A105" t="str">
            <v>Aurora Inc.</v>
          </cell>
        </row>
        <row r="106">
          <cell r="A106" t="str">
            <v>Australia Holding, BV Input</v>
          </cell>
        </row>
        <row r="107">
          <cell r="A107" t="str">
            <v>Baltic Holdings BV Input</v>
          </cell>
        </row>
        <row r="108">
          <cell r="A108" t="str">
            <v>Barka Holding Ltd Input</v>
          </cell>
        </row>
        <row r="109">
          <cell r="A109" t="str">
            <v>BARKA_CONADJ</v>
          </cell>
        </row>
        <row r="110">
          <cell r="A110" t="str">
            <v>Barry Ltd.</v>
          </cell>
        </row>
        <row r="111">
          <cell r="A111" t="str">
            <v>Barry Operations (UK)</v>
          </cell>
        </row>
        <row r="112">
          <cell r="A112" t="str">
            <v>Beauvoir BV</v>
          </cell>
        </row>
        <row r="113">
          <cell r="A113" t="str">
            <v>Beaver Valley LLC</v>
          </cell>
        </row>
        <row r="114">
          <cell r="A114" t="str">
            <v>Belfast West, Ltd.</v>
          </cell>
        </row>
        <row r="115">
          <cell r="A115" t="str">
            <v>Borsod Energetikia Kft. Input</v>
          </cell>
        </row>
        <row r="116">
          <cell r="A116" t="str">
            <v>Brasil Electrica</v>
          </cell>
        </row>
        <row r="117">
          <cell r="A117" t="str">
            <v>Brazil International Holdings</v>
          </cell>
        </row>
        <row r="118">
          <cell r="A118" t="str">
            <v>Brazil, Inc. Input</v>
          </cell>
        </row>
        <row r="119">
          <cell r="A119" t="str">
            <v>BV Operations LLC</v>
          </cell>
        </row>
        <row r="120">
          <cell r="A120" t="str">
            <v>CAESS Distribution Input</v>
          </cell>
        </row>
        <row r="121">
          <cell r="A121" t="str">
            <v>Caess Input</v>
          </cell>
        </row>
        <row r="122">
          <cell r="A122" t="str">
            <v>Caracoles SRL</v>
          </cell>
        </row>
        <row r="123">
          <cell r="A123" t="str">
            <v>Caribbean Services, Inc.</v>
          </cell>
        </row>
        <row r="124">
          <cell r="A124" t="str">
            <v>Cartagena Holdings BV</v>
          </cell>
        </row>
        <row r="125">
          <cell r="A125" t="str">
            <v>Cavanal Minerals, Inc. Input</v>
          </cell>
        </row>
        <row r="126">
          <cell r="A126" t="str">
            <v>Cayman Is. Holdings, Ltd. Input</v>
          </cell>
        </row>
        <row r="127">
          <cell r="A127" t="str">
            <v>Cayuga, LLC</v>
          </cell>
        </row>
        <row r="128">
          <cell r="A128" t="str">
            <v>Cemig High Level</v>
          </cell>
        </row>
        <row r="129">
          <cell r="A129" t="str">
            <v>Cemig Holdings</v>
          </cell>
        </row>
        <row r="130">
          <cell r="A130" t="str">
            <v>Central America Electric Light Input</v>
          </cell>
        </row>
        <row r="131">
          <cell r="A131" t="str">
            <v>Central Termica San Nicolas</v>
          </cell>
        </row>
        <row r="132">
          <cell r="A132" t="str">
            <v>Central Valley Fuels Management, Inc.</v>
          </cell>
        </row>
        <row r="133">
          <cell r="A133" t="str">
            <v>Cesco (India)</v>
          </cell>
        </row>
        <row r="134">
          <cell r="A134" t="str">
            <v>Chengdu AES Kaihua Gas Turbine Power Co.</v>
          </cell>
        </row>
        <row r="135">
          <cell r="A135" t="str">
            <v>Chengdu Consolidation - Adjustment</v>
          </cell>
        </row>
        <row r="136">
          <cell r="A136" t="str">
            <v>Chengdu Power Co. (L) Ltd. (Labuan)</v>
          </cell>
        </row>
        <row r="137">
          <cell r="A137" t="str">
            <v>Chigen Co (L)</v>
          </cell>
        </row>
        <row r="138">
          <cell r="A138" t="str">
            <v>Chigen Holding (L)</v>
          </cell>
        </row>
        <row r="139">
          <cell r="A139" t="str">
            <v>Chigen Input</v>
          </cell>
        </row>
        <row r="140">
          <cell r="A140" t="str">
            <v>China Co.</v>
          </cell>
        </row>
        <row r="141">
          <cell r="A141" t="str">
            <v>China Corp. Input</v>
          </cell>
        </row>
        <row r="142">
          <cell r="A142" t="str">
            <v>China Holding Co. Input</v>
          </cell>
        </row>
        <row r="143">
          <cell r="A143" t="str">
            <v>China Power Holding</v>
          </cell>
        </row>
        <row r="144">
          <cell r="A144" t="str">
            <v>Chivor S.A. ESP.</v>
          </cell>
        </row>
        <row r="145">
          <cell r="A145" t="str">
            <v>Chongqing Nanchuan Aixi Power Co. Ltd.</v>
          </cell>
        </row>
        <row r="146">
          <cell r="A146" t="str">
            <v>Cilcorp</v>
          </cell>
        </row>
        <row r="147">
          <cell r="A147" t="str">
            <v>Clesa GAAP Input</v>
          </cell>
        </row>
        <row r="148">
          <cell r="A148" t="str">
            <v>Clesa Pre-GAAP Input</v>
          </cell>
        </row>
        <row r="149">
          <cell r="A149" t="str">
            <v>Connecticut Mgmt. Co., (DE) Input</v>
          </cell>
        </row>
        <row r="150">
          <cell r="A150" t="str">
            <v>Corp EMD Ventures BV</v>
          </cell>
        </row>
        <row r="151">
          <cell r="A151" t="str">
            <v>Creative Res Input</v>
          </cell>
        </row>
        <row r="152">
          <cell r="A152" t="str">
            <v>Dahe</v>
          </cell>
        </row>
        <row r="153">
          <cell r="A153" t="str">
            <v>Delano Energy Copmany Inc. - Input</v>
          </cell>
        </row>
        <row r="154">
          <cell r="A154" t="str">
            <v>Distribucion Dominican Ltd, Input</v>
          </cell>
        </row>
        <row r="155">
          <cell r="A155" t="str">
            <v>Distribution East, Ltd. Input</v>
          </cell>
        </row>
        <row r="156">
          <cell r="A156" t="str">
            <v>Dominican Power Partners, LDC (Cayman)</v>
          </cell>
        </row>
        <row r="157">
          <cell r="A157" t="str">
            <v>Dominicana SA</v>
          </cell>
        </row>
        <row r="158">
          <cell r="A158" t="str">
            <v>Drax Top Level Adjusting Entries</v>
          </cell>
        </row>
        <row r="159">
          <cell r="A159" t="str">
            <v>Eastern Energy Input</v>
          </cell>
        </row>
        <row r="160">
          <cell r="A160" t="str">
            <v>Eastern Energy. LP Input</v>
          </cell>
        </row>
        <row r="161">
          <cell r="A161" t="str">
            <v>EDC Holding LLC, (US) INP</v>
          </cell>
        </row>
        <row r="162">
          <cell r="A162" t="str">
            <v>EDC Ireland Co (Ireland)</v>
          </cell>
        </row>
        <row r="163">
          <cell r="A163" t="str">
            <v>EDC, CA and CEDC, CA</v>
          </cell>
        </row>
        <row r="164">
          <cell r="A164" t="str">
            <v>EDELAP Top Level Adjusting Entity</v>
          </cell>
        </row>
        <row r="165">
          <cell r="A165" t="str">
            <v>EDEN_EDES Top Level Adjusting Entity</v>
          </cell>
        </row>
        <row r="166">
          <cell r="A166" t="str">
            <v>EEO (El Salvador)</v>
          </cell>
        </row>
        <row r="167">
          <cell r="A167" t="str">
            <v>EEO Distribution Input</v>
          </cell>
        </row>
        <row r="168">
          <cell r="A168" t="str">
            <v>EGE Chiriqui/Bayano SA (Panama)</v>
          </cell>
        </row>
        <row r="169">
          <cell r="A169" t="str">
            <v>El Faro Generating, LTD. Input</v>
          </cell>
        </row>
        <row r="170">
          <cell r="A170" t="str">
            <v>El Salvador Distribution Ventures Input</v>
          </cell>
        </row>
        <row r="171">
          <cell r="A171" t="str">
            <v>El Salvador Electric Light Input</v>
          </cell>
        </row>
        <row r="172">
          <cell r="A172" t="str">
            <v>El Salvador Energy Holdings Input</v>
          </cell>
        </row>
        <row r="173">
          <cell r="A173" t="str">
            <v>Eletronet SA (Brazil) Telecom</v>
          </cell>
        </row>
        <row r="174">
          <cell r="A174" t="str">
            <v>Elsta BV</v>
          </cell>
        </row>
        <row r="175">
          <cell r="A175" t="str">
            <v>Elsta BV &amp; CV (Netherlands)</v>
          </cell>
        </row>
        <row r="176">
          <cell r="A176" t="str">
            <v>Elsta BV (Netherlands) Input</v>
          </cell>
        </row>
        <row r="177">
          <cell r="A177" t="str">
            <v>EMD Ventures BV</v>
          </cell>
        </row>
        <row r="178">
          <cell r="A178" t="str">
            <v>Empr Distr de Elec del Este</v>
          </cell>
        </row>
        <row r="179">
          <cell r="A179" t="str">
            <v>Empressa Electrica De El Sal Input</v>
          </cell>
        </row>
        <row r="180">
          <cell r="A180" t="str">
            <v>Endeavor Development</v>
          </cell>
        </row>
        <row r="181">
          <cell r="A181" t="str">
            <v>Energia Cartagena SRL</v>
          </cell>
        </row>
        <row r="182">
          <cell r="A182" t="str">
            <v>Energy Ltd.</v>
          </cell>
        </row>
        <row r="183">
          <cell r="A183" t="str">
            <v>Enterprise Development</v>
          </cell>
        </row>
        <row r="184">
          <cell r="A184" t="str">
            <v>ESTI_PANAMA_HLD_INP</v>
          </cell>
        </row>
        <row r="185">
          <cell r="A185" t="str">
            <v>Fifoots Point, Ltd.</v>
          </cell>
        </row>
        <row r="186">
          <cell r="A186" t="str">
            <v>Frontier Texas</v>
          </cell>
        </row>
        <row r="187">
          <cell r="A187" t="str">
            <v>GENER Energia Verde</v>
          </cell>
        </row>
        <row r="188">
          <cell r="A188" t="str">
            <v>GENER Essa Input</v>
          </cell>
        </row>
        <row r="189">
          <cell r="A189" t="str">
            <v>Gener Input</v>
          </cell>
        </row>
        <row r="190">
          <cell r="A190" t="str">
            <v>GENER Norgener Input</v>
          </cell>
        </row>
        <row r="191">
          <cell r="A191" t="str">
            <v>GENER Overhead</v>
          </cell>
        </row>
        <row r="192">
          <cell r="A192" t="str">
            <v>Georgia Holdings BV (Neth), Input</v>
          </cell>
        </row>
        <row r="193">
          <cell r="A193" t="str">
            <v>Gitic</v>
          </cell>
        </row>
        <row r="194">
          <cell r="A194" t="str">
            <v>Great Plains Development Co Input</v>
          </cell>
        </row>
        <row r="195">
          <cell r="A195" t="str">
            <v>Greenidge, LLC</v>
          </cell>
        </row>
        <row r="196">
          <cell r="A196" t="str">
            <v>Guangxi</v>
          </cell>
        </row>
        <row r="197">
          <cell r="A197" t="str">
            <v>Guayama Holdings BV</v>
          </cell>
        </row>
        <row r="198">
          <cell r="A198" t="str">
            <v>Hanrahan SG&amp;A</v>
          </cell>
        </row>
        <row r="199">
          <cell r="A199" t="str">
            <v>Haripur (Pvt), Ltd</v>
          </cell>
        </row>
        <row r="200">
          <cell r="A200" t="str">
            <v>Haripur Consolidation - Adjustment</v>
          </cell>
        </row>
        <row r="201">
          <cell r="A201" t="str">
            <v>Hawaii Mgmt. Co. (DE) Input</v>
          </cell>
        </row>
        <row r="202">
          <cell r="A202" t="str">
            <v>Hawaii, Inc. (DE)</v>
          </cell>
        </row>
        <row r="203">
          <cell r="A203" t="str">
            <v>Hebei</v>
          </cell>
        </row>
        <row r="204">
          <cell r="A204" t="str">
            <v>Hefei Flash Consolidation - Adjustment</v>
          </cell>
        </row>
        <row r="205">
          <cell r="A205" t="str">
            <v>Hefei Zhongli Energy Co. Ltd.</v>
          </cell>
        </row>
        <row r="206">
          <cell r="A206" t="str">
            <v>Helong Power</v>
          </cell>
        </row>
        <row r="207">
          <cell r="A207" t="str">
            <v>Hemphill P&amp;L Co. GP</v>
          </cell>
        </row>
        <row r="208">
          <cell r="A208" t="str">
            <v>Hickling, LLC</v>
          </cell>
        </row>
        <row r="209">
          <cell r="A209" t="str">
            <v>Hidroelectrica Alicura, SA (Argentina)</v>
          </cell>
        </row>
        <row r="210">
          <cell r="A210" t="str">
            <v>Hipotecaria San Miguel</v>
          </cell>
        </row>
        <row r="211">
          <cell r="A211" t="str">
            <v>Hipotecaria Santa Ana Ltda</v>
          </cell>
        </row>
        <row r="212">
          <cell r="A212" t="str">
            <v>Hunan Xiangci-AES Hydro. Power Co.</v>
          </cell>
        </row>
        <row r="213">
          <cell r="A213" t="str">
            <v>Huntington Beach</v>
          </cell>
        </row>
        <row r="214">
          <cell r="A214" t="str">
            <v>India Holding Co. Inp</v>
          </cell>
        </row>
        <row r="215">
          <cell r="A215" t="str">
            <v>India Pvt Ltd Bd</v>
          </cell>
        </row>
        <row r="216">
          <cell r="A216" t="str">
            <v>Indian Queen Power, Ltd. (UK)</v>
          </cell>
        </row>
        <row r="217">
          <cell r="A217" t="str">
            <v>Indian Queens Holding Input</v>
          </cell>
        </row>
        <row r="218">
          <cell r="A218" t="str">
            <v>Indian Queens Operations, Ltd.</v>
          </cell>
        </row>
        <row r="219">
          <cell r="A219" t="str">
            <v>Infoenergy LTDA</v>
          </cell>
        </row>
        <row r="220">
          <cell r="A220" t="str">
            <v>Infovias Telecom Project Co. (Brazil)</v>
          </cell>
        </row>
        <row r="221">
          <cell r="A221" t="str">
            <v>Intricity Inc - Input</v>
          </cell>
        </row>
        <row r="222">
          <cell r="A222" t="str">
            <v>Inversora de San Nicholas S.A. Input</v>
          </cell>
        </row>
        <row r="223">
          <cell r="A223" t="str">
            <v>IPALCO Enterprises, Inc.</v>
          </cell>
        </row>
        <row r="224">
          <cell r="A224" t="str">
            <v>Ironwood LLC</v>
          </cell>
        </row>
        <row r="225">
          <cell r="A225" t="str">
            <v>Ironwood, Inc. Input</v>
          </cell>
        </row>
        <row r="226">
          <cell r="A226" t="str">
            <v>Ironwood_Top Level Adjusting Entries</v>
          </cell>
        </row>
        <row r="227">
          <cell r="A227" t="str">
            <v>Itabo Input</v>
          </cell>
        </row>
        <row r="228">
          <cell r="A228" t="str">
            <v>Jennison, LLC</v>
          </cell>
        </row>
        <row r="229">
          <cell r="A229" t="str">
            <v>Jiangsu</v>
          </cell>
        </row>
        <row r="230">
          <cell r="A230" t="str">
            <v>Jiaozuo AES Wan Fang  Power Co. Ltd.</v>
          </cell>
        </row>
        <row r="231">
          <cell r="A231" t="str">
            <v>Jiaozuo Power Partners L.P. Input</v>
          </cell>
        </row>
        <row r="232">
          <cell r="A232" t="str">
            <v>Kelanitissa Consolidation - Adjustment</v>
          </cell>
        </row>
        <row r="233">
          <cell r="A233" t="str">
            <v>Kelanitissa Limited</v>
          </cell>
        </row>
        <row r="234">
          <cell r="A234" t="str">
            <v>Keystone LLC - Input</v>
          </cell>
        </row>
        <row r="235">
          <cell r="A235" t="str">
            <v>Kievollenergo Input</v>
          </cell>
        </row>
        <row r="236">
          <cell r="A236" t="str">
            <v>Kilroot Electric Limited (Caymen)</v>
          </cell>
        </row>
        <row r="237">
          <cell r="A237" t="str">
            <v>Kilroot Power, Ltd. (UK) - Input</v>
          </cell>
        </row>
        <row r="238">
          <cell r="A238" t="str">
            <v>Kingston Cogen Limited P/S</v>
          </cell>
        </row>
        <row r="239">
          <cell r="A239" t="str">
            <v>Korea Inc</v>
          </cell>
        </row>
        <row r="240">
          <cell r="A240" t="str">
            <v>Kraftwerks Permnitz</v>
          </cell>
        </row>
        <row r="241">
          <cell r="A241" t="str">
            <v>Lake Worth Generation LLC</v>
          </cell>
        </row>
        <row r="242">
          <cell r="A242" t="str">
            <v>Lal Pir, Ltd.</v>
          </cell>
        </row>
        <row r="243">
          <cell r="A243" t="str">
            <v>Lightmetro High Level</v>
          </cell>
        </row>
        <row r="244">
          <cell r="A244" t="str">
            <v>Londonderry, LLC</v>
          </cell>
        </row>
        <row r="245">
          <cell r="A245" t="str">
            <v>Los Mina Top Level Adjusting Entity</v>
          </cell>
        </row>
        <row r="246">
          <cell r="A246" t="str">
            <v>Lyukobanya Coal Mine</v>
          </cell>
        </row>
        <row r="247">
          <cell r="A247" t="str">
            <v>Madison Holding BV. Input</v>
          </cell>
        </row>
        <row r="248">
          <cell r="A248" t="str">
            <v>Maikuben West CJSC - Input</v>
          </cell>
        </row>
        <row r="249">
          <cell r="A249" t="str">
            <v>Mayan Holdings SRL de CV Input</v>
          </cell>
        </row>
        <row r="250">
          <cell r="A250" t="str">
            <v>Medina Valley Cogen (No. 4) LLC</v>
          </cell>
        </row>
        <row r="251">
          <cell r="A251" t="str">
            <v>Medway Electric Ltd.</v>
          </cell>
        </row>
        <row r="252">
          <cell r="A252" t="str">
            <v>Medway Operations, Ltd.</v>
          </cell>
        </row>
        <row r="253">
          <cell r="A253" t="str">
            <v>Medway Power Ltd.</v>
          </cell>
        </row>
        <row r="254">
          <cell r="A254" t="str">
            <v>MEGHNAGHAT_CONADJ</v>
          </cell>
        </row>
        <row r="255">
          <cell r="A255" t="str">
            <v>Mendota Biomass Power, Ltd.</v>
          </cell>
        </row>
        <row r="256">
          <cell r="A256" t="str">
            <v>Mercury Cayman Holdings, Ltd. Input</v>
          </cell>
        </row>
        <row r="257">
          <cell r="A257" t="str">
            <v>Merida III SRL de CV</v>
          </cell>
        </row>
        <row r="258">
          <cell r="A258" t="str">
            <v>Merida Mgmt. Services Input</v>
          </cell>
        </row>
        <row r="259">
          <cell r="A259" t="str">
            <v>Merida Operaciones SRL de CV</v>
          </cell>
        </row>
        <row r="260">
          <cell r="A260" t="str">
            <v>Metro Telecom Input</v>
          </cell>
        </row>
        <row r="261">
          <cell r="A261" t="str">
            <v>Mexico Development, Inc,</v>
          </cell>
        </row>
        <row r="262">
          <cell r="A262" t="str">
            <v>Mexico Farms, Inc. (US) Input</v>
          </cell>
        </row>
        <row r="263">
          <cell r="A263" t="str">
            <v>Middelzee Holdings BV Input</v>
          </cell>
        </row>
        <row r="264">
          <cell r="A264" t="str">
            <v>Monroe Holdings, BV (Nether) Input</v>
          </cell>
        </row>
        <row r="265">
          <cell r="A265" t="str">
            <v>Mountain View Power Dev Co LLC</v>
          </cell>
        </row>
        <row r="266">
          <cell r="A266" t="str">
            <v>Mountainview Power Company</v>
          </cell>
        </row>
        <row r="267">
          <cell r="A267" t="str">
            <v>Mt Stuart BV Input</v>
          </cell>
        </row>
        <row r="268">
          <cell r="A268" t="str">
            <v>Mt. Stuart General Partnership</v>
          </cell>
        </row>
        <row r="269">
          <cell r="A269" t="str">
            <v>MTKVARI</v>
          </cell>
        </row>
        <row r="270">
          <cell r="A270" t="str">
            <v>New Energy Ventures, Inc.</v>
          </cell>
        </row>
        <row r="271">
          <cell r="A271" t="str">
            <v>Nigen Ltd. (UK) Input</v>
          </cell>
        </row>
        <row r="272">
          <cell r="A272" t="str">
            <v>Nigeria Barge Ltd</v>
          </cell>
        </row>
        <row r="273">
          <cell r="A273" t="str">
            <v>NY Funding, LLC</v>
          </cell>
        </row>
        <row r="274">
          <cell r="A274" t="str">
            <v>NY Holdings, LLC Input</v>
          </cell>
        </row>
        <row r="275">
          <cell r="A275" t="str">
            <v>Oasis</v>
          </cell>
        </row>
        <row r="276">
          <cell r="A276" t="str">
            <v>Oasis Finco, Ltd</v>
          </cell>
        </row>
        <row r="277">
          <cell r="A277" t="str">
            <v>Ocean Express LLC</v>
          </cell>
        </row>
        <row r="278">
          <cell r="A278" t="str">
            <v>Ocean LNG, Ltd - Input</v>
          </cell>
        </row>
        <row r="279">
          <cell r="A279" t="str">
            <v>Odyssey LLC</v>
          </cell>
        </row>
        <row r="280">
          <cell r="A280" t="str">
            <v>OPGC Consoliadtion adjustment entity</v>
          </cell>
        </row>
        <row r="281">
          <cell r="A281" t="str">
            <v>Orient Development</v>
          </cell>
        </row>
        <row r="282">
          <cell r="A282" t="str">
            <v>Ottana</v>
          </cell>
        </row>
        <row r="283">
          <cell r="A283" t="str">
            <v>Pacific Development - Input</v>
          </cell>
        </row>
        <row r="284">
          <cell r="A284" t="str">
            <v>Pak Gen Co.</v>
          </cell>
        </row>
        <row r="285">
          <cell r="A285" t="str">
            <v>Pak Gen Holdings Inc. Input</v>
          </cell>
        </row>
        <row r="286">
          <cell r="A286" t="str">
            <v>Pakistan Holdings Input</v>
          </cell>
        </row>
        <row r="287">
          <cell r="A287" t="str">
            <v>Parana IHC, Ltd. Input</v>
          </cell>
        </row>
        <row r="288">
          <cell r="A288" t="str">
            <v>Pasadena,Inc.</v>
          </cell>
        </row>
        <row r="289">
          <cell r="A289" t="str">
            <v>Placerita Input</v>
          </cell>
        </row>
        <row r="290">
          <cell r="A290" t="str">
            <v>Placerita Oil Co., Inc. (DE)</v>
          </cell>
        </row>
        <row r="291">
          <cell r="A291" t="str">
            <v>Power Direct, Inc, Input</v>
          </cell>
        </row>
        <row r="292">
          <cell r="A292" t="str">
            <v>Power Direct, LLC</v>
          </cell>
        </row>
        <row r="293">
          <cell r="A293" t="str">
            <v>Prachinburi Holdings BV</v>
          </cell>
        </row>
        <row r="294">
          <cell r="A294" t="str">
            <v>Prescott LLC</v>
          </cell>
        </row>
        <row r="295">
          <cell r="A295" t="str">
            <v>Puerto Rico L.P. (US)</v>
          </cell>
        </row>
        <row r="296">
          <cell r="A296" t="str">
            <v>Puerto Rico, Inc. (US) Input</v>
          </cell>
        </row>
        <row r="297">
          <cell r="A297" t="str">
            <v>QATAR_JV</v>
          </cell>
        </row>
        <row r="298">
          <cell r="A298" t="str">
            <v>Ras Laffan Power Co.</v>
          </cell>
        </row>
        <row r="299">
          <cell r="A299" t="str">
            <v>RAS_LAFFAN_CONADJ</v>
          </cell>
        </row>
        <row r="300">
          <cell r="A300" t="str">
            <v>Red Oak, Inc. Input</v>
          </cell>
        </row>
        <row r="301">
          <cell r="A301" t="str">
            <v>Redondo Beach</v>
          </cell>
        </row>
        <row r="302">
          <cell r="A302" t="str">
            <v>Rio De Janerio Input</v>
          </cell>
        </row>
        <row r="303">
          <cell r="A303" t="str">
            <v>River Mountain</v>
          </cell>
        </row>
        <row r="304">
          <cell r="A304" t="str">
            <v>Riverside Canal Power</v>
          </cell>
        </row>
        <row r="305">
          <cell r="A305" t="str">
            <v>San Francisco Energy</v>
          </cell>
        </row>
        <row r="306">
          <cell r="A306" t="str">
            <v>SEI de Argentina, SA (Argentina) Input</v>
          </cell>
        </row>
        <row r="307">
          <cell r="A307" t="str">
            <v>SEI y Asociados de Argentina, SA Input</v>
          </cell>
        </row>
        <row r="308">
          <cell r="A308" t="str">
            <v>Services, LTD</v>
          </cell>
        </row>
        <row r="309">
          <cell r="A309" t="str">
            <v>Shulbinsk GES, LSC</v>
          </cell>
        </row>
        <row r="310">
          <cell r="A310" t="str">
            <v>Shygys Energy LLP (Kaz)Op</v>
          </cell>
        </row>
        <row r="311">
          <cell r="A311" t="str">
            <v>Silk Road Holdings BV Input</v>
          </cell>
        </row>
        <row r="312">
          <cell r="A312" t="str">
            <v>Silk Road, Inc.</v>
          </cell>
        </row>
        <row r="313">
          <cell r="A313" t="str">
            <v>Sino-American Energy (BVI)</v>
          </cell>
        </row>
        <row r="314">
          <cell r="A314" t="str">
            <v>Sirocco Holdings BV</v>
          </cell>
        </row>
        <row r="315">
          <cell r="A315" t="str">
            <v>Sogrinsk TETS, LLP</v>
          </cell>
        </row>
        <row r="316">
          <cell r="A316" t="str">
            <v>Somerset Railroad Corporation</v>
          </cell>
        </row>
        <row r="317">
          <cell r="A317" t="str">
            <v>Somerset, LLC</v>
          </cell>
        </row>
        <row r="318">
          <cell r="A318" t="str">
            <v>Sonel SA Input</v>
          </cell>
        </row>
        <row r="319">
          <cell r="A319" t="str">
            <v>Songal Ltd.</v>
          </cell>
        </row>
        <row r="320">
          <cell r="A320" t="str">
            <v>Southington, LLC</v>
          </cell>
        </row>
        <row r="321">
          <cell r="A321" t="str">
            <v>ST Ekibastuz, LLP</v>
          </cell>
        </row>
        <row r="322">
          <cell r="A322" t="str">
            <v>Star Natural Gas Company</v>
          </cell>
        </row>
        <row r="323">
          <cell r="A323" t="str">
            <v>Summit Generation (UK) Input</v>
          </cell>
        </row>
        <row r="324">
          <cell r="A324" t="str">
            <v>Suntree Power, Ltd.</v>
          </cell>
        </row>
        <row r="325">
          <cell r="A325" t="str">
            <v>Taiwan Inc.</v>
          </cell>
        </row>
        <row r="326">
          <cell r="A326" t="str">
            <v>Tau Power BV Input</v>
          </cell>
        </row>
        <row r="327">
          <cell r="A327" t="str">
            <v>Telasi JSC</v>
          </cell>
        </row>
        <row r="328">
          <cell r="A328" t="str">
            <v>TermoAndes</v>
          </cell>
        </row>
        <row r="329">
          <cell r="A329" t="str">
            <v>Terneuzen Cogen BV (Netherlands) Input</v>
          </cell>
        </row>
        <row r="330">
          <cell r="A330" t="str">
            <v>Terneuzen Mgt. Svc BV</v>
          </cell>
        </row>
        <row r="331">
          <cell r="A331" t="str">
            <v>Texas Funding LLC Input</v>
          </cell>
        </row>
        <row r="332">
          <cell r="A332" t="str">
            <v>Thames, Inc.</v>
          </cell>
        </row>
        <row r="333">
          <cell r="A333" t="str">
            <v>Thermo Ecotek Corporation</v>
          </cell>
        </row>
        <row r="334">
          <cell r="A334" t="str">
            <v>Thermo Euro Ventures</v>
          </cell>
        </row>
        <row r="335">
          <cell r="A335" t="str">
            <v>Think AES SG&amp;A</v>
          </cell>
        </row>
        <row r="336">
          <cell r="A336" t="str">
            <v>Thomas Holdings BV</v>
          </cell>
        </row>
        <row r="337">
          <cell r="A337" t="str">
            <v>Tian Fu Power Co. (L) Ltd.</v>
          </cell>
        </row>
        <row r="338">
          <cell r="A338" t="str">
            <v>Tian Fu Power Co. Ltd. Input</v>
          </cell>
        </row>
        <row r="339">
          <cell r="A339" t="str">
            <v>TIETE High Level</v>
          </cell>
        </row>
        <row r="340">
          <cell r="A340" t="str">
            <v>Tisza Eromu RT Input</v>
          </cell>
        </row>
        <row r="341">
          <cell r="A341" t="str">
            <v>Tiszapalkonya Plant Input</v>
          </cell>
        </row>
        <row r="342">
          <cell r="A342" t="str">
            <v>Totem Power LLC</v>
          </cell>
        </row>
        <row r="343">
          <cell r="A343" t="str">
            <v>Tractebel Power Ltd. Input</v>
          </cell>
        </row>
        <row r="344">
          <cell r="A344" t="str">
            <v>Transpower Australia Pty Ltd</v>
          </cell>
        </row>
        <row r="345">
          <cell r="A345" t="str">
            <v>Transpower Pvt Ltd</v>
          </cell>
        </row>
        <row r="346">
          <cell r="A346" t="str">
            <v>Transpower, Inc. Input</v>
          </cell>
        </row>
        <row r="347">
          <cell r="A347" t="str">
            <v>UK Holdings</v>
          </cell>
        </row>
        <row r="348">
          <cell r="A348" t="str">
            <v>UK Retail Input Company</v>
          </cell>
        </row>
        <row r="349">
          <cell r="A349" t="str">
            <v>Unmapped Intercompany</v>
          </cell>
        </row>
        <row r="350">
          <cell r="A350" t="str">
            <v>Uruguaiana Holdings  Input</v>
          </cell>
        </row>
        <row r="351">
          <cell r="A351" t="str">
            <v>Uruguaiana Ltda.</v>
          </cell>
        </row>
        <row r="352">
          <cell r="A352" t="str">
            <v>Ust-Kamenogorsk GES, LLP</v>
          </cell>
        </row>
        <row r="353">
          <cell r="A353" t="str">
            <v>Ust-Kamenogorsk, TETS, LLP</v>
          </cell>
        </row>
        <row r="354">
          <cell r="A354" t="str">
            <v>Venezuela Finance, LTD (UK)</v>
          </cell>
        </row>
        <row r="355">
          <cell r="A355" t="str">
            <v>Victoria Partners, BV</v>
          </cell>
        </row>
        <row r="356">
          <cell r="A356" t="str">
            <v>Warrior Run Funding LLC Input</v>
          </cell>
        </row>
        <row r="357">
          <cell r="A357" t="str">
            <v>Warrior Run Limited Partnership</v>
          </cell>
        </row>
        <row r="358">
          <cell r="A358" t="str">
            <v>Warrior Run Top Level Adjusting Entity</v>
          </cell>
        </row>
        <row r="359">
          <cell r="A359" t="str">
            <v>Warrior Run, Inc. Input</v>
          </cell>
        </row>
        <row r="360">
          <cell r="A360" t="str">
            <v>Washington Holdings BV, Input</v>
          </cell>
        </row>
        <row r="361">
          <cell r="A361" t="str">
            <v>Western MD Management, Inc. Input</v>
          </cell>
        </row>
        <row r="362">
          <cell r="A362" t="str">
            <v>Westover, LLC</v>
          </cell>
        </row>
        <row r="363">
          <cell r="A363" t="str">
            <v>Whitefield P&amp;L Co. GP</v>
          </cell>
        </row>
        <row r="364">
          <cell r="A364" t="str">
            <v>Wuhu Consolidation - Adjustment</v>
          </cell>
        </row>
        <row r="365">
          <cell r="A365" t="str">
            <v>Wuhu Shaoda Electric Power Develop Co</v>
          </cell>
        </row>
        <row r="366">
          <cell r="A366" t="str">
            <v>Xiangci Flash Consolidation - Adjustment</v>
          </cell>
        </row>
        <row r="367">
          <cell r="A367" t="str">
            <v>Yangcheng Consolidation - Adjustment</v>
          </cell>
        </row>
        <row r="368">
          <cell r="A368" t="str">
            <v>Yangcheng International Power Co. (PRC)</v>
          </cell>
        </row>
        <row r="369">
          <cell r="A369" t="str">
            <v>Yangchun Fuyang Diesel Engine Power Co.</v>
          </cell>
        </row>
        <row r="370">
          <cell r="A370" t="str">
            <v>Yangchun Input</v>
          </cell>
        </row>
        <row r="371">
          <cell r="A371" t="str">
            <v>Yucatan SRL de CV Input</v>
          </cell>
        </row>
        <row r="372">
          <cell r="A372" t="str">
            <v>Zeg SP Zo.o</v>
          </cell>
        </row>
      </sheetData>
      <sheetData sheetId="13" refreshError="1">
        <row r="1">
          <cell r="A1" t="str">
            <v>America Group</v>
          </cell>
        </row>
        <row r="2">
          <cell r="A2" t="str">
            <v>Americas S. Group</v>
          </cell>
        </row>
        <row r="3">
          <cell r="A3" t="str">
            <v>Andes Group</v>
          </cell>
        </row>
        <row r="4">
          <cell r="A4" t="str">
            <v>Atlantic Group</v>
          </cell>
        </row>
        <row r="5">
          <cell r="A5" t="str">
            <v>Aurora Group</v>
          </cell>
        </row>
        <row r="6">
          <cell r="A6" t="str">
            <v>Coral Group</v>
          </cell>
        </row>
        <row r="7">
          <cell r="A7" t="str">
            <v>Electric Group</v>
          </cell>
        </row>
        <row r="8">
          <cell r="A8" t="str">
            <v>Endeavor Group</v>
          </cell>
        </row>
        <row r="9">
          <cell r="A9" t="str">
            <v>Enterprise Group</v>
          </cell>
        </row>
        <row r="10">
          <cell r="A10" t="str">
            <v>Frontier Group</v>
          </cell>
        </row>
        <row r="11">
          <cell r="A11" t="str">
            <v>Gplains Group</v>
          </cell>
        </row>
        <row r="12">
          <cell r="A12" t="str">
            <v>Horizons Group</v>
          </cell>
        </row>
        <row r="13">
          <cell r="A13" t="str">
            <v>Oasis Group</v>
          </cell>
        </row>
        <row r="14">
          <cell r="A14" t="str">
            <v>Orient Group</v>
          </cell>
        </row>
        <row r="15">
          <cell r="A15" t="str">
            <v>Pacific Group</v>
          </cell>
        </row>
        <row r="16">
          <cell r="A16" t="str">
            <v>Sao Paulo Group</v>
          </cell>
        </row>
        <row r="17">
          <cell r="A17" t="str">
            <v>Silk Road Group</v>
          </cell>
        </row>
        <row r="18">
          <cell r="A18" t="str">
            <v>Sirocco Group</v>
          </cell>
        </row>
        <row r="19">
          <cell r="A19" t="str">
            <v>Think AES Group</v>
          </cell>
        </row>
        <row r="20">
          <cell r="A20" t="str">
            <v>Transpower Group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"/>
      <sheetName val="Depreciation 1"/>
      <sheetName val="Depreciation2"/>
      <sheetName val="PBC (fa balance SCALA)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s"/>
      <sheetName val="UK Pounds 2004"/>
      <sheetName val="Dutch crown 2004"/>
      <sheetName val="US Dollar 2004"/>
      <sheetName val=" Euro 2004"/>
      <sheetName val="Kgz Som 2004"/>
      <sheetName val="Russian Ruble 2004"/>
      <sheetName val="SDR 2004"/>
      <sheetName val="Uzbek Sum 2004"/>
      <sheetName val="Ukrainian griv.2004"/>
      <sheetName val="Swedish crown 2004"/>
      <sheetName val="Sweden Franc 2004"/>
    </sheetNames>
    <sheetDataSet>
      <sheetData sheetId="0"/>
      <sheetData sheetId="1"/>
      <sheetData sheetId="2"/>
      <sheetData sheetId="3">
        <row r="17">
          <cell r="C17">
            <v>143.33000000000001</v>
          </cell>
        </row>
        <row r="18">
          <cell r="C18">
            <v>143.33000000000001</v>
          </cell>
        </row>
        <row r="19">
          <cell r="C19">
            <v>143.33000000000001</v>
          </cell>
        </row>
        <row r="20">
          <cell r="C20">
            <v>143.33000000000001</v>
          </cell>
        </row>
        <row r="21">
          <cell r="C21">
            <v>143.33000000000001</v>
          </cell>
        </row>
        <row r="22">
          <cell r="C22">
            <v>142.91</v>
          </cell>
        </row>
        <row r="23">
          <cell r="C23">
            <v>142.66</v>
          </cell>
        </row>
        <row r="24">
          <cell r="C24">
            <v>142.35</v>
          </cell>
        </row>
        <row r="25">
          <cell r="C25">
            <v>142.15</v>
          </cell>
        </row>
        <row r="26">
          <cell r="C26">
            <v>142.63999999999999</v>
          </cell>
        </row>
        <row r="27">
          <cell r="C27">
            <v>142.63999999999999</v>
          </cell>
        </row>
        <row r="28">
          <cell r="C28">
            <v>142.63999999999999</v>
          </cell>
        </row>
        <row r="29">
          <cell r="C29">
            <v>142.6</v>
          </cell>
        </row>
        <row r="30">
          <cell r="C30">
            <v>142.08000000000001</v>
          </cell>
        </row>
        <row r="31">
          <cell r="C31">
            <v>141.62</v>
          </cell>
        </row>
        <row r="32">
          <cell r="C32">
            <v>141.29</v>
          </cell>
        </row>
        <row r="33">
          <cell r="C33">
            <v>141.36000000000001</v>
          </cell>
        </row>
        <row r="34">
          <cell r="C34">
            <v>141.36000000000001</v>
          </cell>
        </row>
        <row r="35">
          <cell r="C35">
            <v>141.36000000000001</v>
          </cell>
        </row>
        <row r="36">
          <cell r="C36">
            <v>141.35</v>
          </cell>
        </row>
        <row r="37">
          <cell r="C37">
            <v>140.5</v>
          </cell>
        </row>
        <row r="38">
          <cell r="C38">
            <v>139.80000000000001</v>
          </cell>
        </row>
        <row r="39">
          <cell r="C39">
            <v>139.87</v>
          </cell>
        </row>
        <row r="40">
          <cell r="C40">
            <v>139.71</v>
          </cell>
        </row>
        <row r="41">
          <cell r="C41">
            <v>139.71</v>
          </cell>
        </row>
        <row r="42">
          <cell r="C42">
            <v>139.71</v>
          </cell>
        </row>
        <row r="43">
          <cell r="C43">
            <v>139.5</v>
          </cell>
        </row>
        <row r="44">
          <cell r="C44">
            <v>139.53</v>
          </cell>
        </row>
        <row r="45">
          <cell r="C45">
            <v>139.4</v>
          </cell>
        </row>
        <row r="46">
          <cell r="C46">
            <v>139.38</v>
          </cell>
        </row>
        <row r="47">
          <cell r="C47">
            <v>139.41</v>
          </cell>
        </row>
        <row r="48">
          <cell r="C48">
            <v>139.41</v>
          </cell>
        </row>
        <row r="49">
          <cell r="C49">
            <v>139.41</v>
          </cell>
        </row>
        <row r="50">
          <cell r="C50">
            <v>139.41999999999999</v>
          </cell>
        </row>
        <row r="51">
          <cell r="C51">
            <v>139.47999999999999</v>
          </cell>
        </row>
        <row r="52">
          <cell r="C52">
            <v>139.38</v>
          </cell>
        </row>
        <row r="53">
          <cell r="C53">
            <v>139.41</v>
          </cell>
        </row>
        <row r="54">
          <cell r="C54">
            <v>139.28</v>
          </cell>
        </row>
        <row r="55">
          <cell r="C55">
            <v>139.28</v>
          </cell>
        </row>
        <row r="56">
          <cell r="C56">
            <v>139.28</v>
          </cell>
        </row>
        <row r="57">
          <cell r="C57">
            <v>139.25</v>
          </cell>
        </row>
        <row r="58">
          <cell r="C58">
            <v>139.22</v>
          </cell>
        </row>
        <row r="59">
          <cell r="C59">
            <v>139.16999999999999</v>
          </cell>
        </row>
        <row r="60">
          <cell r="C60">
            <v>139.13</v>
          </cell>
        </row>
        <row r="61">
          <cell r="C61">
            <v>139.09</v>
          </cell>
        </row>
        <row r="62">
          <cell r="C62">
            <v>139.09</v>
          </cell>
        </row>
        <row r="63">
          <cell r="C63">
            <v>139.09</v>
          </cell>
        </row>
        <row r="64">
          <cell r="C64">
            <v>139.05000000000001</v>
          </cell>
        </row>
        <row r="65">
          <cell r="C65">
            <v>139</v>
          </cell>
        </row>
        <row r="66">
          <cell r="C66">
            <v>138.97</v>
          </cell>
        </row>
        <row r="67">
          <cell r="C67">
            <v>138.86000000000001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А"/>
      <sheetName val="Б"/>
      <sheetName val="Таб 1"/>
      <sheetName val="Таб 1(a)"/>
      <sheetName val="Таб 2"/>
      <sheetName val="3"/>
      <sheetName val="Таб3"/>
      <sheetName val="Таб 4"/>
      <sheetName val="Таб 5"/>
      <sheetName val="Таб 6"/>
      <sheetName val="Таб 7"/>
      <sheetName val="Таб 8"/>
      <sheetName val="Таб 9 R"/>
      <sheetName val="Таб 10"/>
      <sheetName val="Таб 11 R"/>
      <sheetName val="Таб 12"/>
      <sheetName val="ТМЦ"/>
      <sheetName val="Таб 13 R"/>
      <sheetName val="14 Тенге"/>
      <sheetName val="14USD"/>
      <sheetName val="Таб 15 R"/>
      <sheetName val="Таб 16"/>
      <sheetName val="Таб-17 R"/>
      <sheetName val="Таб 18"/>
      <sheetName val="Таб 19"/>
      <sheetName val="Таб 20"/>
      <sheetName val="Таб 21"/>
      <sheetName val="Таб 22 R"/>
      <sheetName val="Таб 23"/>
      <sheetName val="Таб 24"/>
      <sheetName val="25 (2)"/>
      <sheetName val="26"/>
      <sheetName val="Таб 27 (уголь)"/>
      <sheetName val="Таб 27 (вскр)"/>
      <sheetName val="Таб 27 (щебень)"/>
      <sheetName val="28"/>
      <sheetName val="29"/>
      <sheetName val="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ormation"/>
      <sheetName val="BS"/>
      <sheetName val="PL"/>
      <sheetName val="Adjustments"/>
      <sheetName val="Shareholders' Equity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07"/>
      <sheetName val="IS07"/>
      <sheetName val="BS07"/>
      <sheetName val="CES07"/>
      <sheetName val="SCF07"/>
      <sheetName val="{2}Cash Flow Support"/>
      <sheetName val="LT Borrowings"/>
      <sheetName val="Client's FS draft"/>
      <sheetName val="AP07"/>
      <sheetName val="G&amp;A"/>
      <sheetName val="FC"/>
      <sheetName val="FA"/>
      <sheetName val="Tax"/>
      <sheetName val="DE"/>
      <sheetName val="Cash"/>
      <sheetName val="Prepaids"/>
      <sheetName val="ARO"/>
      <sheetName val="Deferred tax"/>
      <sheetName val="Additional Entries to TB"/>
      <sheetName val="Signed TB Mar 06 2008"/>
      <sheetName val="TB (3)"/>
      <sheetName val="%Capex"/>
      <sheetName val="671"/>
      <sheetName val="201"/>
      <sheetName val="BS"/>
      <sheetName val="IS"/>
      <sheetName val="Capital"/>
      <sheetName val="IFRS disclosures"/>
      <sheetName val="TB (2)"/>
      <sheetName val="Dislosure"/>
      <sheetName val="Tickmarks"/>
    </sheetNames>
    <sheetDataSet>
      <sheetData sheetId="0"/>
      <sheetData sheetId="1">
        <row r="17">
          <cell r="D17">
            <v>5329.2977588739295</v>
          </cell>
        </row>
      </sheetData>
      <sheetData sheetId="2">
        <row r="36">
          <cell r="D36">
            <v>178267.67484601645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29">
          <cell r="E229">
            <v>4533.43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K-800 Imp. test"/>
      <sheetName val="21"/>
      <sheetName val="Kas FA Movement"/>
      <sheetName val="VLOOKUP"/>
      <sheetName val="INPUTMASTER"/>
      <sheetName val="P&amp;L"/>
      <sheetName val="Provisions"/>
      <sheetName val="breakdown"/>
      <sheetName val="FA depreciation"/>
      <sheetName val="Ter_622"/>
      <sheetName val="Ter_621"/>
      <sheetName val="Venit for cross reff"/>
      <sheetName val="Ter_611"/>
      <sheetName val="Depreciation Testing"/>
      <sheetName val="PYT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zoomScale="130" zoomScaleNormal="130" workbookViewId="0">
      <selection activeCell="C7" sqref="C7"/>
    </sheetView>
  </sheetViews>
  <sheetFormatPr defaultColWidth="9.1796875" defaultRowHeight="13"/>
  <cols>
    <col min="1" max="1" width="49" style="10" customWidth="1"/>
    <col min="2" max="2" width="11" style="10" customWidth="1"/>
    <col min="3" max="3" width="18.453125" style="3" customWidth="1"/>
    <col min="4" max="4" width="18.90625" style="3" customWidth="1"/>
    <col min="5" max="16384" width="9.1796875" style="10"/>
  </cols>
  <sheetData>
    <row r="1" spans="1:4">
      <c r="A1" s="33" t="s">
        <v>93</v>
      </c>
      <c r="B1" s="33"/>
    </row>
    <row r="2" spans="1:4">
      <c r="A2" s="33" t="s">
        <v>187</v>
      </c>
      <c r="B2" s="33"/>
    </row>
    <row r="4" spans="1:4">
      <c r="A4" s="27" t="s">
        <v>1</v>
      </c>
      <c r="B4" s="28" t="s">
        <v>92</v>
      </c>
      <c r="C4" s="34" t="s">
        <v>186</v>
      </c>
      <c r="D4" s="34" t="s">
        <v>91</v>
      </c>
    </row>
    <row r="5" spans="1:4">
      <c r="A5" s="49" t="s">
        <v>2</v>
      </c>
      <c r="B5" s="138"/>
      <c r="C5" s="35"/>
      <c r="D5" s="35"/>
    </row>
    <row r="6" spans="1:4">
      <c r="A6" s="49" t="s">
        <v>39</v>
      </c>
      <c r="B6" s="138"/>
      <c r="C6" s="35"/>
      <c r="D6" s="35"/>
    </row>
    <row r="7" spans="1:4">
      <c r="A7" s="62" t="s">
        <v>99</v>
      </c>
      <c r="B7" s="139">
        <v>4</v>
      </c>
      <c r="C7" s="36">
        <v>759437</v>
      </c>
      <c r="D7" s="36">
        <v>690577</v>
      </c>
    </row>
    <row r="8" spans="1:4" ht="26">
      <c r="A8" s="67" t="s">
        <v>60</v>
      </c>
      <c r="B8" s="139">
        <v>5</v>
      </c>
      <c r="C8" s="36">
        <v>1365693</v>
      </c>
      <c r="D8" s="36">
        <v>969754</v>
      </c>
    </row>
    <row r="9" spans="1:4" s="66" customFormat="1">
      <c r="A9" s="24" t="s">
        <v>100</v>
      </c>
      <c r="B9" s="139">
        <v>6</v>
      </c>
      <c r="C9" s="36"/>
      <c r="D9" s="36">
        <v>98330</v>
      </c>
    </row>
    <row r="10" spans="1:4">
      <c r="A10" s="29" t="s">
        <v>86</v>
      </c>
      <c r="B10" s="139">
        <v>7</v>
      </c>
      <c r="C10" s="36">
        <v>1928335</v>
      </c>
      <c r="D10" s="36">
        <v>2435706</v>
      </c>
    </row>
    <row r="11" spans="1:4">
      <c r="A11" s="4" t="s">
        <v>10</v>
      </c>
      <c r="B11" s="139"/>
      <c r="C11" s="36">
        <v>778</v>
      </c>
      <c r="D11" s="36">
        <v>762</v>
      </c>
    </row>
    <row r="12" spans="1:4">
      <c r="A12" s="4" t="s">
        <v>3</v>
      </c>
      <c r="B12" s="139">
        <v>8</v>
      </c>
      <c r="C12" s="36">
        <v>1438803</v>
      </c>
      <c r="D12" s="36">
        <v>985228</v>
      </c>
    </row>
    <row r="13" spans="1:4">
      <c r="A13" s="49" t="s">
        <v>40</v>
      </c>
      <c r="B13" s="139"/>
      <c r="C13" s="40">
        <f>SUM(C7:C12)</f>
        <v>5493046</v>
      </c>
      <c r="D13" s="40">
        <f>SUM(D7:D12)</f>
        <v>5180357</v>
      </c>
    </row>
    <row r="14" spans="1:4">
      <c r="A14" s="49"/>
      <c r="B14" s="139"/>
      <c r="C14" s="36"/>
      <c r="D14" s="31"/>
    </row>
    <row r="15" spans="1:4">
      <c r="A15" s="49" t="s">
        <v>43</v>
      </c>
      <c r="B15" s="139"/>
      <c r="D15" s="31"/>
    </row>
    <row r="16" spans="1:4">
      <c r="A16" s="4" t="s">
        <v>41</v>
      </c>
      <c r="B16" s="139">
        <v>9</v>
      </c>
      <c r="C16" s="36">
        <v>163757</v>
      </c>
      <c r="D16" s="36">
        <v>107111</v>
      </c>
    </row>
    <row r="17" spans="1:4">
      <c r="A17" s="4" t="s">
        <v>31</v>
      </c>
      <c r="B17" s="139">
        <v>10</v>
      </c>
      <c r="C17" s="36">
        <v>14383</v>
      </c>
      <c r="D17" s="36">
        <v>15375</v>
      </c>
    </row>
    <row r="18" spans="1:4">
      <c r="A18" s="4" t="s">
        <v>30</v>
      </c>
      <c r="B18" s="139">
        <v>11</v>
      </c>
      <c r="C18" s="36">
        <v>70370</v>
      </c>
      <c r="D18" s="36">
        <v>88727</v>
      </c>
    </row>
    <row r="19" spans="1:4">
      <c r="A19" s="4" t="s">
        <v>9</v>
      </c>
      <c r="B19" s="139">
        <v>28</v>
      </c>
      <c r="C19" s="36">
        <v>14317</v>
      </c>
      <c r="D19" s="36">
        <v>19303</v>
      </c>
    </row>
    <row r="20" spans="1:4">
      <c r="A20" s="49" t="s">
        <v>42</v>
      </c>
      <c r="B20" s="139"/>
      <c r="C20" s="31">
        <f>SUM(C16:C19)</f>
        <v>262827</v>
      </c>
      <c r="D20" s="40">
        <f>SUM(D16:D19)</f>
        <v>230516</v>
      </c>
    </row>
    <row r="21" spans="1:4">
      <c r="A21" s="28" t="s">
        <v>11</v>
      </c>
      <c r="B21" s="139"/>
      <c r="C21" s="37">
        <f>C13+C20</f>
        <v>5755873</v>
      </c>
      <c r="D21" s="37">
        <f>D13+D20</f>
        <v>5410873</v>
      </c>
    </row>
    <row r="22" spans="1:4">
      <c r="A22" s="5"/>
      <c r="B22" s="140"/>
      <c r="C22" s="37"/>
      <c r="D22" s="31"/>
    </row>
    <row r="23" spans="1:4">
      <c r="A23" s="5" t="s">
        <v>4</v>
      </c>
      <c r="B23" s="140"/>
      <c r="C23" s="36"/>
      <c r="D23" s="31"/>
    </row>
    <row r="24" spans="1:4">
      <c r="A24" s="13" t="s">
        <v>44</v>
      </c>
      <c r="B24" s="140"/>
      <c r="C24" s="36"/>
      <c r="D24" s="31"/>
    </row>
    <row r="25" spans="1:4">
      <c r="A25" s="4" t="s">
        <v>45</v>
      </c>
      <c r="B25" s="141">
        <v>17</v>
      </c>
      <c r="C25" s="51">
        <v>3851076</v>
      </c>
      <c r="D25" s="51">
        <v>3073331</v>
      </c>
    </row>
    <row r="26" spans="1:4">
      <c r="A26" s="4" t="s">
        <v>33</v>
      </c>
      <c r="B26" s="141">
        <v>12</v>
      </c>
      <c r="C26" s="51">
        <v>118505</v>
      </c>
      <c r="D26" s="51">
        <v>226726</v>
      </c>
    </row>
    <row r="27" spans="1:4">
      <c r="A27" s="4" t="s">
        <v>35</v>
      </c>
      <c r="B27" s="142">
        <v>16</v>
      </c>
      <c r="C27" s="51">
        <v>37461</v>
      </c>
      <c r="D27" s="51">
        <v>61071</v>
      </c>
    </row>
    <row r="28" spans="1:4">
      <c r="A28" s="4" t="s">
        <v>36</v>
      </c>
      <c r="B28" s="142">
        <v>13</v>
      </c>
      <c r="C28" s="51">
        <v>35685</v>
      </c>
      <c r="D28" s="51">
        <v>31069</v>
      </c>
    </row>
    <row r="29" spans="1:4" ht="26">
      <c r="A29" s="4" t="s">
        <v>32</v>
      </c>
      <c r="B29" s="141">
        <v>14</v>
      </c>
      <c r="C29" s="51">
        <v>23463</v>
      </c>
      <c r="D29" s="51">
        <v>47652</v>
      </c>
    </row>
    <row r="30" spans="1:4">
      <c r="A30" s="4" t="s">
        <v>34</v>
      </c>
      <c r="B30" s="141">
        <v>15</v>
      </c>
      <c r="C30" s="36">
        <f>349789-81341</f>
        <v>268448</v>
      </c>
      <c r="D30" s="36">
        <v>301156</v>
      </c>
    </row>
    <row r="31" spans="1:4">
      <c r="A31" s="5" t="s">
        <v>46</v>
      </c>
      <c r="B31" s="141"/>
      <c r="C31" s="40">
        <f>SUM(C25:C30)</f>
        <v>4334638</v>
      </c>
      <c r="D31" s="40">
        <f>SUM(D25:D30)</f>
        <v>3741005</v>
      </c>
    </row>
    <row r="32" spans="1:4">
      <c r="A32" s="5"/>
      <c r="B32" s="141"/>
      <c r="C32" s="36"/>
      <c r="D32" s="61"/>
    </row>
    <row r="33" spans="1:4">
      <c r="A33" s="5" t="s">
        <v>47</v>
      </c>
      <c r="B33" s="141"/>
      <c r="C33" s="36"/>
      <c r="D33" s="61"/>
    </row>
    <row r="34" spans="1:4">
      <c r="A34" s="4" t="s">
        <v>37</v>
      </c>
      <c r="B34" s="141">
        <v>16</v>
      </c>
      <c r="C34" s="51">
        <v>70469</v>
      </c>
      <c r="D34" s="51">
        <v>70469</v>
      </c>
    </row>
    <row r="35" spans="1:4">
      <c r="A35" s="4" t="s">
        <v>48</v>
      </c>
      <c r="B35" s="141"/>
      <c r="C35" s="51"/>
      <c r="D35" s="63"/>
    </row>
    <row r="36" spans="1:4">
      <c r="A36" s="49" t="s">
        <v>49</v>
      </c>
      <c r="B36" s="141"/>
      <c r="C36" s="40">
        <f>SUM(C34:C35)</f>
        <v>70469</v>
      </c>
      <c r="D36" s="40">
        <f>SUM(D34:D35)</f>
        <v>70469</v>
      </c>
    </row>
    <row r="37" spans="1:4">
      <c r="A37" s="49" t="s">
        <v>5</v>
      </c>
      <c r="B37" s="141"/>
      <c r="C37" s="37">
        <f>C31+C36</f>
        <v>4405107</v>
      </c>
      <c r="D37" s="37">
        <f>D31+D36</f>
        <v>3811474</v>
      </c>
    </row>
    <row r="38" spans="1:4">
      <c r="A38" s="28" t="s">
        <v>12</v>
      </c>
      <c r="B38" s="143"/>
      <c r="C38" s="51"/>
      <c r="D38" s="36"/>
    </row>
    <row r="39" spans="1:4">
      <c r="A39" s="27" t="s">
        <v>21</v>
      </c>
      <c r="B39" s="141">
        <v>18</v>
      </c>
      <c r="C39" s="36">
        <v>300000</v>
      </c>
      <c r="D39" s="36">
        <v>200000</v>
      </c>
    </row>
    <row r="40" spans="1:4">
      <c r="A40" s="27" t="s">
        <v>7</v>
      </c>
      <c r="B40" s="141"/>
      <c r="C40" s="36">
        <v>1050766</v>
      </c>
      <c r="D40" s="36">
        <v>1399399</v>
      </c>
    </row>
    <row r="41" spans="1:4">
      <c r="A41" s="28" t="s">
        <v>6</v>
      </c>
      <c r="B41" s="143"/>
      <c r="C41" s="52">
        <f>SUM(C39:C40)</f>
        <v>1350766</v>
      </c>
      <c r="D41" s="52">
        <f>SUM(D39:D40)</f>
        <v>1599399</v>
      </c>
    </row>
    <row r="42" spans="1:4">
      <c r="A42" s="28" t="s">
        <v>13</v>
      </c>
      <c r="B42" s="143"/>
      <c r="C42" s="50">
        <f>C37+C41</f>
        <v>5755873</v>
      </c>
      <c r="D42" s="50">
        <f>D37+D41</f>
        <v>5410873</v>
      </c>
    </row>
    <row r="43" spans="1:4">
      <c r="C43" s="38"/>
      <c r="D43" s="38"/>
    </row>
    <row r="44" spans="1:4">
      <c r="C44" s="38"/>
      <c r="D44" s="38"/>
    </row>
    <row r="45" spans="1:4">
      <c r="C45" s="38"/>
    </row>
    <row r="46" spans="1:4" ht="14">
      <c r="A46" s="87" t="s">
        <v>101</v>
      </c>
    </row>
    <row r="47" spans="1:4" ht="14">
      <c r="A47" s="87" t="s">
        <v>102</v>
      </c>
    </row>
    <row r="48" spans="1:4" ht="14">
      <c r="A48" s="26"/>
    </row>
  </sheetData>
  <pageMargins left="0.7" right="0.7" top="0.75" bottom="0.75" header="0.3" footer="0.3"/>
  <pageSetup paperSize="9" scale="83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4" zoomScale="130" zoomScaleNormal="130" workbookViewId="0">
      <selection activeCell="C4" sqref="C4"/>
    </sheetView>
  </sheetViews>
  <sheetFormatPr defaultColWidth="9.1796875" defaultRowHeight="13"/>
  <cols>
    <col min="1" max="1" width="50.81640625" style="12" customWidth="1"/>
    <col min="2" max="2" width="11.1796875" style="12" customWidth="1"/>
    <col min="3" max="3" width="16.453125" style="12" customWidth="1"/>
    <col min="4" max="4" width="16.1796875" style="12" customWidth="1"/>
    <col min="5" max="16384" width="9.1796875" style="12"/>
  </cols>
  <sheetData>
    <row r="1" spans="1:4">
      <c r="A1" s="33" t="s">
        <v>93</v>
      </c>
      <c r="B1" s="33"/>
    </row>
    <row r="2" spans="1:4" ht="26.25" customHeight="1">
      <c r="A2" s="130" t="s">
        <v>188</v>
      </c>
      <c r="B2" s="130"/>
      <c r="C2" s="130"/>
      <c r="D2" s="130"/>
    </row>
    <row r="4" spans="1:4" ht="45.75" customHeight="1">
      <c r="A4" s="27" t="s">
        <v>1</v>
      </c>
      <c r="B4" s="28" t="s">
        <v>92</v>
      </c>
      <c r="C4" s="34" t="s">
        <v>189</v>
      </c>
      <c r="D4" s="34" t="s">
        <v>190</v>
      </c>
    </row>
    <row r="5" spans="1:4" ht="26">
      <c r="A5" s="4" t="s">
        <v>22</v>
      </c>
      <c r="B5" s="139">
        <v>19</v>
      </c>
      <c r="C5" s="125">
        <v>1434559</v>
      </c>
      <c r="D5" s="71">
        <v>1629049</v>
      </c>
    </row>
    <row r="6" spans="1:4">
      <c r="A6" s="4" t="s">
        <v>23</v>
      </c>
      <c r="B6" s="144">
        <v>20</v>
      </c>
      <c r="C6" s="125">
        <v>-300068</v>
      </c>
      <c r="D6" s="71">
        <v>-113256</v>
      </c>
    </row>
    <row r="7" spans="1:4" ht="26">
      <c r="A7" s="60" t="s">
        <v>50</v>
      </c>
      <c r="B7" s="145"/>
      <c r="C7" s="73">
        <f>C5+C6</f>
        <v>1134491</v>
      </c>
      <c r="D7" s="72">
        <f>D5+D6</f>
        <v>1515793</v>
      </c>
    </row>
    <row r="8" spans="1:4">
      <c r="A8" s="62" t="s">
        <v>51</v>
      </c>
      <c r="B8" s="146">
        <v>7</v>
      </c>
      <c r="C8" s="125">
        <v>-1358948</v>
      </c>
      <c r="D8" s="71">
        <v>-829960</v>
      </c>
    </row>
    <row r="9" spans="1:4" ht="26">
      <c r="A9" s="60" t="s">
        <v>52</v>
      </c>
      <c r="B9" s="147"/>
      <c r="C9" s="73">
        <f>C7+C8</f>
        <v>-224457</v>
      </c>
      <c r="D9" s="72">
        <f>D7+D8</f>
        <v>685833</v>
      </c>
    </row>
    <row r="10" spans="1:4">
      <c r="A10" s="62" t="s">
        <v>62</v>
      </c>
      <c r="B10" s="146">
        <v>21</v>
      </c>
      <c r="C10" s="125">
        <v>521222</v>
      </c>
      <c r="D10" s="71">
        <v>636082</v>
      </c>
    </row>
    <row r="11" spans="1:4">
      <c r="A11" s="67" t="s">
        <v>90</v>
      </c>
      <c r="B11" s="148">
        <v>22</v>
      </c>
      <c r="C11" s="125">
        <v>930458</v>
      </c>
      <c r="D11" s="71">
        <v>762829</v>
      </c>
    </row>
    <row r="12" spans="1:4">
      <c r="A12" s="62" t="s">
        <v>53</v>
      </c>
      <c r="B12" s="146">
        <v>23</v>
      </c>
      <c r="C12" s="125">
        <v>-959760</v>
      </c>
      <c r="D12" s="71">
        <v>-1085148</v>
      </c>
    </row>
    <row r="13" spans="1:4" s="59" customFormat="1">
      <c r="A13" s="49" t="s">
        <v>54</v>
      </c>
      <c r="B13" s="149"/>
      <c r="C13" s="73">
        <f>SUM(C9:C12)</f>
        <v>267463</v>
      </c>
      <c r="D13" s="72">
        <f>SUM(D9:D12)</f>
        <v>999596</v>
      </c>
    </row>
    <row r="14" spans="1:4">
      <c r="A14" s="29" t="s">
        <v>55</v>
      </c>
      <c r="B14" s="139">
        <v>24</v>
      </c>
      <c r="C14" s="125">
        <v>99262</v>
      </c>
      <c r="D14" s="71">
        <f>804548-762829-1501-21908</f>
        <v>18310</v>
      </c>
    </row>
    <row r="15" spans="1:4">
      <c r="A15" s="29" t="s">
        <v>56</v>
      </c>
      <c r="B15" s="139">
        <v>25</v>
      </c>
      <c r="C15" s="125">
        <v>-127988</v>
      </c>
      <c r="D15" s="71">
        <v>-14810</v>
      </c>
    </row>
    <row r="16" spans="1:4">
      <c r="A16" s="29" t="s">
        <v>57</v>
      </c>
      <c r="B16" s="144">
        <v>26</v>
      </c>
      <c r="C16" s="125">
        <v>-303097</v>
      </c>
      <c r="D16" s="71">
        <f>-211164+51234</f>
        <v>-159930</v>
      </c>
    </row>
    <row r="17" spans="1:4">
      <c r="A17" s="29" t="s">
        <v>58</v>
      </c>
      <c r="B17" s="144">
        <v>27</v>
      </c>
      <c r="C17" s="125">
        <v>-99619</v>
      </c>
      <c r="D17" s="71">
        <f>-9851-51234+21908</f>
        <v>-39177</v>
      </c>
    </row>
    <row r="18" spans="1:4">
      <c r="A18" s="74" t="s">
        <v>94</v>
      </c>
      <c r="B18" s="150"/>
      <c r="C18" s="73">
        <f>SUM(C13:C17)</f>
        <v>-163979</v>
      </c>
      <c r="D18" s="72">
        <f>SUM(D13:D17)</f>
        <v>803989</v>
      </c>
    </row>
    <row r="19" spans="1:4">
      <c r="A19" s="29" t="s">
        <v>95</v>
      </c>
      <c r="B19" s="151">
        <v>28</v>
      </c>
      <c r="C19" s="125">
        <v>-74654</v>
      </c>
      <c r="D19" s="71">
        <v>-144426</v>
      </c>
    </row>
    <row r="20" spans="1:4">
      <c r="A20" s="74" t="s">
        <v>96</v>
      </c>
      <c r="B20" s="150"/>
      <c r="C20" s="73">
        <f>C18+C19</f>
        <v>-238633</v>
      </c>
      <c r="D20" s="72">
        <f>D18+D19</f>
        <v>659563</v>
      </c>
    </row>
    <row r="21" spans="1:4">
      <c r="A21" s="75" t="s">
        <v>97</v>
      </c>
      <c r="B21" s="75"/>
      <c r="C21" s="73">
        <f>C20</f>
        <v>-238633</v>
      </c>
      <c r="D21" s="72">
        <f>D20</f>
        <v>659563</v>
      </c>
    </row>
    <row r="23" spans="1:4">
      <c r="C23" s="124"/>
      <c r="D23" s="124"/>
    </row>
    <row r="24" spans="1:4">
      <c r="D24" s="124"/>
    </row>
    <row r="25" spans="1:4" ht="14">
      <c r="A25" s="87" t="s">
        <v>101</v>
      </c>
      <c r="C25" s="88"/>
      <c r="D25" s="88"/>
    </row>
    <row r="26" spans="1:4" ht="14">
      <c r="A26" s="87" t="s">
        <v>102</v>
      </c>
    </row>
    <row r="27" spans="1:4" ht="14">
      <c r="A27" s="26"/>
    </row>
  </sheetData>
  <mergeCells count="1">
    <mergeCell ref="A2:D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zoomScale="115" zoomScaleNormal="115" workbookViewId="0">
      <selection activeCell="E17" sqref="E17"/>
    </sheetView>
  </sheetViews>
  <sheetFormatPr defaultColWidth="9.1796875" defaultRowHeight="14"/>
  <cols>
    <col min="1" max="1" width="32.81640625" style="11" customWidth="1"/>
    <col min="2" max="3" width="21" style="11" customWidth="1"/>
    <col min="4" max="4" width="22" style="11" customWidth="1"/>
    <col min="5" max="5" width="18.26953125" style="14" customWidth="1"/>
    <col min="6" max="6" width="11.54296875" style="11" bestFit="1" customWidth="1"/>
    <col min="7" max="16384" width="9.1796875" style="11"/>
  </cols>
  <sheetData>
    <row r="1" spans="1:6">
      <c r="A1" s="33" t="s">
        <v>93</v>
      </c>
    </row>
    <row r="2" spans="1:6">
      <c r="A2" s="33" t="s">
        <v>193</v>
      </c>
      <c r="B2" s="33"/>
      <c r="C2" s="33"/>
      <c r="D2" s="33"/>
      <c r="E2" s="33"/>
    </row>
    <row r="3" spans="1:6" ht="15.5">
      <c r="A3" s="7"/>
      <c r="E3" s="3"/>
    </row>
    <row r="4" spans="1:6" ht="26">
      <c r="A4" s="4" t="s">
        <v>1</v>
      </c>
      <c r="B4" s="6" t="str">
        <f>ОФП!A39</f>
        <v>Уставный капитал</v>
      </c>
      <c r="C4" s="60" t="s">
        <v>38</v>
      </c>
      <c r="D4" s="6" t="s">
        <v>7</v>
      </c>
      <c r="E4" s="6" t="s">
        <v>6</v>
      </c>
    </row>
    <row r="5" spans="1:6">
      <c r="A5" s="5" t="s">
        <v>25</v>
      </c>
      <c r="B5" s="68">
        <v>120000</v>
      </c>
      <c r="C5" s="68">
        <v>132998</v>
      </c>
      <c r="D5" s="68">
        <v>1060306</v>
      </c>
      <c r="E5" s="8">
        <f>SUM(B5:D5)</f>
        <v>1313304</v>
      </c>
    </row>
    <row r="6" spans="1:6">
      <c r="A6" s="24" t="s">
        <v>103</v>
      </c>
      <c r="B6" s="9">
        <v>0</v>
      </c>
      <c r="C6" s="9"/>
      <c r="D6" s="32">
        <v>588339</v>
      </c>
      <c r="E6" s="9">
        <f>SUM(B6:D6)</f>
        <v>588339</v>
      </c>
    </row>
    <row r="7" spans="1:6">
      <c r="A7" s="4" t="s">
        <v>87</v>
      </c>
      <c r="B7" s="9"/>
      <c r="C7" s="71">
        <v>-132998</v>
      </c>
      <c r="D7" s="69">
        <v>132998</v>
      </c>
      <c r="E7" s="9">
        <f>SUM(B7:D7)</f>
        <v>0</v>
      </c>
    </row>
    <row r="8" spans="1:6">
      <c r="A8" s="29" t="s">
        <v>88</v>
      </c>
      <c r="B8" s="9"/>
      <c r="C8" s="9"/>
      <c r="D8" s="71">
        <v>-841269</v>
      </c>
      <c r="E8" s="9">
        <f>SUM(B8:D8)</f>
        <v>-841269</v>
      </c>
    </row>
    <row r="9" spans="1:6">
      <c r="A9" s="49" t="s">
        <v>77</v>
      </c>
      <c r="B9" s="8">
        <f>SUM(B5:B8)</f>
        <v>120000</v>
      </c>
      <c r="C9" s="8">
        <f>SUM(C5:C8)</f>
        <v>0</v>
      </c>
      <c r="D9" s="8">
        <f>SUM(D5:D8)</f>
        <v>940374</v>
      </c>
      <c r="E9" s="8">
        <f>SUM(E5:E8)</f>
        <v>1060374</v>
      </c>
      <c r="F9" s="21"/>
    </row>
    <row r="10" spans="1:6">
      <c r="A10" s="89" t="s">
        <v>103</v>
      </c>
      <c r="B10" s="64">
        <v>0</v>
      </c>
      <c r="C10" s="64"/>
      <c r="D10" s="64">
        <v>1308136</v>
      </c>
      <c r="E10" s="64">
        <f>SUM(B10:D10)</f>
        <v>1308136</v>
      </c>
    </row>
    <row r="11" spans="1:6">
      <c r="A11" s="4" t="s">
        <v>24</v>
      </c>
      <c r="B11" s="64">
        <v>80000</v>
      </c>
      <c r="C11" s="64"/>
      <c r="D11" s="64"/>
      <c r="E11" s="64">
        <f>SUM(B11:D11)</f>
        <v>80000</v>
      </c>
    </row>
    <row r="12" spans="1:6">
      <c r="A12" s="4" t="s">
        <v>59</v>
      </c>
      <c r="B12" s="64"/>
      <c r="C12" s="64"/>
      <c r="D12" s="64">
        <v>-849111</v>
      </c>
      <c r="E12" s="64">
        <f>SUM(B12:D12)</f>
        <v>-849111</v>
      </c>
    </row>
    <row r="13" spans="1:6">
      <c r="A13" s="49" t="s">
        <v>85</v>
      </c>
      <c r="B13" s="65">
        <f>SUM(B9:B12)</f>
        <v>200000</v>
      </c>
      <c r="C13" s="65">
        <f>SUM(C10:C12)</f>
        <v>0</v>
      </c>
      <c r="D13" s="65">
        <f>SUM(D9:D12)</f>
        <v>1399399</v>
      </c>
      <c r="E13" s="65">
        <f>SUM(E9:E12)</f>
        <v>1599399</v>
      </c>
    </row>
    <row r="14" spans="1:6">
      <c r="A14" s="89" t="s">
        <v>103</v>
      </c>
      <c r="B14" s="64">
        <v>0</v>
      </c>
      <c r="C14" s="64"/>
      <c r="D14" s="64">
        <v>-238633</v>
      </c>
      <c r="E14" s="64">
        <f>SUM(B14:D14)</f>
        <v>-238633</v>
      </c>
    </row>
    <row r="15" spans="1:6">
      <c r="A15" s="4" t="s">
        <v>24</v>
      </c>
      <c r="B15" s="64">
        <v>100000</v>
      </c>
      <c r="C15" s="64"/>
      <c r="D15" s="64"/>
      <c r="E15" s="64">
        <f>SUM(B15:D15)</f>
        <v>100000</v>
      </c>
    </row>
    <row r="16" spans="1:6">
      <c r="A16" s="4" t="s">
        <v>59</v>
      </c>
      <c r="B16" s="64"/>
      <c r="C16" s="64"/>
      <c r="D16" s="64">
        <v>-110000</v>
      </c>
      <c r="E16" s="64">
        <f>SUM(B16:D16)</f>
        <v>-110000</v>
      </c>
    </row>
    <row r="17" spans="1:5">
      <c r="A17" s="49" t="s">
        <v>194</v>
      </c>
      <c r="B17" s="65">
        <f>SUM(B13:B16)</f>
        <v>300000</v>
      </c>
      <c r="C17" s="65">
        <f>SUM(C14:C16)</f>
        <v>0</v>
      </c>
      <c r="D17" s="65">
        <f>SUM(D13:D16)</f>
        <v>1050766</v>
      </c>
      <c r="E17" s="65">
        <f>SUM(E13:E16)</f>
        <v>1350766</v>
      </c>
    </row>
    <row r="18" spans="1:5">
      <c r="C18" s="22"/>
      <c r="D18" s="22"/>
      <c r="E18" s="23"/>
    </row>
    <row r="19" spans="1:5">
      <c r="C19" s="22"/>
      <c r="D19" s="22"/>
      <c r="E19" s="23"/>
    </row>
    <row r="20" spans="1:5">
      <c r="B20" s="22"/>
      <c r="C20" s="22"/>
      <c r="D20" s="22"/>
      <c r="E20" s="23"/>
    </row>
    <row r="21" spans="1:5">
      <c r="A21" s="87" t="s">
        <v>101</v>
      </c>
      <c r="B21" s="22"/>
      <c r="C21" s="22"/>
      <c r="D21" s="22"/>
      <c r="E21" s="23"/>
    </row>
    <row r="22" spans="1:5">
      <c r="A22" s="87" t="s">
        <v>102</v>
      </c>
      <c r="B22" s="22"/>
      <c r="C22" s="22"/>
      <c r="D22" s="22"/>
      <c r="E22" s="23"/>
    </row>
    <row r="23" spans="1:5">
      <c r="A23" s="26"/>
      <c r="B23" s="22"/>
      <c r="C23" s="22"/>
      <c r="D23" s="22"/>
      <c r="E23" s="23"/>
    </row>
    <row r="24" spans="1:5">
      <c r="B24" s="22"/>
      <c r="C24" s="22"/>
      <c r="D24" s="22"/>
      <c r="E24" s="23"/>
    </row>
    <row r="25" spans="1:5">
      <c r="B25" s="22"/>
      <c r="C25" s="22"/>
      <c r="D25" s="22"/>
      <c r="E25" s="23"/>
    </row>
    <row r="26" spans="1:5">
      <c r="B26" s="22"/>
      <c r="C26" s="22"/>
      <c r="D26" s="22"/>
      <c r="E26" s="23"/>
    </row>
    <row r="27" spans="1:5">
      <c r="B27" s="22"/>
      <c r="C27" s="22"/>
      <c r="D27" s="22"/>
      <c r="E27" s="23"/>
    </row>
    <row r="28" spans="1:5">
      <c r="B28" s="22"/>
      <c r="C28" s="22"/>
      <c r="D28" s="22"/>
      <c r="E28" s="23"/>
    </row>
    <row r="29" spans="1:5">
      <c r="B29" s="22"/>
      <c r="C29" s="22"/>
      <c r="D29" s="22"/>
      <c r="E29" s="23"/>
    </row>
    <row r="30" spans="1:5">
      <c r="B30" s="22"/>
      <c r="C30" s="22"/>
      <c r="D30" s="22"/>
      <c r="E30" s="23"/>
    </row>
    <row r="31" spans="1:5">
      <c r="B31" s="22"/>
      <c r="C31" s="22"/>
      <c r="D31" s="22"/>
      <c r="E31" s="23"/>
    </row>
    <row r="32" spans="1:5">
      <c r="B32" s="22"/>
      <c r="C32" s="22"/>
      <c r="D32" s="22"/>
      <c r="E32" s="23"/>
    </row>
    <row r="33" spans="2:5">
      <c r="B33" s="22"/>
      <c r="C33" s="22"/>
      <c r="D33" s="22"/>
      <c r="E33" s="23"/>
    </row>
    <row r="34" spans="2:5">
      <c r="B34" s="22"/>
      <c r="C34" s="22"/>
      <c r="D34" s="22"/>
      <c r="E34" s="23"/>
    </row>
    <row r="35" spans="2:5">
      <c r="B35" s="22"/>
      <c r="C35" s="22"/>
      <c r="D35" s="22"/>
      <c r="E35" s="23"/>
    </row>
    <row r="36" spans="2:5">
      <c r="B36" s="22"/>
      <c r="C36" s="22"/>
      <c r="D36" s="22"/>
      <c r="E36" s="23"/>
    </row>
    <row r="37" spans="2:5">
      <c r="B37" s="22"/>
      <c r="C37" s="22"/>
      <c r="D37" s="22"/>
      <c r="E37" s="23"/>
    </row>
    <row r="38" spans="2:5">
      <c r="B38" s="22"/>
      <c r="C38" s="22"/>
      <c r="D38" s="22"/>
      <c r="E38" s="23"/>
    </row>
    <row r="39" spans="2:5">
      <c r="B39" s="22"/>
      <c r="C39" s="22"/>
      <c r="D39" s="22"/>
      <c r="E39" s="23"/>
    </row>
    <row r="40" spans="2:5">
      <c r="B40" s="22"/>
      <c r="C40" s="22"/>
      <c r="D40" s="22"/>
      <c r="E40" s="23"/>
    </row>
    <row r="41" spans="2:5">
      <c r="B41" s="22"/>
      <c r="C41" s="22"/>
      <c r="D41" s="22"/>
      <c r="E41" s="23"/>
    </row>
    <row r="42" spans="2:5">
      <c r="B42" s="22"/>
      <c r="C42" s="22"/>
      <c r="D42" s="22"/>
      <c r="E42" s="23"/>
    </row>
    <row r="43" spans="2:5">
      <c r="B43" s="22"/>
      <c r="C43" s="22"/>
      <c r="D43" s="22"/>
      <c r="E43" s="23"/>
    </row>
    <row r="44" spans="2:5">
      <c r="B44" s="22"/>
      <c r="C44" s="22"/>
      <c r="D44" s="22"/>
      <c r="E44" s="23"/>
    </row>
    <row r="45" spans="2:5">
      <c r="B45" s="22"/>
      <c r="C45" s="22"/>
      <c r="D45" s="22"/>
      <c r="E45" s="23"/>
    </row>
    <row r="46" spans="2:5">
      <c r="B46" s="22"/>
      <c r="C46" s="22"/>
      <c r="D46" s="22"/>
      <c r="E46" s="23"/>
    </row>
    <row r="47" spans="2:5">
      <c r="B47" s="22"/>
      <c r="C47" s="22"/>
      <c r="D47" s="22"/>
      <c r="E47" s="23"/>
    </row>
    <row r="48" spans="2:5">
      <c r="B48" s="22"/>
      <c r="C48" s="22"/>
      <c r="D48" s="22"/>
      <c r="E48" s="23"/>
    </row>
    <row r="49" spans="2:5">
      <c r="B49" s="22"/>
      <c r="C49" s="22"/>
      <c r="D49" s="22"/>
      <c r="E49" s="23"/>
    </row>
    <row r="50" spans="2:5">
      <c r="B50" s="22"/>
      <c r="C50" s="22"/>
      <c r="D50" s="22"/>
      <c r="E50" s="23"/>
    </row>
    <row r="51" spans="2:5">
      <c r="B51" s="22"/>
      <c r="C51" s="22"/>
      <c r="D51" s="22"/>
      <c r="E51" s="23"/>
    </row>
    <row r="52" spans="2:5">
      <c r="B52" s="22"/>
      <c r="C52" s="22"/>
      <c r="D52" s="22"/>
      <c r="E52" s="23"/>
    </row>
    <row r="53" spans="2:5">
      <c r="B53" s="22"/>
      <c r="C53" s="22"/>
      <c r="D53" s="22"/>
      <c r="E53" s="23"/>
    </row>
    <row r="54" spans="2:5">
      <c r="B54" s="22"/>
      <c r="C54" s="22"/>
      <c r="D54" s="22"/>
      <c r="E54" s="23"/>
    </row>
    <row r="55" spans="2:5">
      <c r="B55" s="22"/>
      <c r="C55" s="22"/>
      <c r="D55" s="22"/>
      <c r="E55" s="23"/>
    </row>
    <row r="56" spans="2:5">
      <c r="B56" s="22"/>
      <c r="C56" s="22"/>
      <c r="D56" s="22"/>
      <c r="E56" s="23"/>
    </row>
    <row r="57" spans="2:5">
      <c r="B57" s="22"/>
      <c r="C57" s="22"/>
      <c r="D57" s="22"/>
      <c r="E57" s="23"/>
    </row>
    <row r="58" spans="2:5">
      <c r="B58" s="22"/>
      <c r="C58" s="22"/>
      <c r="D58" s="22"/>
      <c r="E58" s="23"/>
    </row>
    <row r="59" spans="2:5">
      <c r="B59" s="22"/>
      <c r="C59" s="22"/>
      <c r="D59" s="22"/>
      <c r="E59" s="23"/>
    </row>
    <row r="60" spans="2:5">
      <c r="B60" s="22"/>
      <c r="C60" s="22"/>
      <c r="D60" s="22"/>
      <c r="E60" s="23"/>
    </row>
    <row r="61" spans="2:5">
      <c r="B61" s="22"/>
      <c r="C61" s="22"/>
      <c r="D61" s="22"/>
      <c r="E61" s="23"/>
    </row>
    <row r="62" spans="2:5">
      <c r="B62" s="22"/>
      <c r="C62" s="22"/>
      <c r="D62" s="22"/>
      <c r="E62" s="23"/>
    </row>
    <row r="63" spans="2:5">
      <c r="B63" s="22"/>
      <c r="C63" s="22"/>
      <c r="D63" s="22"/>
      <c r="E63" s="23"/>
    </row>
    <row r="64" spans="2:5">
      <c r="B64" s="22"/>
      <c r="C64" s="22"/>
      <c r="D64" s="22"/>
      <c r="E64" s="23"/>
    </row>
    <row r="65" spans="2:5">
      <c r="B65" s="22"/>
      <c r="C65" s="22"/>
      <c r="D65" s="22"/>
      <c r="E65" s="23"/>
    </row>
    <row r="66" spans="2:5">
      <c r="B66" s="22"/>
      <c r="C66" s="22"/>
      <c r="D66" s="22"/>
      <c r="E66" s="23"/>
    </row>
    <row r="67" spans="2:5">
      <c r="B67" s="22"/>
      <c r="C67" s="22"/>
      <c r="D67" s="22"/>
      <c r="E67" s="23"/>
    </row>
    <row r="68" spans="2:5">
      <c r="B68" s="22"/>
      <c r="C68" s="22"/>
      <c r="D68" s="22"/>
      <c r="E68" s="23"/>
    </row>
    <row r="69" spans="2:5">
      <c r="B69" s="22"/>
      <c r="C69" s="22"/>
      <c r="D69" s="22"/>
      <c r="E69" s="23"/>
    </row>
    <row r="70" spans="2:5">
      <c r="B70" s="22"/>
      <c r="C70" s="22"/>
      <c r="D70" s="22"/>
      <c r="E70" s="23"/>
    </row>
    <row r="71" spans="2:5">
      <c r="B71" s="22"/>
      <c r="C71" s="22"/>
      <c r="D71" s="22"/>
      <c r="E71" s="23"/>
    </row>
    <row r="72" spans="2:5">
      <c r="B72" s="22"/>
      <c r="C72" s="22"/>
      <c r="D72" s="22"/>
      <c r="E72" s="23"/>
    </row>
    <row r="73" spans="2:5">
      <c r="B73" s="22"/>
      <c r="C73" s="22"/>
      <c r="D73" s="22"/>
      <c r="E73" s="23"/>
    </row>
    <row r="74" spans="2:5">
      <c r="B74" s="22"/>
      <c r="C74" s="22"/>
      <c r="D74" s="22"/>
      <c r="E74" s="23"/>
    </row>
    <row r="75" spans="2:5">
      <c r="B75" s="22"/>
      <c r="C75" s="22"/>
      <c r="D75" s="22"/>
      <c r="E75" s="23"/>
    </row>
    <row r="76" spans="2:5">
      <c r="B76" s="22"/>
      <c r="C76" s="22"/>
      <c r="D76" s="22"/>
      <c r="E76" s="23"/>
    </row>
    <row r="77" spans="2:5">
      <c r="B77" s="22"/>
      <c r="C77" s="22"/>
      <c r="D77" s="22"/>
      <c r="E77" s="23"/>
    </row>
    <row r="78" spans="2:5">
      <c r="B78" s="22"/>
      <c r="C78" s="22"/>
      <c r="D78" s="22"/>
      <c r="E78" s="23"/>
    </row>
    <row r="79" spans="2:5">
      <c r="B79" s="22"/>
      <c r="C79" s="22"/>
      <c r="D79" s="22"/>
      <c r="E79" s="23"/>
    </row>
    <row r="80" spans="2:5">
      <c r="B80" s="22"/>
      <c r="C80" s="22"/>
      <c r="D80" s="22"/>
      <c r="E80" s="23"/>
    </row>
    <row r="81" spans="2:5">
      <c r="B81" s="22"/>
      <c r="C81" s="22"/>
      <c r="D81" s="22"/>
      <c r="E81" s="23"/>
    </row>
    <row r="82" spans="2:5">
      <c r="B82" s="22"/>
      <c r="C82" s="22"/>
      <c r="D82" s="22"/>
      <c r="E82" s="23"/>
    </row>
    <row r="83" spans="2:5">
      <c r="B83" s="22"/>
      <c r="C83" s="22"/>
      <c r="D83" s="22"/>
      <c r="E83" s="23"/>
    </row>
    <row r="84" spans="2:5">
      <c r="B84" s="22"/>
      <c r="C84" s="22"/>
      <c r="D84" s="22"/>
      <c r="E84" s="23"/>
    </row>
    <row r="85" spans="2:5">
      <c r="B85" s="22"/>
      <c r="C85" s="22"/>
      <c r="D85" s="22"/>
      <c r="E85" s="23"/>
    </row>
    <row r="86" spans="2:5">
      <c r="B86" s="22"/>
      <c r="C86" s="22"/>
      <c r="D86" s="22"/>
      <c r="E86" s="23"/>
    </row>
    <row r="87" spans="2:5">
      <c r="B87" s="22"/>
      <c r="C87" s="22"/>
      <c r="D87" s="22"/>
      <c r="E87" s="23"/>
    </row>
    <row r="88" spans="2:5">
      <c r="B88" s="22"/>
      <c r="C88" s="22"/>
      <c r="D88" s="22"/>
      <c r="E88" s="23"/>
    </row>
    <row r="89" spans="2:5">
      <c r="B89" s="22"/>
      <c r="C89" s="22"/>
      <c r="D89" s="22"/>
      <c r="E89" s="23"/>
    </row>
    <row r="90" spans="2:5">
      <c r="B90" s="22"/>
      <c r="C90" s="22"/>
      <c r="D90" s="22"/>
      <c r="E90" s="23"/>
    </row>
    <row r="91" spans="2:5">
      <c r="B91" s="22"/>
      <c r="C91" s="22"/>
      <c r="D91" s="22"/>
      <c r="E91" s="23"/>
    </row>
    <row r="92" spans="2:5">
      <c r="B92" s="22"/>
      <c r="C92" s="22"/>
      <c r="D92" s="22"/>
      <c r="E92" s="23"/>
    </row>
    <row r="93" spans="2:5">
      <c r="B93" s="22"/>
      <c r="C93" s="22"/>
      <c r="D93" s="22"/>
      <c r="E93" s="23"/>
    </row>
    <row r="94" spans="2:5">
      <c r="B94" s="22"/>
      <c r="C94" s="22"/>
      <c r="D94" s="22"/>
      <c r="E94" s="23"/>
    </row>
    <row r="95" spans="2:5">
      <c r="B95" s="22"/>
      <c r="C95" s="22"/>
      <c r="D95" s="22"/>
      <c r="E95" s="23"/>
    </row>
    <row r="96" spans="2:5">
      <c r="B96" s="22"/>
      <c r="C96" s="22"/>
      <c r="D96" s="22"/>
      <c r="E96" s="23"/>
    </row>
    <row r="97" spans="2:5">
      <c r="B97" s="22"/>
      <c r="C97" s="22"/>
      <c r="D97" s="22"/>
      <c r="E97" s="23"/>
    </row>
    <row r="98" spans="2:5">
      <c r="B98" s="22"/>
      <c r="C98" s="22"/>
      <c r="D98" s="22"/>
      <c r="E98" s="23"/>
    </row>
    <row r="99" spans="2:5">
      <c r="B99" s="22"/>
      <c r="C99" s="22"/>
      <c r="D99" s="22"/>
      <c r="E99" s="2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zoomScale="110" zoomScaleNormal="110" workbookViewId="0">
      <selection activeCell="D54" sqref="D54"/>
    </sheetView>
  </sheetViews>
  <sheetFormatPr defaultColWidth="9.1796875" defaultRowHeight="43.5" customHeight="1"/>
  <cols>
    <col min="1" max="1" width="63.1796875" style="19" customWidth="1"/>
    <col min="2" max="2" width="11.08984375" style="19" customWidth="1"/>
    <col min="3" max="4" width="18.453125" style="19" customWidth="1"/>
    <col min="5" max="5" width="9.453125" style="19" bestFit="1" customWidth="1"/>
    <col min="6" max="16384" width="9.1796875" style="19"/>
  </cols>
  <sheetData>
    <row r="1" spans="1:7" s="53" customFormat="1" ht="15.75" customHeight="1">
      <c r="A1" s="131" t="s">
        <v>93</v>
      </c>
      <c r="B1" s="131"/>
      <c r="C1" s="131"/>
      <c r="D1" s="131"/>
    </row>
    <row r="2" spans="1:7" s="53" customFormat="1" ht="15.75" customHeight="1">
      <c r="A2" s="131" t="s">
        <v>191</v>
      </c>
      <c r="B2" s="131"/>
      <c r="C2" s="131"/>
      <c r="D2" s="131"/>
    </row>
    <row r="3" spans="1:7" ht="13"/>
    <row r="4" spans="1:7" ht="13">
      <c r="A4" s="76"/>
      <c r="B4" s="54"/>
      <c r="C4" s="30"/>
      <c r="D4" s="30"/>
    </row>
    <row r="5" spans="1:7" ht="39">
      <c r="A5" s="77" t="s">
        <v>98</v>
      </c>
      <c r="B5" s="28" t="s">
        <v>92</v>
      </c>
      <c r="C5" s="34" t="s">
        <v>189</v>
      </c>
      <c r="D5" s="34" t="s">
        <v>190</v>
      </c>
    </row>
    <row r="6" spans="1:7" ht="13">
      <c r="A6" s="77" t="s">
        <v>105</v>
      </c>
      <c r="B6" s="77"/>
      <c r="C6" s="77"/>
      <c r="D6" s="77"/>
    </row>
    <row r="7" spans="1:7" ht="13.5">
      <c r="A7" s="78" t="s">
        <v>106</v>
      </c>
      <c r="B7" s="78"/>
      <c r="C7" s="79">
        <f>SUM(C8:C16)</f>
        <v>8085115.2960700011</v>
      </c>
      <c r="D7" s="79">
        <f>SUM(D8:D16)</f>
        <v>4626693</v>
      </c>
    </row>
    <row r="8" spans="1:7" ht="13">
      <c r="A8" s="29" t="s">
        <v>63</v>
      </c>
      <c r="B8" s="80"/>
      <c r="C8" s="69">
        <v>4385600.4861000003</v>
      </c>
      <c r="D8" s="69">
        <v>2094745</v>
      </c>
    </row>
    <row r="9" spans="1:7" ht="13">
      <c r="A9" s="29" t="s">
        <v>79</v>
      </c>
      <c r="B9" s="80"/>
      <c r="C9" s="69">
        <v>1282563.55507</v>
      </c>
      <c r="D9" s="69">
        <v>1053583</v>
      </c>
      <c r="E9" s="55"/>
      <c r="G9" s="55"/>
    </row>
    <row r="10" spans="1:7" ht="13">
      <c r="A10" s="29" t="s">
        <v>80</v>
      </c>
      <c r="B10" s="80"/>
      <c r="C10" s="69">
        <v>217798.55815999999</v>
      </c>
      <c r="D10" s="69">
        <v>19354</v>
      </c>
      <c r="E10" s="55"/>
      <c r="G10" s="55"/>
    </row>
    <row r="11" spans="1:7" ht="13">
      <c r="A11" s="29" t="s">
        <v>83</v>
      </c>
      <c r="B11" s="80"/>
      <c r="C11" s="69">
        <v>340000</v>
      </c>
      <c r="D11" s="69">
        <v>50000</v>
      </c>
      <c r="E11" s="55"/>
      <c r="G11" s="55"/>
    </row>
    <row r="12" spans="1:7" ht="13">
      <c r="A12" s="29" t="s">
        <v>81</v>
      </c>
      <c r="B12" s="80"/>
      <c r="C12" s="69">
        <v>1026358.9840000001</v>
      </c>
      <c r="D12" s="69">
        <v>744566</v>
      </c>
      <c r="E12" s="55"/>
      <c r="G12" s="55"/>
    </row>
    <row r="13" spans="1:7" ht="13">
      <c r="A13" s="29" t="s">
        <v>89</v>
      </c>
      <c r="B13" s="80"/>
      <c r="C13" s="69">
        <v>277890.22434000002</v>
      </c>
      <c r="D13" s="69" t="s">
        <v>192</v>
      </c>
    </row>
    <row r="14" spans="1:7" ht="13">
      <c r="A14" s="29" t="s">
        <v>64</v>
      </c>
      <c r="B14" s="80"/>
      <c r="C14" s="81">
        <v>521222.13680000004</v>
      </c>
      <c r="D14" s="69">
        <v>636082</v>
      </c>
    </row>
    <row r="15" spans="1:7" ht="13">
      <c r="A15" s="29" t="s">
        <v>26</v>
      </c>
      <c r="B15" s="80"/>
      <c r="C15" s="81">
        <v>221.96299999999999</v>
      </c>
      <c r="D15" s="69">
        <v>23</v>
      </c>
    </row>
    <row r="16" spans="1:7" ht="13">
      <c r="A16" s="29" t="s">
        <v>29</v>
      </c>
      <c r="B16" s="80"/>
      <c r="C16" s="81">
        <v>33459.388599999998</v>
      </c>
      <c r="D16" s="69">
        <v>28340</v>
      </c>
    </row>
    <row r="17" spans="1:4" ht="13.5">
      <c r="A17" s="78" t="s">
        <v>107</v>
      </c>
      <c r="B17" s="82"/>
      <c r="C17" s="79">
        <f>SUM(C18:C26)</f>
        <v>-8313465.5823900001</v>
      </c>
      <c r="D17" s="79">
        <f>SUM(D18:D26)</f>
        <v>-4528053</v>
      </c>
    </row>
    <row r="18" spans="1:4" ht="13">
      <c r="A18" s="29" t="s">
        <v>65</v>
      </c>
      <c r="B18" s="80"/>
      <c r="C18" s="81">
        <v>-3955188.9039799995</v>
      </c>
      <c r="D18" s="64">
        <v>-1325407</v>
      </c>
    </row>
    <row r="19" spans="1:4" ht="13">
      <c r="A19" s="29" t="s">
        <v>84</v>
      </c>
      <c r="B19" s="80"/>
      <c r="C19" s="81">
        <v>-648330</v>
      </c>
      <c r="D19" s="64">
        <v>-100000</v>
      </c>
    </row>
    <row r="20" spans="1:4" ht="13">
      <c r="A20" s="29" t="s">
        <v>78</v>
      </c>
      <c r="B20" s="80"/>
      <c r="C20" s="81">
        <v>-808161.64916000003</v>
      </c>
      <c r="D20" s="64">
        <v>-664101</v>
      </c>
    </row>
    <row r="21" spans="1:4" ht="13">
      <c r="A21" s="29" t="s">
        <v>82</v>
      </c>
      <c r="B21" s="80"/>
      <c r="C21" s="81">
        <v>-1147321.889</v>
      </c>
      <c r="D21" s="64">
        <v>-827707</v>
      </c>
    </row>
    <row r="22" spans="1:4" ht="13">
      <c r="A22" s="29" t="s">
        <v>27</v>
      </c>
      <c r="B22" s="80"/>
      <c r="C22" s="81">
        <v>-223823.372</v>
      </c>
      <c r="D22" s="64">
        <v>-121318</v>
      </c>
    </row>
    <row r="23" spans="1:4" ht="13">
      <c r="A23" s="29" t="s">
        <v>28</v>
      </c>
      <c r="B23" s="80"/>
      <c r="C23" s="81">
        <v>-915296.92619999987</v>
      </c>
      <c r="D23" s="64">
        <v>-969353</v>
      </c>
    </row>
    <row r="24" spans="1:4" ht="13">
      <c r="A24" s="29" t="s">
        <v>66</v>
      </c>
      <c r="B24" s="80"/>
      <c r="C24" s="81">
        <v>-366909.91770999995</v>
      </c>
      <c r="D24" s="64">
        <v>-413751</v>
      </c>
    </row>
    <row r="25" spans="1:4" ht="13">
      <c r="A25" s="29" t="s">
        <v>67</v>
      </c>
      <c r="B25" s="80"/>
      <c r="C25" s="81">
        <v>-220850.12999000002</v>
      </c>
      <c r="D25" s="64">
        <v>-67665</v>
      </c>
    </row>
    <row r="26" spans="1:4" ht="13">
      <c r="A26" s="29" t="s">
        <v>68</v>
      </c>
      <c r="B26" s="80"/>
      <c r="C26" s="81">
        <v>-27582.79435</v>
      </c>
      <c r="D26" s="64">
        <v>-38751</v>
      </c>
    </row>
    <row r="27" spans="1:4" ht="13">
      <c r="A27" s="77" t="s">
        <v>108</v>
      </c>
      <c r="B27" s="77"/>
      <c r="C27" s="79">
        <f>C7+C17</f>
        <v>-228350.28631999902</v>
      </c>
      <c r="D27" s="79">
        <f>D7+D17</f>
        <v>98640</v>
      </c>
    </row>
    <row r="28" spans="1:4" ht="13">
      <c r="A28" s="77" t="s">
        <v>109</v>
      </c>
      <c r="B28" s="77"/>
      <c r="C28" s="81"/>
      <c r="D28" s="81"/>
    </row>
    <row r="29" spans="1:4" ht="13.5">
      <c r="A29" s="78" t="s">
        <v>106</v>
      </c>
      <c r="B29" s="78"/>
      <c r="C29" s="79">
        <f>SUM(C30:C30)</f>
        <v>0</v>
      </c>
      <c r="D29" s="79">
        <f>SUM(D30:D30)</f>
        <v>0</v>
      </c>
    </row>
    <row r="30" spans="1:4" ht="13">
      <c r="A30" s="84" t="s">
        <v>111</v>
      </c>
      <c r="B30" s="84"/>
      <c r="C30" s="81"/>
      <c r="D30" s="84"/>
    </row>
    <row r="31" spans="1:4" ht="13.5">
      <c r="A31" s="78" t="s">
        <v>107</v>
      </c>
      <c r="B31" s="78"/>
      <c r="C31" s="79">
        <f>SUM(C32:C32)</f>
        <v>-62307.783049999998</v>
      </c>
      <c r="D31" s="79">
        <f>SUM(D32:D32)</f>
        <v>-3898</v>
      </c>
    </row>
    <row r="32" spans="1:4" ht="13">
      <c r="A32" s="84" t="s">
        <v>110</v>
      </c>
      <c r="B32" s="85"/>
      <c r="C32" s="81">
        <v>-62307.783049999998</v>
      </c>
      <c r="D32" s="64">
        <v>-3898</v>
      </c>
    </row>
    <row r="33" spans="1:4" ht="13">
      <c r="A33" s="90" t="s">
        <v>112</v>
      </c>
      <c r="B33" s="77"/>
      <c r="C33" s="79">
        <f>C31+C29</f>
        <v>-62307.783049999998</v>
      </c>
      <c r="D33" s="79">
        <f>D31+D29</f>
        <v>-3898</v>
      </c>
    </row>
    <row r="34" spans="1:4" ht="13">
      <c r="A34" s="77" t="s">
        <v>113</v>
      </c>
      <c r="B34" s="77"/>
      <c r="C34" s="81"/>
      <c r="D34" s="81"/>
    </row>
    <row r="35" spans="1:4" ht="13.5">
      <c r="A35" s="78" t="s">
        <v>106</v>
      </c>
      <c r="B35" s="78"/>
      <c r="C35" s="79">
        <f>SUM(C36:C39)</f>
        <v>2143766.6911399998</v>
      </c>
      <c r="D35" s="79">
        <f>SUM(D36:D39)</f>
        <v>972090</v>
      </c>
    </row>
    <row r="36" spans="1:4" ht="13">
      <c r="A36" s="29" t="s">
        <v>69</v>
      </c>
      <c r="B36" s="80"/>
      <c r="C36" s="81"/>
      <c r="D36" s="83">
        <v>150000</v>
      </c>
    </row>
    <row r="37" spans="1:4" ht="13">
      <c r="A37" s="29" t="s">
        <v>70</v>
      </c>
      <c r="B37" s="80"/>
      <c r="C37" s="81"/>
      <c r="D37" s="83" t="s">
        <v>192</v>
      </c>
    </row>
    <row r="38" spans="1:4" ht="13">
      <c r="A38" s="29" t="s">
        <v>61</v>
      </c>
      <c r="B38" s="80"/>
      <c r="C38" s="81">
        <v>2043766.69114</v>
      </c>
      <c r="D38" s="126">
        <v>792090</v>
      </c>
    </row>
    <row r="39" spans="1:4" ht="13">
      <c r="A39" s="29" t="s">
        <v>104</v>
      </c>
      <c r="B39" s="80"/>
      <c r="C39" s="81">
        <v>100000</v>
      </c>
      <c r="D39" s="83">
        <v>30000</v>
      </c>
    </row>
    <row r="40" spans="1:4" ht="13.5">
      <c r="A40" s="78" t="s">
        <v>107</v>
      </c>
      <c r="B40" s="78"/>
      <c r="C40" s="79">
        <f>SUM(C41:C46)</f>
        <v>-1784282.2644300002</v>
      </c>
      <c r="D40" s="79">
        <f>SUM(D41:D46)</f>
        <v>-1032473</v>
      </c>
    </row>
    <row r="41" spans="1:4" ht="13">
      <c r="A41" s="29" t="s">
        <v>71</v>
      </c>
      <c r="B41" s="80"/>
      <c r="C41" s="81">
        <v>-110000</v>
      </c>
      <c r="D41" s="64">
        <v>-103000</v>
      </c>
    </row>
    <row r="42" spans="1:4" ht="13">
      <c r="A42" s="29" t="s">
        <v>72</v>
      </c>
      <c r="B42" s="80"/>
      <c r="C42" s="81"/>
      <c r="D42" s="64">
        <v>-150000</v>
      </c>
    </row>
    <row r="43" spans="1:4" ht="13">
      <c r="A43" s="29" t="s">
        <v>73</v>
      </c>
      <c r="B43" s="80"/>
      <c r="C43" s="81">
        <v>-261618.22433000003</v>
      </c>
      <c r="D43" s="64">
        <v>-622988</v>
      </c>
    </row>
    <row r="44" spans="1:4" ht="13">
      <c r="A44" s="29" t="s">
        <v>74</v>
      </c>
      <c r="B44" s="80"/>
      <c r="C44" s="81">
        <v>-277046.82210000005</v>
      </c>
      <c r="D44" s="64">
        <v>-130395</v>
      </c>
    </row>
    <row r="45" spans="1:4" ht="13">
      <c r="A45" s="29" t="s">
        <v>185</v>
      </c>
      <c r="B45" s="80"/>
      <c r="C45" s="81">
        <v>-1102297.2180000001</v>
      </c>
      <c r="D45" s="126" t="s">
        <v>192</v>
      </c>
    </row>
    <row r="46" spans="1:4" ht="13">
      <c r="A46" s="29" t="s">
        <v>75</v>
      </c>
      <c r="B46" s="80"/>
      <c r="C46" s="81">
        <v>-33320</v>
      </c>
      <c r="D46" s="64">
        <v>-26090</v>
      </c>
    </row>
    <row r="47" spans="1:4" ht="13">
      <c r="A47" s="77" t="s">
        <v>114</v>
      </c>
      <c r="B47" s="77"/>
      <c r="C47" s="79">
        <f>C35+C40</f>
        <v>359484.42670999956</v>
      </c>
      <c r="D47" s="79">
        <f>D35+D40</f>
        <v>-60383</v>
      </c>
    </row>
    <row r="48" spans="1:4" ht="13">
      <c r="A48" s="77" t="s">
        <v>115</v>
      </c>
      <c r="B48" s="77"/>
      <c r="C48" s="79">
        <f>C47+C33+C27</f>
        <v>68826.35734000057</v>
      </c>
      <c r="D48" s="79">
        <f>D47+D33+D27</f>
        <v>34359</v>
      </c>
    </row>
    <row r="49" spans="1:7" ht="13">
      <c r="A49" s="62" t="s">
        <v>76</v>
      </c>
      <c r="B49" s="77"/>
      <c r="C49" s="81">
        <v>33.753249999998602</v>
      </c>
      <c r="D49" s="64">
        <v>-1690</v>
      </c>
      <c r="G49" s="25"/>
    </row>
    <row r="50" spans="1:7" ht="13">
      <c r="A50" s="77" t="s">
        <v>14</v>
      </c>
      <c r="B50" s="77"/>
      <c r="C50" s="79">
        <f>ОФП!D7</f>
        <v>690577</v>
      </c>
      <c r="D50" s="86">
        <v>164536</v>
      </c>
    </row>
    <row r="51" spans="1:7" ht="13">
      <c r="A51" s="77" t="s">
        <v>15</v>
      </c>
      <c r="B51" s="77"/>
      <c r="C51" s="79">
        <f>SUM(C48:C50)</f>
        <v>759437.11059000052</v>
      </c>
      <c r="D51" s="79">
        <f>SUM(D48:D50)</f>
        <v>197205</v>
      </c>
    </row>
    <row r="52" spans="1:7" ht="13">
      <c r="A52" s="54"/>
      <c r="B52" s="54"/>
      <c r="C52" s="30"/>
      <c r="D52" s="70"/>
    </row>
    <row r="53" spans="1:7" ht="13">
      <c r="A53" s="56"/>
      <c r="B53" s="56"/>
      <c r="C53" s="30"/>
      <c r="D53" s="30"/>
    </row>
    <row r="54" spans="1:7" ht="13">
      <c r="A54" s="57"/>
      <c r="B54" s="57"/>
      <c r="C54" s="58"/>
      <c r="D54" s="58"/>
    </row>
    <row r="55" spans="1:7" ht="14">
      <c r="A55" s="87" t="s">
        <v>101</v>
      </c>
      <c r="C55" s="55"/>
    </row>
    <row r="56" spans="1:7" ht="14">
      <c r="A56" s="87" t="s">
        <v>102</v>
      </c>
    </row>
    <row r="57" spans="1:7" ht="14">
      <c r="A57" s="26"/>
    </row>
    <row r="58" spans="1:7" ht="13"/>
    <row r="59" spans="1:7" ht="13"/>
    <row r="60" spans="1:7" ht="13"/>
    <row r="61" spans="1:7" ht="13"/>
    <row r="62" spans="1:7" ht="13"/>
    <row r="63" spans="1:7" ht="13"/>
    <row r="64" spans="1:7" ht="13"/>
    <row r="65" ht="13"/>
    <row r="66" ht="13"/>
    <row r="67" ht="13"/>
    <row r="68" ht="13"/>
    <row r="69" ht="13"/>
    <row r="70" ht="13"/>
    <row r="71" ht="13"/>
    <row r="72" ht="13"/>
    <row r="73" ht="13"/>
    <row r="74" ht="13"/>
    <row r="75" ht="13"/>
    <row r="76" ht="13"/>
    <row r="77" ht="13"/>
    <row r="78" ht="13"/>
    <row r="79" ht="13"/>
    <row r="80" ht="13"/>
    <row r="81" ht="13"/>
    <row r="82" ht="13"/>
    <row r="83" ht="13"/>
    <row r="84" ht="13"/>
    <row r="85" ht="13"/>
    <row r="86" ht="13"/>
    <row r="87" ht="13"/>
    <row r="88" ht="13"/>
    <row r="89" ht="13"/>
    <row r="90" ht="13"/>
    <row r="91" ht="13"/>
    <row r="92" ht="13"/>
    <row r="93" ht="13"/>
    <row r="94" ht="13"/>
    <row r="95" ht="13"/>
    <row r="96" ht="13"/>
    <row r="97" ht="13"/>
    <row r="98" ht="13"/>
    <row r="99" ht="13"/>
    <row r="100" ht="13"/>
    <row r="101" ht="13"/>
    <row r="102" ht="13"/>
    <row r="103" ht="13"/>
    <row r="104" ht="13"/>
    <row r="105" ht="13"/>
    <row r="106" ht="13"/>
    <row r="107" ht="13"/>
    <row r="108" ht="13"/>
    <row r="109" ht="13"/>
    <row r="110" ht="13"/>
    <row r="111" ht="13"/>
    <row r="112" ht="13"/>
    <row r="113" ht="13"/>
    <row r="114" ht="13"/>
    <row r="115" ht="13"/>
    <row r="116" ht="13"/>
    <row r="117" ht="13"/>
    <row r="118" ht="13"/>
    <row r="119" ht="13"/>
    <row r="120" ht="13"/>
    <row r="121" ht="13"/>
    <row r="122" ht="13"/>
    <row r="123" ht="13"/>
    <row r="124" ht="13"/>
    <row r="125" ht="13"/>
    <row r="126" ht="13"/>
    <row r="127" ht="13"/>
    <row r="128" ht="13"/>
    <row r="129" ht="13"/>
    <row r="130" ht="13"/>
    <row r="131" ht="13"/>
    <row r="132" ht="13"/>
    <row r="133" ht="13"/>
    <row r="134" ht="13"/>
    <row r="135" ht="13"/>
    <row r="136" ht="13"/>
    <row r="137" ht="13"/>
    <row r="138" ht="13"/>
    <row r="139" ht="13"/>
    <row r="140" ht="13"/>
    <row r="141" ht="13"/>
    <row r="142" ht="13"/>
    <row r="143" ht="13"/>
    <row r="144" ht="13"/>
    <row r="145" ht="13"/>
    <row r="146" ht="13"/>
    <row r="147" ht="13"/>
    <row r="148" ht="13"/>
    <row r="149" ht="13"/>
    <row r="150" ht="13"/>
    <row r="151" ht="13"/>
    <row r="152" ht="13"/>
    <row r="153" ht="13"/>
    <row r="154" ht="13"/>
    <row r="155" ht="13"/>
    <row r="156" ht="13"/>
    <row r="157" ht="13"/>
    <row r="158" ht="13"/>
    <row r="159" ht="13"/>
    <row r="160" ht="13"/>
    <row r="161" ht="13"/>
    <row r="162" ht="13"/>
    <row r="163" ht="13"/>
    <row r="164" ht="13"/>
    <row r="165" ht="13"/>
    <row r="166" ht="13"/>
    <row r="167" ht="13"/>
    <row r="168" ht="13"/>
    <row r="169" ht="13"/>
    <row r="170" ht="13"/>
    <row r="171" ht="13"/>
    <row r="172" ht="13"/>
    <row r="173" ht="13"/>
    <row r="174" ht="13"/>
    <row r="175" ht="13"/>
    <row r="176" ht="13"/>
    <row r="177" ht="13"/>
    <row r="178" ht="13"/>
    <row r="179" ht="13"/>
    <row r="180" ht="13"/>
    <row r="181" ht="13"/>
    <row r="182" ht="13"/>
    <row r="183" ht="13"/>
    <row r="184" ht="13"/>
    <row r="185" ht="13"/>
    <row r="186" ht="13"/>
    <row r="187" ht="13"/>
    <row r="188" ht="13"/>
    <row r="189" ht="13"/>
    <row r="190" ht="13"/>
    <row r="191" ht="13"/>
    <row r="192" ht="13"/>
    <row r="193" ht="13"/>
    <row r="194" ht="13"/>
    <row r="195" ht="13"/>
    <row r="196" ht="13"/>
    <row r="197" ht="13"/>
    <row r="198" ht="13"/>
    <row r="199" ht="13"/>
    <row r="200" ht="13"/>
    <row r="201" ht="13"/>
  </sheetData>
  <mergeCells count="2">
    <mergeCell ref="A2:D2"/>
    <mergeCell ref="A1:D1"/>
  </mergeCells>
  <pageMargins left="0.7" right="0.7" top="0.75" bottom="0.75" header="0.3" footer="0.3"/>
  <pageSetup paperSize="9" scale="77" orientation="portrait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topLeftCell="R1" workbookViewId="0">
      <pane ySplit="7" topLeftCell="A14" activePane="bottomLeft" state="frozen"/>
      <selection pane="bottomLeft" activeCell="AB15" sqref="AB15"/>
    </sheetView>
  </sheetViews>
  <sheetFormatPr defaultColWidth="9" defaultRowHeight="14.5" outlineLevelRow="1"/>
  <cols>
    <col min="1" max="1" width="16" style="92" customWidth="1"/>
    <col min="2" max="2" width="6.453125" style="92" customWidth="1"/>
    <col min="3" max="3" width="22.453125" style="92" customWidth="1"/>
    <col min="4" max="6" width="16" style="92" customWidth="1"/>
    <col min="7" max="7" width="15.26953125" style="92" customWidth="1"/>
    <col min="8" max="8" width="21.81640625" style="92" customWidth="1"/>
    <col min="9" max="9" width="14.7265625" customWidth="1"/>
    <col min="10" max="10" width="11.26953125" customWidth="1"/>
    <col min="11" max="11" width="13" customWidth="1"/>
    <col min="12" max="12" width="11.453125" customWidth="1"/>
    <col min="13" max="15" width="11.81640625" customWidth="1"/>
    <col min="16" max="16" width="11.54296875" customWidth="1"/>
    <col min="17" max="17" width="13.453125" customWidth="1"/>
    <col min="18" max="19" width="11.7265625" customWidth="1"/>
    <col min="20" max="20" width="12" bestFit="1" customWidth="1"/>
    <col min="21" max="21" width="11.7265625" customWidth="1"/>
    <col min="22" max="23" width="11.453125" customWidth="1"/>
    <col min="24" max="24" width="11.81640625" customWidth="1"/>
    <col min="25" max="25" width="12.81640625" customWidth="1"/>
    <col min="26" max="26" width="14.26953125" customWidth="1"/>
    <col min="27" max="27" width="12.81640625" customWidth="1"/>
    <col min="28" max="28" width="12" customWidth="1"/>
    <col min="29" max="29" width="11.81640625" customWidth="1"/>
    <col min="30" max="30" width="14.54296875" customWidth="1"/>
    <col min="31" max="31" width="13" customWidth="1"/>
    <col min="32" max="34" width="13.54296875" customWidth="1"/>
    <col min="35" max="35" width="11.26953125" customWidth="1"/>
  </cols>
  <sheetData>
    <row r="1" spans="1:35" ht="13" customHeight="1">
      <c r="A1" s="133" t="s">
        <v>116</v>
      </c>
      <c r="B1" s="133"/>
      <c r="C1" s="133"/>
      <c r="D1" s="133"/>
      <c r="E1" s="133"/>
      <c r="F1" s="133"/>
      <c r="G1" s="133"/>
      <c r="H1" s="133"/>
    </row>
    <row r="2" spans="1:35" ht="16" customHeight="1">
      <c r="A2" s="134" t="s">
        <v>171</v>
      </c>
      <c r="B2" s="134"/>
      <c r="C2" s="134"/>
      <c r="D2" s="134"/>
      <c r="E2" s="134"/>
      <c r="F2" s="134"/>
      <c r="G2" s="134"/>
      <c r="H2" s="134"/>
    </row>
    <row r="3" spans="1:35" s="92" customFormat="1" ht="2.15" customHeight="1"/>
    <row r="4" spans="1:35" ht="11.15" customHeight="1">
      <c r="A4" s="128" t="s">
        <v>118</v>
      </c>
      <c r="B4" s="135" t="s">
        <v>119</v>
      </c>
      <c r="C4" s="135"/>
      <c r="D4" s="135"/>
      <c r="E4" s="135"/>
      <c r="F4" s="135"/>
      <c r="G4" s="135"/>
      <c r="H4" s="135"/>
    </row>
    <row r="5" spans="1:35" s="92" customFormat="1" ht="2.15" customHeight="1"/>
    <row r="6" spans="1:35" ht="12" customHeight="1">
      <c r="A6" s="136" t="s">
        <v>156</v>
      </c>
      <c r="B6" s="136"/>
      <c r="C6" s="129" t="s">
        <v>157</v>
      </c>
      <c r="D6" s="129" t="s">
        <v>158</v>
      </c>
      <c r="E6" s="129" t="s">
        <v>159</v>
      </c>
      <c r="F6" s="117"/>
      <c r="G6" s="117"/>
    </row>
    <row r="7" spans="1:35" ht="63.75" customHeight="1">
      <c r="A7" s="132" t="s">
        <v>172</v>
      </c>
      <c r="B7" s="132"/>
      <c r="C7" s="105" t="s">
        <v>160</v>
      </c>
      <c r="D7" s="106">
        <v>690577341.53999996</v>
      </c>
      <c r="E7" s="107"/>
      <c r="F7" s="118"/>
      <c r="G7" s="118"/>
      <c r="I7" s="93" t="s">
        <v>63</v>
      </c>
      <c r="J7" s="93" t="s">
        <v>117</v>
      </c>
      <c r="K7" s="93" t="s">
        <v>64</v>
      </c>
      <c r="L7" s="93" t="s">
        <v>26</v>
      </c>
      <c r="M7" s="93" t="s">
        <v>78</v>
      </c>
      <c r="N7" s="93" t="s">
        <v>89</v>
      </c>
      <c r="O7" s="93" t="s">
        <v>80</v>
      </c>
      <c r="P7" s="93" t="s">
        <v>29</v>
      </c>
      <c r="Q7" s="93" t="s">
        <v>65</v>
      </c>
      <c r="R7" s="93" t="s">
        <v>27</v>
      </c>
      <c r="S7" s="93" t="s">
        <v>75</v>
      </c>
      <c r="T7" s="94" t="s">
        <v>28</v>
      </c>
      <c r="U7" s="93" t="s">
        <v>66</v>
      </c>
      <c r="V7" s="93" t="s">
        <v>67</v>
      </c>
      <c r="W7" s="93" t="s">
        <v>68</v>
      </c>
      <c r="X7" s="93" t="s">
        <v>183</v>
      </c>
      <c r="Y7" s="93" t="s">
        <v>61</v>
      </c>
      <c r="Z7" s="93" t="s">
        <v>74</v>
      </c>
      <c r="AA7" s="93" t="s">
        <v>59</v>
      </c>
      <c r="AB7" s="93" t="s">
        <v>83</v>
      </c>
      <c r="AC7" s="93" t="s">
        <v>84</v>
      </c>
      <c r="AD7" s="93" t="s">
        <v>81</v>
      </c>
      <c r="AE7" s="93" t="s">
        <v>82</v>
      </c>
      <c r="AF7" s="93" t="s">
        <v>184</v>
      </c>
      <c r="AG7" s="93" t="s">
        <v>73</v>
      </c>
      <c r="AH7" s="93" t="s">
        <v>104</v>
      </c>
      <c r="AI7" s="93" t="s">
        <v>76</v>
      </c>
    </row>
    <row r="8" spans="1:35" ht="12" customHeight="1" outlineLevel="1">
      <c r="A8" s="102"/>
      <c r="B8" s="103"/>
      <c r="C8" s="98" t="s">
        <v>120</v>
      </c>
      <c r="D8" s="99">
        <v>4746000</v>
      </c>
      <c r="E8" s="99">
        <v>508503224.05000001</v>
      </c>
      <c r="F8" s="100">
        <f>D8-E8</f>
        <v>-503757224.05000001</v>
      </c>
      <c r="G8" s="100">
        <f>F8-H8</f>
        <v>0</v>
      </c>
      <c r="H8" s="100">
        <f>SUM(I8:AI8)</f>
        <v>-503757224.05000001</v>
      </c>
      <c r="I8" s="95"/>
      <c r="J8" s="95"/>
      <c r="K8" s="95"/>
      <c r="L8" s="95"/>
      <c r="M8" s="95"/>
      <c r="N8" s="95"/>
      <c r="O8" s="95"/>
      <c r="P8" s="95">
        <f>D8</f>
        <v>4746000</v>
      </c>
      <c r="Q8" s="95">
        <f>-E8</f>
        <v>-508503224.05000001</v>
      </c>
      <c r="R8" s="95"/>
      <c r="S8" s="95"/>
      <c r="T8" s="95"/>
      <c r="U8" s="95"/>
      <c r="V8" s="95"/>
      <c r="W8" s="95"/>
      <c r="X8" s="96"/>
      <c r="Y8" s="96"/>
      <c r="Z8" s="96"/>
      <c r="AA8" s="96"/>
      <c r="AB8" s="97"/>
      <c r="AC8" s="97"/>
      <c r="AD8" s="97"/>
      <c r="AE8" s="97"/>
      <c r="AF8" s="97"/>
      <c r="AG8" s="97"/>
      <c r="AH8" s="97"/>
      <c r="AI8" s="96"/>
    </row>
    <row r="9" spans="1:35" ht="12" customHeight="1" outlineLevel="1">
      <c r="A9" s="102"/>
      <c r="B9" s="103"/>
      <c r="C9" s="98" t="s">
        <v>121</v>
      </c>
      <c r="D9" s="99">
        <v>273243327.32999998</v>
      </c>
      <c r="E9" s="99">
        <v>723365215.23000002</v>
      </c>
      <c r="F9" s="119">
        <f>D9-E9</f>
        <v>-450121887.90000004</v>
      </c>
      <c r="G9" s="100">
        <f t="shared" ref="G9:G16" si="0">F9-H9</f>
        <v>0</v>
      </c>
      <c r="H9" s="100">
        <f>SUM(I9:AI9)</f>
        <v>-450121887.90000004</v>
      </c>
      <c r="I9" s="95"/>
      <c r="J9" s="95"/>
      <c r="K9" s="95"/>
      <c r="L9" s="95"/>
      <c r="M9" s="95">
        <f>-E9</f>
        <v>-723365215.23000002</v>
      </c>
      <c r="N9" s="95">
        <f>D9</f>
        <v>273243327.32999998</v>
      </c>
      <c r="O9" s="95"/>
      <c r="P9" s="95"/>
      <c r="Q9" s="95"/>
      <c r="R9" s="95"/>
      <c r="S9" s="95"/>
      <c r="T9" s="95"/>
      <c r="U9" s="95"/>
      <c r="V9" s="95"/>
      <c r="W9" s="95"/>
      <c r="X9" s="96"/>
      <c r="Y9" s="96"/>
      <c r="Z9" s="96"/>
      <c r="AA9" s="96"/>
      <c r="AB9" s="97"/>
      <c r="AC9" s="97"/>
      <c r="AD9" s="97"/>
      <c r="AE9" s="97"/>
      <c r="AF9" s="97"/>
      <c r="AG9" s="97"/>
      <c r="AH9" s="97"/>
      <c r="AI9" s="96"/>
    </row>
    <row r="10" spans="1:35" ht="12" customHeight="1" outlineLevel="1">
      <c r="A10" s="102"/>
      <c r="B10" s="103"/>
      <c r="C10" s="98" t="s">
        <v>122</v>
      </c>
      <c r="D10" s="99">
        <v>510913104.86000001</v>
      </c>
      <c r="E10" s="104"/>
      <c r="F10" s="119">
        <f>D10-E10</f>
        <v>510913104.86000001</v>
      </c>
      <c r="G10" s="100">
        <f t="shared" si="0"/>
        <v>0</v>
      </c>
      <c r="H10" s="100">
        <f t="shared" ref="H10:H49" si="1">SUM(I10:AI10)</f>
        <v>510913104.86000001</v>
      </c>
      <c r="I10" s="95">
        <f>F10</f>
        <v>510913104.86000001</v>
      </c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</row>
    <row r="11" spans="1:35" ht="12" customHeight="1" outlineLevel="1">
      <c r="A11" s="102"/>
      <c r="B11" s="103"/>
      <c r="C11" s="98" t="s">
        <v>123</v>
      </c>
      <c r="D11" s="99">
        <v>33343</v>
      </c>
      <c r="E11" s="99">
        <v>345986</v>
      </c>
      <c r="F11" s="119">
        <f>D11-E11</f>
        <v>-312643</v>
      </c>
      <c r="G11" s="100">
        <f t="shared" si="0"/>
        <v>0</v>
      </c>
      <c r="H11" s="100">
        <f t="shared" si="1"/>
        <v>-312643</v>
      </c>
      <c r="I11" s="95"/>
      <c r="J11" s="95"/>
      <c r="K11" s="95"/>
      <c r="L11" s="95"/>
      <c r="M11" s="95"/>
      <c r="N11" s="95"/>
      <c r="O11" s="95"/>
      <c r="P11" s="95">
        <f>D11</f>
        <v>33343</v>
      </c>
      <c r="Q11" s="95"/>
      <c r="R11" s="95"/>
      <c r="S11" s="95"/>
      <c r="T11" s="95"/>
      <c r="U11" s="95"/>
      <c r="V11" s="95"/>
      <c r="W11" s="95">
        <f>-E11</f>
        <v>-345986</v>
      </c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</row>
    <row r="12" spans="1:35" ht="12" customHeight="1" outlineLevel="1">
      <c r="A12" s="102"/>
      <c r="B12" s="103"/>
      <c r="C12" s="98" t="s">
        <v>173</v>
      </c>
      <c r="D12" s="99">
        <v>32877940.780000001</v>
      </c>
      <c r="E12" s="104"/>
      <c r="F12" s="119">
        <f>D12</f>
        <v>32877940.780000001</v>
      </c>
      <c r="G12" s="100">
        <f t="shared" si="0"/>
        <v>0</v>
      </c>
      <c r="H12" s="100">
        <f t="shared" si="1"/>
        <v>32877940.780000001</v>
      </c>
      <c r="I12" s="95"/>
      <c r="J12" s="95"/>
      <c r="K12" s="95"/>
      <c r="L12" s="95"/>
      <c r="M12" s="95"/>
      <c r="N12" s="95"/>
      <c r="O12" s="95">
        <f>D12</f>
        <v>32877940.780000001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</row>
    <row r="13" spans="1:35" ht="12" customHeight="1" outlineLevel="1">
      <c r="A13" s="102"/>
      <c r="B13" s="103"/>
      <c r="C13" s="98" t="s">
        <v>124</v>
      </c>
      <c r="D13" s="99">
        <v>12822722.220000001</v>
      </c>
      <c r="E13" s="99">
        <v>3138333.33</v>
      </c>
      <c r="F13" s="119">
        <f>D13-E13</f>
        <v>9684388.8900000006</v>
      </c>
      <c r="G13" s="100">
        <f t="shared" si="0"/>
        <v>0</v>
      </c>
      <c r="H13" s="100">
        <f t="shared" si="1"/>
        <v>9684388.8900000006</v>
      </c>
      <c r="I13" s="95"/>
      <c r="J13" s="95"/>
      <c r="K13" s="95"/>
      <c r="M13" s="95">
        <f>-E13</f>
        <v>-3138333.33</v>
      </c>
      <c r="N13" s="95"/>
      <c r="O13" s="95">
        <f>D13</f>
        <v>12822722.220000001</v>
      </c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</row>
    <row r="14" spans="1:35" ht="12" customHeight="1" outlineLevel="1">
      <c r="A14" s="102"/>
      <c r="B14" s="103"/>
      <c r="C14" s="98" t="s">
        <v>174</v>
      </c>
      <c r="D14" s="99">
        <v>19194444.449999999</v>
      </c>
      <c r="E14" s="104"/>
      <c r="F14" s="119">
        <f>D14</f>
        <v>19194444.449999999</v>
      </c>
      <c r="G14" s="100">
        <f t="shared" si="0"/>
        <v>0</v>
      </c>
      <c r="H14" s="100">
        <f t="shared" si="1"/>
        <v>19194444.449999999</v>
      </c>
      <c r="I14" s="95"/>
      <c r="J14" s="95"/>
      <c r="K14" s="95"/>
      <c r="L14" s="95"/>
      <c r="M14" s="95"/>
      <c r="N14" s="95"/>
      <c r="O14" s="95">
        <f>D14</f>
        <v>19194444.449999999</v>
      </c>
      <c r="P14" s="95"/>
      <c r="Q14" s="95"/>
      <c r="R14" s="95"/>
      <c r="S14" s="95"/>
      <c r="T14" s="95"/>
      <c r="U14" s="95"/>
      <c r="W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</row>
    <row r="15" spans="1:35" ht="12" customHeight="1" outlineLevel="1">
      <c r="A15" s="102"/>
      <c r="B15" s="103"/>
      <c r="C15" s="98" t="s">
        <v>125</v>
      </c>
      <c r="D15" s="99">
        <v>1981358801.5699999</v>
      </c>
      <c r="E15" s="99">
        <v>1278335861.9300001</v>
      </c>
      <c r="F15" s="119">
        <f>D15-E15</f>
        <v>703022939.63999987</v>
      </c>
      <c r="G15" s="100">
        <f t="shared" si="0"/>
        <v>0</v>
      </c>
      <c r="H15" s="100">
        <f t="shared" si="1"/>
        <v>703022939.63999987</v>
      </c>
      <c r="I15" s="95">
        <f>D15-60000000-J15-K15</f>
        <v>1013563445.8199999</v>
      </c>
      <c r="J15" s="95">
        <v>656164700.77999997</v>
      </c>
      <c r="K15" s="95">
        <v>251630654.97</v>
      </c>
      <c r="L15" s="95"/>
      <c r="M15" s="95"/>
      <c r="N15" s="95"/>
      <c r="O15" s="95"/>
      <c r="P15" s="95"/>
      <c r="Q15" s="95">
        <v>-900005861.92999995</v>
      </c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>
        <v>60000000</v>
      </c>
      <c r="AC15" s="95">
        <f>-230000000-148330000</f>
        <v>-378330000</v>
      </c>
      <c r="AD15" s="95"/>
      <c r="AE15" s="95"/>
      <c r="AF15" s="95"/>
      <c r="AG15" s="95"/>
      <c r="AH15" s="95"/>
      <c r="AI15" s="95"/>
    </row>
    <row r="16" spans="1:35" ht="12" customHeight="1" outlineLevel="1">
      <c r="A16" s="102"/>
      <c r="B16" s="103"/>
      <c r="C16" s="98" t="s">
        <v>126</v>
      </c>
      <c r="D16" s="99">
        <v>524853631.89999998</v>
      </c>
      <c r="E16" s="104"/>
      <c r="F16" s="119">
        <f>D16</f>
        <v>524853631.89999998</v>
      </c>
      <c r="G16" s="100">
        <f t="shared" si="0"/>
        <v>0</v>
      </c>
      <c r="H16" s="100">
        <f t="shared" si="1"/>
        <v>524853631.89999998</v>
      </c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>
        <f>D16</f>
        <v>524853631.89999998</v>
      </c>
      <c r="AE16" s="95"/>
      <c r="AF16" s="95"/>
      <c r="AG16" s="95"/>
      <c r="AH16" s="95"/>
      <c r="AI16" s="95"/>
    </row>
    <row r="17" spans="1:35" ht="12" customHeight="1" outlineLevel="1">
      <c r="A17" s="102"/>
      <c r="B17" s="103"/>
      <c r="C17" s="98" t="s">
        <v>127</v>
      </c>
      <c r="D17" s="104"/>
      <c r="E17" s="99">
        <v>95576015.010000005</v>
      </c>
      <c r="F17" s="119">
        <f>E17</f>
        <v>95576015.010000005</v>
      </c>
      <c r="G17" s="100">
        <f>F17+H17</f>
        <v>0</v>
      </c>
      <c r="H17" s="100">
        <f t="shared" si="1"/>
        <v>-95576015.010000005</v>
      </c>
      <c r="I17" s="95"/>
      <c r="J17" s="95"/>
      <c r="K17" s="95"/>
      <c r="L17" s="95"/>
      <c r="M17" s="95"/>
      <c r="N17" s="95"/>
      <c r="O17" s="95"/>
      <c r="Q17" s="95"/>
      <c r="R17" s="95"/>
      <c r="S17" s="95"/>
      <c r="T17" s="95"/>
      <c r="U17" s="95">
        <f>-E17</f>
        <v>-95576015.010000005</v>
      </c>
      <c r="V17" s="95"/>
      <c r="W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</row>
    <row r="18" spans="1:35" ht="12" customHeight="1" outlineLevel="1">
      <c r="A18" s="102"/>
      <c r="B18" s="103"/>
      <c r="C18" s="98" t="s">
        <v>128</v>
      </c>
      <c r="D18" s="99">
        <v>70054000</v>
      </c>
      <c r="E18" s="99">
        <v>147732924.05000001</v>
      </c>
      <c r="F18" s="100">
        <f>D18-E18</f>
        <v>-77678924.050000012</v>
      </c>
      <c r="G18" s="100">
        <f>F18-H18</f>
        <v>0</v>
      </c>
      <c r="H18" s="123">
        <f t="shared" si="1"/>
        <v>-77678924.050000012</v>
      </c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>
        <f>F18</f>
        <v>-77678924.050000012</v>
      </c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</row>
    <row r="19" spans="1:35" ht="12" customHeight="1" outlineLevel="1">
      <c r="A19" s="102"/>
      <c r="B19" s="103"/>
      <c r="C19" s="98" t="s">
        <v>175</v>
      </c>
      <c r="D19" s="104"/>
      <c r="E19" s="99">
        <v>50000000</v>
      </c>
      <c r="F19" s="119">
        <f>E19</f>
        <v>50000000</v>
      </c>
      <c r="G19" s="100">
        <f>F19-H19</f>
        <v>100000000</v>
      </c>
      <c r="H19" s="123">
        <f t="shared" si="1"/>
        <v>-50000000</v>
      </c>
      <c r="I19" s="95"/>
      <c r="J19" s="95"/>
      <c r="K19" s="95"/>
      <c r="L19" s="95"/>
      <c r="M19" s="95">
        <f>-E19</f>
        <v>-50000000</v>
      </c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</row>
    <row r="20" spans="1:35" ht="12" customHeight="1" outlineLevel="1">
      <c r="A20" s="102"/>
      <c r="B20" s="103"/>
      <c r="C20" s="98" t="s">
        <v>176</v>
      </c>
      <c r="D20" s="99">
        <v>150000000</v>
      </c>
      <c r="E20" s="99">
        <v>150000000</v>
      </c>
      <c r="F20" s="119">
        <f>D20-E20</f>
        <v>0</v>
      </c>
      <c r="G20" s="100">
        <f>F20-H20</f>
        <v>0</v>
      </c>
      <c r="H20" s="123">
        <f t="shared" si="1"/>
        <v>0</v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>
        <f>E20</f>
        <v>150000000</v>
      </c>
      <c r="AC20" s="95">
        <f>-D20</f>
        <v>-150000000</v>
      </c>
      <c r="AD20" s="95"/>
      <c r="AE20" s="95"/>
      <c r="AF20" s="95"/>
      <c r="AG20" s="95"/>
      <c r="AH20" s="95"/>
      <c r="AI20" s="95"/>
    </row>
    <row r="21" spans="1:35" ht="12" customHeight="1" outlineLevel="1">
      <c r="A21" s="102"/>
      <c r="B21" s="103"/>
      <c r="C21" s="98" t="s">
        <v>129</v>
      </c>
      <c r="D21" s="104"/>
      <c r="E21" s="99">
        <v>57320464</v>
      </c>
      <c r="F21" s="119">
        <f>E21</f>
        <v>57320464</v>
      </c>
      <c r="G21" s="100">
        <f t="shared" ref="G21:G29" si="2">F21+H21</f>
        <v>0</v>
      </c>
      <c r="H21" s="123">
        <f t="shared" si="1"/>
        <v>-57320464</v>
      </c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>
        <f t="shared" ref="U21:U29" si="3">-E21</f>
        <v>-57320464</v>
      </c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</row>
    <row r="22" spans="1:35" ht="12" customHeight="1" outlineLevel="1">
      <c r="A22" s="102"/>
      <c r="B22" s="103"/>
      <c r="C22" s="98" t="s">
        <v>130</v>
      </c>
      <c r="D22" s="104"/>
      <c r="E22" s="99">
        <v>407400</v>
      </c>
      <c r="F22" s="119">
        <f t="shared" ref="F22:F25" si="4">E22</f>
        <v>407400</v>
      </c>
      <c r="G22" s="100">
        <f t="shared" si="2"/>
        <v>0</v>
      </c>
      <c r="H22" s="123">
        <f t="shared" si="1"/>
        <v>-407400</v>
      </c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>
        <f t="shared" si="3"/>
        <v>-407400</v>
      </c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</row>
    <row r="23" spans="1:35" ht="12" customHeight="1" outlineLevel="1">
      <c r="A23" s="102"/>
      <c r="B23" s="103"/>
      <c r="C23" s="98" t="s">
        <v>131</v>
      </c>
      <c r="D23" s="104"/>
      <c r="E23" s="99">
        <v>36873760</v>
      </c>
      <c r="F23" s="119">
        <f t="shared" si="4"/>
        <v>36873760</v>
      </c>
      <c r="G23" s="100">
        <f t="shared" si="2"/>
        <v>0</v>
      </c>
      <c r="H23" s="123">
        <f t="shared" si="1"/>
        <v>-36873760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>
        <f t="shared" si="3"/>
        <v>-36873760</v>
      </c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</row>
    <row r="24" spans="1:35" ht="12" customHeight="1" outlineLevel="1">
      <c r="A24" s="102"/>
      <c r="B24" s="103"/>
      <c r="C24" s="98" t="s">
        <v>177</v>
      </c>
      <c r="D24" s="104"/>
      <c r="E24" s="99">
        <v>10688123.039999999</v>
      </c>
      <c r="F24" s="119">
        <f t="shared" si="4"/>
        <v>10688123.039999999</v>
      </c>
      <c r="G24" s="100">
        <f t="shared" si="2"/>
        <v>0</v>
      </c>
      <c r="H24" s="123">
        <f t="shared" si="1"/>
        <v>-10688123.039999999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>
        <f t="shared" si="3"/>
        <v>-10688123.039999999</v>
      </c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</row>
    <row r="25" spans="1:35" ht="12" customHeight="1" outlineLevel="1">
      <c r="A25" s="102"/>
      <c r="B25" s="103"/>
      <c r="C25" s="98" t="s">
        <v>132</v>
      </c>
      <c r="D25" s="104"/>
      <c r="E25" s="99">
        <v>4609839</v>
      </c>
      <c r="F25" s="119">
        <f t="shared" si="4"/>
        <v>4609839</v>
      </c>
      <c r="G25" s="100">
        <f t="shared" si="2"/>
        <v>0</v>
      </c>
      <c r="H25" s="123">
        <f t="shared" si="1"/>
        <v>-4609839</v>
      </c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>
        <f t="shared" si="3"/>
        <v>-4609839</v>
      </c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</row>
    <row r="26" spans="1:35" ht="12" customHeight="1" outlineLevel="1">
      <c r="A26" s="102"/>
      <c r="B26" s="103"/>
      <c r="C26" s="98" t="s">
        <v>178</v>
      </c>
      <c r="D26" s="104"/>
      <c r="E26" s="99">
        <v>60016</v>
      </c>
      <c r="F26" s="119">
        <f>E26</f>
        <v>60016</v>
      </c>
      <c r="G26" s="100">
        <f t="shared" si="2"/>
        <v>0</v>
      </c>
      <c r="H26" s="123">
        <f t="shared" si="1"/>
        <v>-60016</v>
      </c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>
        <f t="shared" si="3"/>
        <v>-60016</v>
      </c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</row>
    <row r="27" spans="1:35" ht="12" customHeight="1" outlineLevel="1">
      <c r="A27" s="102"/>
      <c r="B27" s="103"/>
      <c r="C27" s="98" t="s">
        <v>133</v>
      </c>
      <c r="D27" s="104"/>
      <c r="E27" s="99">
        <v>2124575</v>
      </c>
      <c r="F27" s="119">
        <f t="shared" ref="F27:F29" si="5">E27</f>
        <v>2124575</v>
      </c>
      <c r="G27" s="100">
        <f t="shared" si="2"/>
        <v>0</v>
      </c>
      <c r="H27" s="123">
        <f t="shared" si="1"/>
        <v>-2124575</v>
      </c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>
        <f t="shared" si="3"/>
        <v>-2124575</v>
      </c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</row>
    <row r="28" spans="1:35" ht="12" customHeight="1" outlineLevel="1">
      <c r="A28" s="102"/>
      <c r="B28" s="103"/>
      <c r="C28" s="98" t="s">
        <v>134</v>
      </c>
      <c r="D28" s="104"/>
      <c r="E28" s="99">
        <v>1485327</v>
      </c>
      <c r="F28" s="119">
        <f t="shared" si="5"/>
        <v>1485327</v>
      </c>
      <c r="G28" s="100">
        <f t="shared" si="2"/>
        <v>0</v>
      </c>
      <c r="H28" s="123">
        <f t="shared" si="1"/>
        <v>-1485327</v>
      </c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>
        <f t="shared" si="3"/>
        <v>-1485327</v>
      </c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</row>
    <row r="29" spans="1:35" ht="12" customHeight="1" outlineLevel="1">
      <c r="A29" s="102"/>
      <c r="B29" s="103"/>
      <c r="C29" s="98" t="s">
        <v>135</v>
      </c>
      <c r="D29" s="104"/>
      <c r="E29" s="99">
        <v>1354786</v>
      </c>
      <c r="F29" s="119">
        <f t="shared" si="5"/>
        <v>1354786</v>
      </c>
      <c r="G29" s="100">
        <f t="shared" si="2"/>
        <v>0</v>
      </c>
      <c r="H29" s="92">
        <f t="shared" si="1"/>
        <v>-1354786</v>
      </c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>
        <f t="shared" si="3"/>
        <v>-1354786</v>
      </c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</row>
    <row r="30" spans="1:35" ht="12" customHeight="1" outlineLevel="1">
      <c r="A30" s="102"/>
      <c r="B30" s="103"/>
      <c r="C30" s="98" t="s">
        <v>136</v>
      </c>
      <c r="D30" s="99">
        <v>27390</v>
      </c>
      <c r="E30" s="99">
        <v>10914180</v>
      </c>
      <c r="F30" s="119">
        <f>D30-E30</f>
        <v>-10886790</v>
      </c>
      <c r="G30" s="100">
        <f>F30-H30</f>
        <v>0</v>
      </c>
      <c r="H30" s="92">
        <f t="shared" si="1"/>
        <v>-10886790</v>
      </c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>
        <f>F30</f>
        <v>-10886790</v>
      </c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</row>
    <row r="31" spans="1:35" ht="12" customHeight="1" outlineLevel="1">
      <c r="A31" s="102"/>
      <c r="B31" s="103"/>
      <c r="C31" s="98" t="s">
        <v>137</v>
      </c>
      <c r="D31" s="104"/>
      <c r="E31" s="99">
        <v>3904112</v>
      </c>
      <c r="F31" s="119">
        <f>E31</f>
        <v>3904112</v>
      </c>
      <c r="G31" s="100">
        <f>F31+H31</f>
        <v>0</v>
      </c>
      <c r="H31" s="92">
        <f t="shared" si="1"/>
        <v>-3904112</v>
      </c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>
        <f>-E31</f>
        <v>-3904112</v>
      </c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</row>
    <row r="32" spans="1:35" ht="12" customHeight="1" outlineLevel="1">
      <c r="A32" s="102"/>
      <c r="B32" s="103"/>
      <c r="C32" s="98" t="s">
        <v>138</v>
      </c>
      <c r="D32" s="104"/>
      <c r="E32" s="99">
        <v>493290908.47000003</v>
      </c>
      <c r="F32" s="119">
        <f>E32</f>
        <v>493290908.47000003</v>
      </c>
      <c r="G32" s="100">
        <f>F32+H32</f>
        <v>0</v>
      </c>
      <c r="H32" s="92">
        <f t="shared" si="1"/>
        <v>-493290908.47000003</v>
      </c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>
        <f>-F32-X32</f>
        <v>-491341988.84000003</v>
      </c>
      <c r="U32" s="95"/>
      <c r="V32" s="95"/>
      <c r="W32" s="95"/>
      <c r="X32" s="95">
        <f>-E64</f>
        <v>-1948919.63</v>
      </c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</row>
    <row r="33" spans="1:35" ht="12" customHeight="1" outlineLevel="1">
      <c r="A33" s="102"/>
      <c r="B33" s="103"/>
      <c r="C33" s="98" t="s">
        <v>139</v>
      </c>
      <c r="D33" s="104"/>
      <c r="E33" s="99">
        <v>58782456</v>
      </c>
      <c r="F33" s="119">
        <f>E33</f>
        <v>58782456</v>
      </c>
      <c r="G33" s="100">
        <f>F33+H33</f>
        <v>0</v>
      </c>
      <c r="H33" s="92">
        <f t="shared" si="1"/>
        <v>-58782456</v>
      </c>
      <c r="I33" s="95"/>
      <c r="J33" s="95"/>
      <c r="K33" s="95"/>
      <c r="L33" s="95"/>
      <c r="M33" s="95"/>
      <c r="N33" s="95"/>
      <c r="O33" s="95"/>
      <c r="P33" s="95"/>
      <c r="Q33" s="95"/>
      <c r="R33" s="95">
        <f>-F33</f>
        <v>-58782456</v>
      </c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</row>
    <row r="34" spans="1:35" ht="12" customHeight="1" outlineLevel="1">
      <c r="A34" s="102"/>
      <c r="B34" s="103"/>
      <c r="C34" s="98" t="s">
        <v>140</v>
      </c>
      <c r="D34" s="104"/>
      <c r="E34" s="99">
        <v>9520000</v>
      </c>
      <c r="F34" s="119">
        <f>E34</f>
        <v>9520000</v>
      </c>
      <c r="G34" s="100">
        <f>F34+H34</f>
        <v>0</v>
      </c>
      <c r="H34" s="92">
        <f t="shared" si="1"/>
        <v>-9520000</v>
      </c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>
        <f>-E34</f>
        <v>-9520000</v>
      </c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</row>
    <row r="35" spans="1:35" ht="12" customHeight="1" outlineLevel="1">
      <c r="A35" s="102"/>
      <c r="B35" s="103"/>
      <c r="C35" s="98" t="s">
        <v>141</v>
      </c>
      <c r="D35" s="99">
        <v>39641558.530000001</v>
      </c>
      <c r="E35" s="99">
        <v>161164072.41</v>
      </c>
      <c r="F35" s="119">
        <f>D35-E35</f>
        <v>-121522513.88</v>
      </c>
      <c r="G35" s="100">
        <f>F35-H35</f>
        <v>0</v>
      </c>
      <c r="H35" s="92">
        <f t="shared" si="1"/>
        <v>-121522513.88</v>
      </c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>
        <f>F35</f>
        <v>-121522513.88</v>
      </c>
      <c r="AA35" s="95"/>
      <c r="AB35" s="95"/>
      <c r="AC35" s="95"/>
      <c r="AD35" s="95"/>
      <c r="AE35" s="95"/>
      <c r="AF35" s="95"/>
      <c r="AG35" s="95"/>
      <c r="AH35" s="95"/>
      <c r="AI35" s="95"/>
    </row>
    <row r="36" spans="1:35" ht="12" customHeight="1" outlineLevel="1">
      <c r="A36" s="102"/>
      <c r="B36" s="103"/>
      <c r="C36" s="98" t="s">
        <v>179</v>
      </c>
      <c r="D36" s="104"/>
      <c r="E36" s="99">
        <v>50861</v>
      </c>
      <c r="F36" s="119">
        <f>E36</f>
        <v>50861</v>
      </c>
      <c r="G36" s="100">
        <f>F36+H36</f>
        <v>0</v>
      </c>
      <c r="H36" s="92">
        <f t="shared" si="1"/>
        <v>-50861</v>
      </c>
      <c r="I36" s="95"/>
      <c r="J36" s="95"/>
      <c r="L36" s="95"/>
      <c r="M36" s="95"/>
      <c r="N36" s="95"/>
      <c r="O36" s="95"/>
      <c r="P36" s="95"/>
      <c r="Q36" s="95"/>
      <c r="R36" s="95"/>
      <c r="S36" s="95"/>
      <c r="T36" s="95">
        <f>-F36</f>
        <v>-50861</v>
      </c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</row>
    <row r="37" spans="1:35" ht="12" customHeight="1" outlineLevel="1">
      <c r="A37" s="102"/>
      <c r="B37" s="103"/>
      <c r="C37" s="98" t="s">
        <v>142</v>
      </c>
      <c r="D37" s="99">
        <v>11862583.289999999</v>
      </c>
      <c r="E37" s="99">
        <v>6802704.7800000003</v>
      </c>
      <c r="F37" s="119">
        <f>D37-E37</f>
        <v>5059878.5099999988</v>
      </c>
      <c r="G37" s="100">
        <f>F37-H37</f>
        <v>0</v>
      </c>
      <c r="H37" s="92">
        <f t="shared" si="1"/>
        <v>5059878.5099999988</v>
      </c>
      <c r="I37" s="95"/>
      <c r="J37" s="95"/>
      <c r="K37" s="95"/>
      <c r="L37" s="95"/>
      <c r="M37" s="95"/>
      <c r="N37" s="95"/>
      <c r="O37" s="95"/>
      <c r="P37" s="95">
        <f>D37</f>
        <v>11862583.289999999</v>
      </c>
      <c r="Q37" s="95"/>
      <c r="R37" s="95"/>
      <c r="S37" s="95"/>
      <c r="T37" s="95"/>
      <c r="U37" s="95"/>
      <c r="V37" s="95"/>
      <c r="W37" s="95">
        <f>-E37</f>
        <v>-6802704.7800000003</v>
      </c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</row>
    <row r="38" spans="1:35" ht="12" customHeight="1" outlineLevel="1">
      <c r="A38" s="102"/>
      <c r="B38" s="103"/>
      <c r="C38" s="98" t="s">
        <v>143</v>
      </c>
      <c r="D38" s="99">
        <v>418067.79</v>
      </c>
      <c r="E38" s="99">
        <v>4080698.82</v>
      </c>
      <c r="F38" s="119">
        <f>D38-E38</f>
        <v>-3662631.03</v>
      </c>
      <c r="G38" s="100">
        <f>F38-H38</f>
        <v>0</v>
      </c>
      <c r="H38" s="92">
        <f t="shared" si="1"/>
        <v>-3662631.03</v>
      </c>
      <c r="I38" s="95"/>
      <c r="J38" s="95"/>
      <c r="K38" s="95"/>
      <c r="L38" s="95"/>
      <c r="M38" s="95"/>
      <c r="N38" s="95"/>
      <c r="O38" s="95"/>
      <c r="P38" s="95">
        <f>D38</f>
        <v>418067.79</v>
      </c>
      <c r="Q38" s="95"/>
      <c r="R38" s="95"/>
      <c r="S38" s="95"/>
      <c r="T38" s="95"/>
      <c r="U38" s="95"/>
      <c r="V38" s="95"/>
      <c r="W38" s="95">
        <f>-E38</f>
        <v>-4080698.82</v>
      </c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</row>
    <row r="39" spans="1:35" ht="12" customHeight="1" outlineLevel="1">
      <c r="A39" s="102"/>
      <c r="B39" s="103"/>
      <c r="C39" s="98" t="s">
        <v>144</v>
      </c>
      <c r="D39" s="99">
        <v>72063</v>
      </c>
      <c r="E39" s="99">
        <v>3669328</v>
      </c>
      <c r="F39" s="119">
        <f>D39-E39</f>
        <v>-3597265</v>
      </c>
      <c r="G39" s="100">
        <f>F39-H39</f>
        <v>0</v>
      </c>
      <c r="H39" s="92">
        <f t="shared" si="1"/>
        <v>-3597265</v>
      </c>
      <c r="I39" s="95"/>
      <c r="J39" s="95"/>
      <c r="K39" s="95"/>
      <c r="L39" s="95">
        <f>D39</f>
        <v>72063</v>
      </c>
      <c r="M39" s="95"/>
      <c r="N39" s="95"/>
      <c r="O39" s="95"/>
      <c r="P39" s="95"/>
      <c r="Q39" s="95"/>
      <c r="R39" s="95"/>
      <c r="S39" s="95"/>
      <c r="T39" s="95">
        <f>-E39</f>
        <v>-3669328</v>
      </c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</row>
    <row r="40" spans="1:35" ht="12" customHeight="1" outlineLevel="1">
      <c r="A40" s="102"/>
      <c r="B40" s="103"/>
      <c r="C40" s="98" t="s">
        <v>145</v>
      </c>
      <c r="D40" s="104"/>
      <c r="E40" s="99">
        <v>585611789</v>
      </c>
      <c r="F40" s="119">
        <f>E40</f>
        <v>585611789</v>
      </c>
      <c r="G40" s="100">
        <f>F40+H40</f>
        <v>0</v>
      </c>
      <c r="H40" s="92">
        <f t="shared" si="1"/>
        <v>-585611789</v>
      </c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>
        <f>-F40</f>
        <v>-585611789</v>
      </c>
      <c r="AF40" s="95"/>
      <c r="AG40" s="95"/>
      <c r="AH40" s="95"/>
      <c r="AI40" s="95"/>
    </row>
    <row r="41" spans="1:35" ht="12" customHeight="1" outlineLevel="1">
      <c r="A41" s="102"/>
      <c r="B41" s="103"/>
      <c r="C41" s="98" t="s">
        <v>146</v>
      </c>
      <c r="D41" s="99">
        <v>2001538074.6900001</v>
      </c>
      <c r="E41" s="104"/>
      <c r="F41" s="119">
        <f>D41</f>
        <v>2001538074.6900001</v>
      </c>
      <c r="G41" s="100">
        <f>F41-H41</f>
        <v>0</v>
      </c>
      <c r="H41" s="92">
        <f t="shared" si="1"/>
        <v>2001538074.6900001</v>
      </c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X41" s="95"/>
      <c r="Y41" s="95">
        <f>F41</f>
        <v>2001538074.6900001</v>
      </c>
      <c r="Z41" s="95"/>
      <c r="AA41" s="95"/>
      <c r="AB41" s="95"/>
      <c r="AC41" s="95"/>
      <c r="AD41" s="95"/>
      <c r="AE41" s="95"/>
      <c r="AF41" s="95"/>
      <c r="AG41" s="95"/>
      <c r="AH41" s="95"/>
      <c r="AI41" s="95"/>
    </row>
    <row r="42" spans="1:35" ht="12" customHeight="1" outlineLevel="1">
      <c r="A42" s="102"/>
      <c r="B42" s="103"/>
      <c r="C42" s="98" t="s">
        <v>180</v>
      </c>
      <c r="D42" s="104"/>
      <c r="E42" s="99">
        <v>1102297218</v>
      </c>
      <c r="F42" s="119">
        <f>E42</f>
        <v>1102297218</v>
      </c>
      <c r="G42" s="100">
        <f>F42+H42</f>
        <v>0</v>
      </c>
      <c r="H42" s="92">
        <f t="shared" si="1"/>
        <v>-1102297218</v>
      </c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>
        <f>-F42</f>
        <v>-1102297218</v>
      </c>
      <c r="AG42" s="95"/>
      <c r="AH42" s="95"/>
      <c r="AI42" s="95"/>
    </row>
    <row r="43" spans="1:35" ht="12" customHeight="1" outlineLevel="1">
      <c r="A43" s="102"/>
      <c r="B43" s="103"/>
      <c r="C43" s="98" t="s">
        <v>147</v>
      </c>
      <c r="D43" s="104"/>
      <c r="E43" s="99">
        <v>261618224.33000001</v>
      </c>
      <c r="F43" s="119">
        <f>E43</f>
        <v>261618224.33000001</v>
      </c>
      <c r="G43" s="100">
        <f>F43+H43</f>
        <v>0</v>
      </c>
      <c r="H43" s="92">
        <f t="shared" si="1"/>
        <v>-261618224.33000001</v>
      </c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>
        <f>-F43</f>
        <v>-261618224.33000001</v>
      </c>
      <c r="AH43" s="95"/>
      <c r="AI43" s="95"/>
    </row>
    <row r="44" spans="1:35" ht="12" customHeight="1" outlineLevel="1">
      <c r="A44" s="102"/>
      <c r="B44" s="103"/>
      <c r="C44" s="98" t="s">
        <v>181</v>
      </c>
      <c r="D44" s="99">
        <v>100000000</v>
      </c>
      <c r="E44" s="104"/>
      <c r="F44" s="119">
        <f>D44</f>
        <v>100000000</v>
      </c>
      <c r="G44" s="100">
        <f>F44-H44</f>
        <v>0</v>
      </c>
      <c r="H44" s="92">
        <f t="shared" si="1"/>
        <v>100000000</v>
      </c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>
        <f>F44</f>
        <v>100000000</v>
      </c>
      <c r="AI44" s="95"/>
    </row>
    <row r="45" spans="1:35" ht="12" customHeight="1" outlineLevel="1">
      <c r="A45" s="102"/>
      <c r="B45" s="103"/>
      <c r="C45" s="98" t="s">
        <v>148</v>
      </c>
      <c r="D45" s="99">
        <v>21307761.5</v>
      </c>
      <c r="E45" s="104"/>
      <c r="F45" s="119">
        <f t="shared" ref="F45:F47" si="6">D45</f>
        <v>21307761.5</v>
      </c>
      <c r="G45" s="100">
        <f>F45-H45</f>
        <v>0</v>
      </c>
      <c r="H45" s="92">
        <f t="shared" si="1"/>
        <v>21307761.5</v>
      </c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>
        <f>D45</f>
        <v>21307761.5</v>
      </c>
    </row>
    <row r="46" spans="1:35" ht="12" customHeight="1" outlineLevel="1">
      <c r="A46" s="102"/>
      <c r="B46" s="103"/>
      <c r="C46" s="98" t="s">
        <v>149</v>
      </c>
      <c r="D46" s="99">
        <v>638013.69999999995</v>
      </c>
      <c r="E46" s="104"/>
      <c r="F46" s="119">
        <f t="shared" si="6"/>
        <v>638013.69999999995</v>
      </c>
      <c r="G46" s="100">
        <f>F46-H46</f>
        <v>0</v>
      </c>
      <c r="H46" s="92">
        <f t="shared" si="1"/>
        <v>638013.69999999995</v>
      </c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>
        <f>D46</f>
        <v>638013.69999999995</v>
      </c>
    </row>
    <row r="47" spans="1:35" ht="12" customHeight="1" outlineLevel="1">
      <c r="A47" s="102"/>
      <c r="B47" s="103"/>
      <c r="C47" s="98" t="s">
        <v>182</v>
      </c>
      <c r="D47" s="99">
        <v>219620.79</v>
      </c>
      <c r="E47" s="104"/>
      <c r="F47" s="119">
        <f t="shared" si="6"/>
        <v>219620.79</v>
      </c>
      <c r="G47" s="100">
        <f>F47-H47</f>
        <v>0</v>
      </c>
      <c r="H47" s="92">
        <f t="shared" si="1"/>
        <v>219620.79</v>
      </c>
      <c r="I47" s="95"/>
      <c r="J47" s="95"/>
      <c r="K47" s="95"/>
      <c r="L47" s="95"/>
      <c r="M47" s="95"/>
      <c r="N47" s="95">
        <f>D47</f>
        <v>219620.79</v>
      </c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</row>
    <row r="48" spans="1:35" ht="12" customHeight="1" outlineLevel="1">
      <c r="A48" s="102"/>
      <c r="B48" s="103"/>
      <c r="C48" s="98" t="s">
        <v>150</v>
      </c>
      <c r="D48" s="104"/>
      <c r="E48" s="99">
        <v>26733311.870000001</v>
      </c>
      <c r="F48" s="119">
        <f>E48</f>
        <v>26733311.870000001</v>
      </c>
      <c r="G48" s="100">
        <f>F48+H48</f>
        <v>0</v>
      </c>
      <c r="H48" s="92">
        <f t="shared" si="1"/>
        <v>-26733311.870000001</v>
      </c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>
        <f>-E48</f>
        <v>-26733311.870000001</v>
      </c>
    </row>
    <row r="49" spans="1:35" ht="12" customHeight="1" outlineLevel="1">
      <c r="A49" s="102"/>
      <c r="B49" s="103"/>
      <c r="C49" s="98" t="s">
        <v>151</v>
      </c>
      <c r="D49" s="104"/>
      <c r="E49" s="99">
        <v>861484.38</v>
      </c>
      <c r="F49" s="119">
        <f>E49</f>
        <v>861484.38</v>
      </c>
      <c r="G49" s="100">
        <f>F49+H49</f>
        <v>0</v>
      </c>
      <c r="H49" s="92">
        <f t="shared" si="1"/>
        <v>-861484.38</v>
      </c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>
        <f>-E49</f>
        <v>-861484.38</v>
      </c>
    </row>
    <row r="50" spans="1:35" ht="12" customHeight="1">
      <c r="A50" s="115"/>
      <c r="B50" s="116"/>
      <c r="C50" s="105" t="s">
        <v>152</v>
      </c>
      <c r="D50" s="106">
        <v>14690061576.9</v>
      </c>
      <c r="E50" s="106">
        <v>14735462326.200001</v>
      </c>
      <c r="F50" s="121">
        <f>D50-E50</f>
        <v>-45400749.300001144</v>
      </c>
      <c r="G50" s="121"/>
      <c r="I50" s="108">
        <f>SUM(I8:I49)</f>
        <v>1524476550.6799998</v>
      </c>
      <c r="J50" s="108">
        <f t="shared" ref="J50:AI50" si="7">SUM(J8:J49)</f>
        <v>656164700.77999997</v>
      </c>
      <c r="K50" s="108">
        <f t="shared" si="7"/>
        <v>251630654.97</v>
      </c>
      <c r="L50" s="108">
        <f t="shared" si="7"/>
        <v>72063</v>
      </c>
      <c r="M50" s="108">
        <f t="shared" si="7"/>
        <v>-776503548.56000006</v>
      </c>
      <c r="N50" s="108">
        <f t="shared" si="7"/>
        <v>273462948.12</v>
      </c>
      <c r="O50" s="108">
        <f t="shared" si="7"/>
        <v>64895107.450000003</v>
      </c>
      <c r="P50" s="108">
        <f t="shared" si="7"/>
        <v>17059994.079999998</v>
      </c>
      <c r="Q50" s="108">
        <f t="shared" si="7"/>
        <v>-1408509085.98</v>
      </c>
      <c r="R50" s="108">
        <f t="shared" si="7"/>
        <v>-58782456</v>
      </c>
      <c r="S50" s="108">
        <f t="shared" si="7"/>
        <v>-9520000</v>
      </c>
      <c r="T50" s="108">
        <f t="shared" si="7"/>
        <v>-495062177.84000003</v>
      </c>
      <c r="U50" s="108">
        <f t="shared" si="7"/>
        <v>-225291207.04999998</v>
      </c>
      <c r="V50" s="108">
        <f t="shared" si="7"/>
        <v>-77678924.050000012</v>
      </c>
      <c r="W50" s="108">
        <f t="shared" si="7"/>
        <v>-11229389.6</v>
      </c>
      <c r="X50" s="108">
        <f t="shared" si="7"/>
        <v>-1948919.63</v>
      </c>
      <c r="Y50" s="108">
        <f t="shared" si="7"/>
        <v>2001538074.6900001</v>
      </c>
      <c r="Z50" s="108">
        <f t="shared" si="7"/>
        <v>-121522513.88</v>
      </c>
      <c r="AA50" s="108">
        <f t="shared" si="7"/>
        <v>0</v>
      </c>
      <c r="AB50" s="108">
        <f t="shared" si="7"/>
        <v>210000000</v>
      </c>
      <c r="AC50" s="108">
        <f t="shared" si="7"/>
        <v>-528330000</v>
      </c>
      <c r="AD50" s="108">
        <f t="shared" si="7"/>
        <v>524853631.89999998</v>
      </c>
      <c r="AE50" s="108">
        <f t="shared" si="7"/>
        <v>-585611789</v>
      </c>
      <c r="AF50" s="108">
        <f t="shared" si="7"/>
        <v>-1102297218</v>
      </c>
      <c r="AG50" s="108">
        <f t="shared" si="7"/>
        <v>-261618224.33000001</v>
      </c>
      <c r="AH50" s="108">
        <f t="shared" si="7"/>
        <v>100000000</v>
      </c>
      <c r="AI50" s="108">
        <f t="shared" si="7"/>
        <v>-5649021.0500000017</v>
      </c>
    </row>
    <row r="51" spans="1:35" ht="12" customHeight="1">
      <c r="A51" s="115"/>
      <c r="B51" s="116"/>
      <c r="C51" s="105" t="s">
        <v>153</v>
      </c>
      <c r="D51" s="106">
        <v>645176592.24000001</v>
      </c>
      <c r="E51" s="107"/>
      <c r="F51" s="118"/>
      <c r="G51" s="118"/>
      <c r="I51" s="109">
        <f>I50/1000</f>
        <v>1524476.5506799999</v>
      </c>
      <c r="J51" s="109">
        <f t="shared" ref="J51:AI51" si="8">J50/1000</f>
        <v>656164.70077999996</v>
      </c>
      <c r="K51" s="109">
        <f t="shared" si="8"/>
        <v>251630.65497</v>
      </c>
      <c r="L51" s="109">
        <f t="shared" si="8"/>
        <v>72.063000000000002</v>
      </c>
      <c r="M51" s="109">
        <f t="shared" si="8"/>
        <v>-776503.54856000002</v>
      </c>
      <c r="N51" s="109">
        <f t="shared" si="8"/>
        <v>273462.94812000002</v>
      </c>
      <c r="O51" s="109">
        <f t="shared" si="8"/>
        <v>64895.107450000003</v>
      </c>
      <c r="P51" s="109">
        <f t="shared" si="8"/>
        <v>17059.994079999997</v>
      </c>
      <c r="Q51" s="109">
        <f t="shared" si="8"/>
        <v>-1408509.08598</v>
      </c>
      <c r="R51" s="109">
        <f t="shared" si="8"/>
        <v>-58782.455999999998</v>
      </c>
      <c r="S51" s="109">
        <f t="shared" si="8"/>
        <v>-9520</v>
      </c>
      <c r="T51" s="109">
        <f t="shared" si="8"/>
        <v>-495062.17784000002</v>
      </c>
      <c r="U51" s="109">
        <f t="shared" si="8"/>
        <v>-225291.20704999997</v>
      </c>
      <c r="V51" s="109">
        <f t="shared" si="8"/>
        <v>-77678.924050000016</v>
      </c>
      <c r="W51" s="109">
        <f t="shared" si="8"/>
        <v>-11229.3896</v>
      </c>
      <c r="X51" s="109">
        <f t="shared" si="8"/>
        <v>-1948.9196299999999</v>
      </c>
      <c r="Y51" s="109">
        <f t="shared" si="8"/>
        <v>2001538.0746900002</v>
      </c>
      <c r="Z51" s="109">
        <f t="shared" si="8"/>
        <v>-121522.51388</v>
      </c>
      <c r="AA51" s="109">
        <f t="shared" si="8"/>
        <v>0</v>
      </c>
      <c r="AB51" s="109">
        <f t="shared" si="8"/>
        <v>210000</v>
      </c>
      <c r="AC51" s="109">
        <f t="shared" si="8"/>
        <v>-528330</v>
      </c>
      <c r="AD51" s="109">
        <f t="shared" si="8"/>
        <v>524853.63189999992</v>
      </c>
      <c r="AE51" s="109">
        <f t="shared" si="8"/>
        <v>-585611.78899999999</v>
      </c>
      <c r="AF51" s="109">
        <f t="shared" si="8"/>
        <v>-1102297.2180000001</v>
      </c>
      <c r="AG51" s="109">
        <f t="shared" si="8"/>
        <v>-261618.22433000003</v>
      </c>
      <c r="AH51" s="109">
        <f t="shared" si="8"/>
        <v>100000</v>
      </c>
      <c r="AI51" s="109">
        <f t="shared" si="8"/>
        <v>-5649.0210500000021</v>
      </c>
    </row>
    <row r="52" spans="1:35">
      <c r="I52" s="101"/>
      <c r="AB52" s="91"/>
      <c r="AC52" s="91"/>
      <c r="AD52" s="91"/>
      <c r="AE52" s="91"/>
      <c r="AF52" s="91"/>
      <c r="AG52" s="91"/>
      <c r="AH52" s="91"/>
    </row>
    <row r="53" spans="1:35">
      <c r="I53" s="110" t="s">
        <v>154</v>
      </c>
      <c r="J53" s="101"/>
      <c r="K53" s="101"/>
      <c r="L53" s="101"/>
      <c r="M53" s="101"/>
      <c r="N53" s="101"/>
      <c r="O53" s="101"/>
      <c r="P53" s="101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91"/>
      <c r="AE53" s="91"/>
      <c r="AF53" s="91"/>
      <c r="AG53" s="91"/>
      <c r="AH53" s="91"/>
    </row>
    <row r="54" spans="1:35">
      <c r="I54" s="110" t="s">
        <v>155</v>
      </c>
      <c r="J54" s="110"/>
      <c r="K54" s="101"/>
      <c r="L54" s="101"/>
      <c r="M54" s="101"/>
      <c r="N54" s="101"/>
      <c r="O54" s="101"/>
      <c r="P54" s="101"/>
      <c r="AB54" s="91"/>
      <c r="AC54" s="91"/>
      <c r="AD54" s="91"/>
      <c r="AE54" s="91"/>
      <c r="AF54" s="91"/>
      <c r="AG54" s="91"/>
      <c r="AH54" s="91"/>
    </row>
    <row r="55" spans="1:35">
      <c r="A55" s="136" t="s">
        <v>156</v>
      </c>
      <c r="B55" s="136"/>
      <c r="C55" s="129" t="s">
        <v>157</v>
      </c>
      <c r="D55" s="129" t="s">
        <v>158</v>
      </c>
      <c r="E55" s="129" t="s">
        <v>159</v>
      </c>
      <c r="F55" s="117"/>
      <c r="G55" s="117"/>
      <c r="I55" s="110"/>
      <c r="J55" s="110"/>
      <c r="K55" s="111">
        <f>K53-K54</f>
        <v>0</v>
      </c>
      <c r="L55" s="111">
        <f>L53-L54</f>
        <v>0</v>
      </c>
      <c r="M55" s="111"/>
      <c r="N55" s="111"/>
      <c r="O55" s="111"/>
      <c r="P55" s="101"/>
      <c r="AB55" s="91"/>
      <c r="AC55" s="91"/>
      <c r="AD55" s="91"/>
      <c r="AE55" s="91"/>
      <c r="AF55" s="91"/>
      <c r="AG55" s="91"/>
      <c r="AH55" s="91"/>
    </row>
    <row r="56" spans="1:35">
      <c r="A56" s="132" t="s">
        <v>138</v>
      </c>
      <c r="B56" s="132"/>
      <c r="C56" s="105" t="s">
        <v>160</v>
      </c>
      <c r="D56" s="107"/>
      <c r="E56" s="106">
        <v>226725873.43000001</v>
      </c>
      <c r="F56" s="121"/>
      <c r="G56" s="121"/>
    </row>
    <row r="57" spans="1:35">
      <c r="A57" s="102"/>
      <c r="B57" s="103"/>
      <c r="C57" s="98" t="s">
        <v>161</v>
      </c>
      <c r="D57" s="99">
        <v>493290908.47000003</v>
      </c>
      <c r="E57" s="104"/>
      <c r="F57" s="120"/>
      <c r="G57" s="120"/>
    </row>
    <row r="58" spans="1:35">
      <c r="A58" s="102"/>
      <c r="B58" s="103"/>
      <c r="C58" s="98" t="s">
        <v>123</v>
      </c>
      <c r="D58" s="99">
        <v>130607</v>
      </c>
      <c r="E58" s="104"/>
      <c r="F58" s="120"/>
      <c r="G58" s="120"/>
    </row>
    <row r="59" spans="1:35">
      <c r="A59" s="102"/>
      <c r="B59" s="103"/>
      <c r="C59" s="98" t="s">
        <v>162</v>
      </c>
      <c r="D59" s="104"/>
      <c r="E59" s="99">
        <v>2046309.24</v>
      </c>
      <c r="F59" s="119"/>
      <c r="G59" s="119"/>
    </row>
    <row r="60" spans="1:35">
      <c r="A60" s="102"/>
      <c r="B60" s="103"/>
      <c r="C60" s="98" t="s">
        <v>163</v>
      </c>
      <c r="D60" s="104"/>
      <c r="E60" s="99">
        <v>13360704.060000001</v>
      </c>
      <c r="F60" s="119"/>
      <c r="G60" s="119"/>
    </row>
    <row r="61" spans="1:35">
      <c r="A61" s="102"/>
      <c r="B61" s="103"/>
      <c r="C61" s="98" t="s">
        <v>164</v>
      </c>
      <c r="D61" s="104"/>
      <c r="E61" s="99">
        <v>5346783.3499999996</v>
      </c>
      <c r="F61" s="119"/>
      <c r="G61" s="119"/>
    </row>
    <row r="62" spans="1:35">
      <c r="A62" s="102"/>
      <c r="B62" s="103"/>
      <c r="C62" s="98" t="s">
        <v>128</v>
      </c>
      <c r="D62" s="99">
        <v>65654715.869999997</v>
      </c>
      <c r="E62" s="104"/>
      <c r="F62" s="120"/>
      <c r="G62" s="120"/>
    </row>
    <row r="63" spans="1:35">
      <c r="A63" s="102"/>
      <c r="B63" s="103"/>
      <c r="C63" s="98" t="s">
        <v>165</v>
      </c>
      <c r="D63" s="104"/>
      <c r="E63" s="99">
        <v>1307673.26</v>
      </c>
      <c r="F63" s="119"/>
      <c r="G63" s="119"/>
    </row>
    <row r="64" spans="1:35">
      <c r="A64" s="102"/>
      <c r="B64" s="103"/>
      <c r="C64" s="112" t="s">
        <v>166</v>
      </c>
      <c r="D64" s="113"/>
      <c r="E64" s="114">
        <v>1948919.63</v>
      </c>
      <c r="F64" s="122"/>
      <c r="G64" s="122"/>
    </row>
    <row r="65" spans="1:7">
      <c r="A65" s="102"/>
      <c r="B65" s="103"/>
      <c r="C65" s="98" t="s">
        <v>148</v>
      </c>
      <c r="D65" s="99">
        <v>2497285.5699999998</v>
      </c>
      <c r="E65" s="104"/>
      <c r="F65" s="120"/>
      <c r="G65" s="120"/>
    </row>
    <row r="66" spans="1:7">
      <c r="A66" s="102"/>
      <c r="B66" s="103"/>
      <c r="C66" s="98" t="s">
        <v>167</v>
      </c>
      <c r="D66" s="104"/>
      <c r="E66" s="99">
        <v>448492350.13999999</v>
      </c>
      <c r="F66" s="119"/>
      <c r="G66" s="119"/>
    </row>
    <row r="67" spans="1:7">
      <c r="A67" s="102"/>
      <c r="B67" s="103"/>
      <c r="C67" s="98" t="s">
        <v>168</v>
      </c>
      <c r="D67" s="104"/>
      <c r="E67" s="99">
        <v>10943247.41</v>
      </c>
      <c r="F67" s="119"/>
      <c r="G67" s="119"/>
    </row>
    <row r="68" spans="1:7">
      <c r="A68" s="102"/>
      <c r="B68" s="103"/>
      <c r="C68" s="98" t="s">
        <v>169</v>
      </c>
      <c r="D68" s="104"/>
      <c r="E68" s="99">
        <v>2247954</v>
      </c>
      <c r="F68" s="119"/>
      <c r="G68" s="119"/>
    </row>
    <row r="69" spans="1:7">
      <c r="A69" s="102"/>
      <c r="B69" s="103"/>
      <c r="C69" s="98" t="s">
        <v>150</v>
      </c>
      <c r="D69" s="104"/>
      <c r="E69" s="99">
        <v>526747.03</v>
      </c>
      <c r="F69" s="119"/>
      <c r="G69" s="119"/>
    </row>
    <row r="70" spans="1:7">
      <c r="A70" s="102"/>
      <c r="B70" s="103"/>
      <c r="C70" s="98" t="s">
        <v>170</v>
      </c>
      <c r="D70" s="104"/>
      <c r="E70" s="99">
        <v>39790354.979999997</v>
      </c>
      <c r="F70" s="119"/>
      <c r="G70" s="119"/>
    </row>
    <row r="71" spans="1:7">
      <c r="A71" s="115"/>
      <c r="B71" s="116"/>
      <c r="C71" s="105" t="s">
        <v>152</v>
      </c>
      <c r="D71" s="106">
        <v>561573516.90999997</v>
      </c>
      <c r="E71" s="106">
        <v>526011043.10000002</v>
      </c>
      <c r="F71" s="121"/>
      <c r="G71" s="121"/>
    </row>
    <row r="72" spans="1:7">
      <c r="A72" s="115"/>
      <c r="B72" s="116"/>
      <c r="C72" s="105" t="s">
        <v>153</v>
      </c>
      <c r="D72" s="107"/>
      <c r="E72" s="106">
        <v>191163399.62</v>
      </c>
      <c r="F72" s="121"/>
      <c r="G72" s="121"/>
    </row>
  </sheetData>
  <mergeCells count="7">
    <mergeCell ref="A56:B56"/>
    <mergeCell ref="A1:H1"/>
    <mergeCell ref="A2:H2"/>
    <mergeCell ref="B4:H4"/>
    <mergeCell ref="A6:B6"/>
    <mergeCell ref="A7:B7"/>
    <mergeCell ref="A55:B5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7"/>
  <sheetViews>
    <sheetView workbookViewId="0">
      <selection activeCell="G3" sqref="G3"/>
    </sheetView>
  </sheetViews>
  <sheetFormatPr defaultRowHeight="14.5"/>
  <cols>
    <col min="1" max="1" width="32.7265625" customWidth="1"/>
    <col min="2" max="2" width="16.7265625" customWidth="1"/>
    <col min="3" max="3" width="15.7265625" customWidth="1"/>
    <col min="4" max="4" width="18.81640625" customWidth="1"/>
    <col min="5" max="5" width="11.54296875" customWidth="1"/>
    <col min="6" max="6" width="9.81640625" customWidth="1"/>
    <col min="7" max="7" width="19.26953125" customWidth="1"/>
    <col min="8" max="8" width="16.26953125" customWidth="1"/>
    <col min="9" max="9" width="13.54296875" customWidth="1"/>
  </cols>
  <sheetData>
    <row r="1" spans="1:10" ht="14.5" customHeight="1">
      <c r="A1" s="137" t="s">
        <v>16</v>
      </c>
      <c r="B1" s="137"/>
      <c r="C1" s="137"/>
      <c r="D1" s="137"/>
      <c r="E1" s="42"/>
      <c r="F1" s="42"/>
      <c r="G1" s="42"/>
      <c r="H1" s="2"/>
      <c r="I1" s="2"/>
    </row>
    <row r="2" spans="1:10">
      <c r="A2" s="41"/>
      <c r="B2" s="137">
        <v>2020</v>
      </c>
      <c r="C2" s="137"/>
      <c r="D2" s="42"/>
      <c r="E2" s="42"/>
      <c r="F2" s="42"/>
      <c r="G2" s="137">
        <v>2019</v>
      </c>
      <c r="H2" s="137"/>
      <c r="I2" s="137"/>
    </row>
    <row r="3" spans="1:10" ht="26">
      <c r="A3" s="41"/>
      <c r="B3" s="42" t="s">
        <v>17</v>
      </c>
      <c r="C3" s="18" t="s">
        <v>18</v>
      </c>
      <c r="D3" s="18" t="s">
        <v>0</v>
      </c>
      <c r="E3" s="18"/>
      <c r="F3" s="18"/>
      <c r="G3" s="42" t="s">
        <v>17</v>
      </c>
      <c r="H3" s="18" t="s">
        <v>18</v>
      </c>
      <c r="I3" s="18" t="s">
        <v>0</v>
      </c>
    </row>
    <row r="4" spans="1:10">
      <c r="A4" s="17" t="str">
        <f>[21]ОФП!A6</f>
        <v>АКТИВЫ</v>
      </c>
      <c r="B4" s="15"/>
      <c r="C4" s="16"/>
      <c r="D4" s="16"/>
      <c r="E4" s="16"/>
      <c r="F4" s="16"/>
      <c r="G4" s="16"/>
      <c r="H4" s="20"/>
      <c r="I4" s="20"/>
    </row>
    <row r="5" spans="1:10">
      <c r="A5" s="41" t="str">
        <f>ОФП!A7</f>
        <v>Денежные средства и их эквиваленты</v>
      </c>
      <c r="B5" s="43">
        <f>ОФП!C7</f>
        <v>759437</v>
      </c>
      <c r="C5" s="44"/>
      <c r="D5" s="44">
        <f>SUM(B5:C5)</f>
        <v>759437</v>
      </c>
      <c r="E5" s="16"/>
      <c r="F5" s="16"/>
      <c r="G5" s="16">
        <f>ОФП!D7</f>
        <v>690577</v>
      </c>
      <c r="H5" s="20"/>
      <c r="I5" s="44">
        <f>SUM(G5:H5)</f>
        <v>690577</v>
      </c>
      <c r="J5" s="45"/>
    </row>
    <row r="6" spans="1:10">
      <c r="A6" s="41" t="str">
        <f>ОФП!A10</f>
        <v>Кредиты клиентам</v>
      </c>
      <c r="B6" s="43">
        <f>ОФП!C10</f>
        <v>1928335</v>
      </c>
      <c r="C6" s="44"/>
      <c r="D6" s="44">
        <f t="shared" ref="D6:D13" si="0">SUM(B6:C6)</f>
        <v>1928335</v>
      </c>
      <c r="E6" s="16"/>
      <c r="F6" s="16"/>
      <c r="G6" s="16">
        <f>ОФП!D10</f>
        <v>2435706</v>
      </c>
      <c r="H6" s="20"/>
      <c r="I6" s="44">
        <f t="shared" ref="I6:I13" si="1">SUM(G6:H6)</f>
        <v>2435706</v>
      </c>
      <c r="J6" s="45"/>
    </row>
    <row r="7" spans="1:10">
      <c r="A7" s="41" t="e">
        <f>ОФП!#REF!</f>
        <v>#REF!</v>
      </c>
      <c r="B7" s="43" t="e">
        <f>ОФП!#REF!</f>
        <v>#REF!</v>
      </c>
      <c r="C7" s="44"/>
      <c r="D7" s="44" t="e">
        <f t="shared" si="0"/>
        <v>#REF!</v>
      </c>
      <c r="E7" s="16"/>
      <c r="F7" s="16"/>
      <c r="G7" s="16" t="e">
        <f>ОФП!#REF!</f>
        <v>#REF!</v>
      </c>
      <c r="H7" s="20"/>
      <c r="I7" s="44" t="e">
        <f t="shared" si="1"/>
        <v>#REF!</v>
      </c>
      <c r="J7" s="45"/>
    </row>
    <row r="8" spans="1:10">
      <c r="A8" s="41" t="str">
        <f>ОФП!A11</f>
        <v>Запасы</v>
      </c>
      <c r="B8" s="43">
        <f>ОФП!C11</f>
        <v>778</v>
      </c>
      <c r="C8" s="44"/>
      <c r="D8" s="44">
        <f t="shared" si="0"/>
        <v>778</v>
      </c>
      <c r="E8" s="16"/>
      <c r="F8" s="16"/>
      <c r="G8" s="16">
        <f>ОФП!D11</f>
        <v>762</v>
      </c>
      <c r="H8" s="20"/>
      <c r="I8" s="44">
        <f t="shared" si="1"/>
        <v>762</v>
      </c>
      <c r="J8" s="45"/>
    </row>
    <row r="9" spans="1:10" ht="15.65" customHeight="1">
      <c r="A9" s="41" t="str">
        <f>ОФП!A12</f>
        <v>Прочие краткосрочные активы</v>
      </c>
      <c r="B9" s="43">
        <f>ОФП!C12</f>
        <v>1438803</v>
      </c>
      <c r="C9" s="44"/>
      <c r="D9" s="44">
        <f t="shared" si="0"/>
        <v>1438803</v>
      </c>
      <c r="E9" s="16"/>
      <c r="F9" s="16"/>
      <c r="G9" s="16">
        <f>ОФП!D12</f>
        <v>985228</v>
      </c>
      <c r="H9" s="16"/>
      <c r="I9" s="44">
        <f t="shared" si="1"/>
        <v>985228</v>
      </c>
      <c r="J9" s="45"/>
    </row>
    <row r="10" spans="1:10" ht="15" customHeight="1">
      <c r="A10" s="41" t="e">
        <f>ОФП!#REF!</f>
        <v>#REF!</v>
      </c>
      <c r="B10" s="43"/>
      <c r="C10" s="44" t="e">
        <f>ОФП!#REF!</f>
        <v>#REF!</v>
      </c>
      <c r="D10" s="44" t="e">
        <f t="shared" si="0"/>
        <v>#REF!</v>
      </c>
      <c r="E10" s="16"/>
      <c r="F10" s="16"/>
      <c r="G10" s="16"/>
      <c r="H10" s="16" t="e">
        <f>ОФП!#REF!</f>
        <v>#REF!</v>
      </c>
      <c r="I10" s="44" t="e">
        <f t="shared" si="1"/>
        <v>#REF!</v>
      </c>
      <c r="J10" s="45"/>
    </row>
    <row r="11" spans="1:10">
      <c r="A11" s="41" t="e">
        <f>ОФП!#REF!</f>
        <v>#REF!</v>
      </c>
      <c r="B11" s="43"/>
      <c r="C11" s="44" t="e">
        <f>ОФП!#REF!</f>
        <v>#REF!</v>
      </c>
      <c r="D11" s="44" t="e">
        <f t="shared" si="0"/>
        <v>#REF!</v>
      </c>
      <c r="E11" s="16"/>
      <c r="F11" s="16"/>
      <c r="G11" s="16"/>
      <c r="H11" s="16" t="e">
        <f>ОФП!#REF!</f>
        <v>#REF!</v>
      </c>
      <c r="I11" s="44" t="e">
        <f t="shared" si="1"/>
        <v>#REF!</v>
      </c>
      <c r="J11" s="45"/>
    </row>
    <row r="12" spans="1:10">
      <c r="A12" s="41" t="e">
        <f>ОФП!#REF!</f>
        <v>#REF!</v>
      </c>
      <c r="B12" s="43"/>
      <c r="C12" s="44" t="e">
        <f>ОФП!#REF!</f>
        <v>#REF!</v>
      </c>
      <c r="D12" s="44" t="e">
        <f t="shared" si="0"/>
        <v>#REF!</v>
      </c>
      <c r="E12" s="16"/>
      <c r="F12" s="16"/>
      <c r="G12" s="16"/>
      <c r="H12" s="16" t="e">
        <f>ОФП!#REF!</f>
        <v>#REF!</v>
      </c>
      <c r="I12" s="44" t="e">
        <f t="shared" si="1"/>
        <v>#REF!</v>
      </c>
      <c r="J12" s="45"/>
    </row>
    <row r="13" spans="1:10">
      <c r="A13" s="41" t="e">
        <f>ОФП!#REF!</f>
        <v>#REF!</v>
      </c>
      <c r="B13" s="43"/>
      <c r="C13" s="44" t="e">
        <f>ОФП!#REF!</f>
        <v>#REF!</v>
      </c>
      <c r="D13" s="44" t="e">
        <f t="shared" si="0"/>
        <v>#REF!</v>
      </c>
      <c r="E13" s="16"/>
      <c r="F13" s="16"/>
      <c r="G13" s="16"/>
      <c r="H13" s="16" t="e">
        <f>ОФП!#REF!</f>
        <v>#REF!</v>
      </c>
      <c r="I13" s="44" t="e">
        <f t="shared" si="1"/>
        <v>#REF!</v>
      </c>
      <c r="J13" s="45"/>
    </row>
    <row r="14" spans="1:10">
      <c r="A14" s="17" t="s">
        <v>19</v>
      </c>
      <c r="B14" s="46" t="e">
        <f>SUM(B5:B13)</f>
        <v>#REF!</v>
      </c>
      <c r="C14" s="46" t="e">
        <f>SUM(C5:C13)</f>
        <v>#REF!</v>
      </c>
      <c r="D14" s="46" t="e">
        <f>SUM(D5:D13)</f>
        <v>#REF!</v>
      </c>
      <c r="E14" s="18" t="e">
        <f>D14-ОФП!C21</f>
        <v>#REF!</v>
      </c>
      <c r="F14" s="16"/>
      <c r="G14" s="46" t="e">
        <f>SUM(G5:G13)</f>
        <v>#REF!</v>
      </c>
      <c r="H14" s="46" t="e">
        <f>SUM(H5:H13)</f>
        <v>#REF!</v>
      </c>
      <c r="I14" s="46" t="e">
        <f>SUM(I5:I13)</f>
        <v>#REF!</v>
      </c>
      <c r="J14" s="46" t="e">
        <f>I14-ОФП!D21</f>
        <v>#REF!</v>
      </c>
    </row>
    <row r="15" spans="1:10">
      <c r="A15" s="17"/>
      <c r="B15" s="15"/>
      <c r="C15" s="16"/>
      <c r="D15" s="16"/>
      <c r="E15" s="16"/>
      <c r="F15" s="16"/>
      <c r="G15" s="16"/>
      <c r="H15" s="20"/>
      <c r="I15" s="20"/>
    </row>
    <row r="16" spans="1:10">
      <c r="A16" s="17" t="str">
        <f>[21]ОФП!A16</f>
        <v>ОБЯЗАТЕЛЬСТВА</v>
      </c>
      <c r="B16" s="15"/>
      <c r="C16" s="16"/>
      <c r="D16" s="16"/>
      <c r="E16" s="16"/>
      <c r="F16" s="16"/>
      <c r="G16" s="16"/>
      <c r="H16" s="20"/>
      <c r="I16" s="20"/>
    </row>
    <row r="17" spans="1:10" ht="26">
      <c r="A17" s="41" t="str">
        <f>ОФП!A25</f>
        <v>Краткосрочные финансовые обязательства</v>
      </c>
      <c r="B17" s="43">
        <f>ОФП!C25</f>
        <v>3851076</v>
      </c>
      <c r="C17" s="44"/>
      <c r="D17" s="44">
        <f>SUM(B17:C17)</f>
        <v>3851076</v>
      </c>
      <c r="E17" s="16"/>
      <c r="F17" s="16"/>
      <c r="G17" s="16">
        <f>ОФП!D25</f>
        <v>3073331</v>
      </c>
      <c r="H17" s="16"/>
      <c r="I17" s="44">
        <f t="shared" ref="I17:I23" si="2">SUM(G17:H17)</f>
        <v>3073331</v>
      </c>
      <c r="J17" s="45"/>
    </row>
    <row r="18" spans="1:10" ht="14.5" customHeight="1">
      <c r="A18" s="41" t="str">
        <f>ОФП!A26</f>
        <v xml:space="preserve">Торговая кредиторская задолженность </v>
      </c>
      <c r="B18" s="43">
        <f>ОФП!C26</f>
        <v>118505</v>
      </c>
      <c r="C18" s="44"/>
      <c r="D18" s="44">
        <f t="shared" ref="D18:D24" si="3">SUM(B18:C18)</f>
        <v>118505</v>
      </c>
      <c r="E18" s="16"/>
      <c r="F18" s="16"/>
      <c r="G18" s="16">
        <f>ОФП!D26</f>
        <v>226726</v>
      </c>
      <c r="H18" s="16"/>
      <c r="I18" s="44">
        <f t="shared" si="2"/>
        <v>226726</v>
      </c>
      <c r="J18" s="45"/>
    </row>
    <row r="19" spans="1:10" ht="28.9" customHeight="1">
      <c r="A19" s="41" t="str">
        <f>ОФП!A27</f>
        <v>Краткосрочные обязательства по аренде</v>
      </c>
      <c r="B19" s="43">
        <f>ОФП!C27</f>
        <v>37461</v>
      </c>
      <c r="C19" s="44"/>
      <c r="D19" s="44">
        <f t="shared" si="3"/>
        <v>37461</v>
      </c>
      <c r="E19" s="16"/>
      <c r="F19" s="16"/>
      <c r="G19" s="16">
        <f>ОФП!D27</f>
        <v>61071</v>
      </c>
      <c r="H19" s="20"/>
      <c r="I19" s="44">
        <f t="shared" si="2"/>
        <v>61071</v>
      </c>
      <c r="J19" s="45"/>
    </row>
    <row r="20" spans="1:10" ht="17.5" customHeight="1">
      <c r="A20" s="41" t="str">
        <f>ОФП!A29</f>
        <v>Обязательства по налогам и прочим обязательным платежам в бюджет</v>
      </c>
      <c r="B20" s="43">
        <f>ОФП!C29</f>
        <v>23463</v>
      </c>
      <c r="C20" s="44"/>
      <c r="D20" s="44">
        <f t="shared" si="3"/>
        <v>23463</v>
      </c>
      <c r="E20" s="16"/>
      <c r="F20" s="16"/>
      <c r="G20" s="16">
        <f>ОФП!D29</f>
        <v>47652</v>
      </c>
      <c r="H20" s="20"/>
      <c r="I20" s="44">
        <f t="shared" si="2"/>
        <v>47652</v>
      </c>
      <c r="J20" s="45"/>
    </row>
    <row r="21" spans="1:10">
      <c r="A21" s="41" t="e">
        <f>ОФП!#REF!</f>
        <v>#REF!</v>
      </c>
      <c r="B21" s="43" t="e">
        <f>ОФП!#REF!</f>
        <v>#REF!</v>
      </c>
      <c r="C21" s="47"/>
      <c r="D21" s="44" t="e">
        <f t="shared" si="3"/>
        <v>#REF!</v>
      </c>
      <c r="E21" s="18"/>
      <c r="F21" s="18"/>
      <c r="G21" s="16" t="e">
        <f>ОФП!#REF!</f>
        <v>#REF!</v>
      </c>
      <c r="H21" s="1"/>
      <c r="I21" s="44" t="e">
        <f t="shared" si="2"/>
        <v>#REF!</v>
      </c>
      <c r="J21" s="45"/>
    </row>
    <row r="22" spans="1:10">
      <c r="A22" s="41" t="e">
        <f>ОФП!#REF!</f>
        <v>#REF!</v>
      </c>
      <c r="B22" s="43" t="e">
        <f>ОФП!#REF!</f>
        <v>#REF!</v>
      </c>
      <c r="C22" s="47"/>
      <c r="D22" s="44" t="e">
        <f t="shared" si="3"/>
        <v>#REF!</v>
      </c>
      <c r="E22" s="18"/>
      <c r="F22" s="18"/>
      <c r="G22" s="16" t="e">
        <f>ОФП!#REF!</f>
        <v>#REF!</v>
      </c>
      <c r="H22" s="1"/>
      <c r="I22" s="44" t="e">
        <f t="shared" si="2"/>
        <v>#REF!</v>
      </c>
      <c r="J22" s="45"/>
    </row>
    <row r="23" spans="1:10">
      <c r="A23" s="41" t="e">
        <f>ОФП!#REF!</f>
        <v>#REF!</v>
      </c>
      <c r="B23" s="43"/>
      <c r="C23" s="44" t="e">
        <f>ОФП!#REF!</f>
        <v>#REF!</v>
      </c>
      <c r="D23" s="44" t="e">
        <f t="shared" si="3"/>
        <v>#REF!</v>
      </c>
      <c r="E23" s="18"/>
      <c r="F23" s="18"/>
      <c r="G23" s="16"/>
      <c r="H23" s="39" t="e">
        <f>ОФП!#REF!</f>
        <v>#REF!</v>
      </c>
      <c r="I23" s="44" t="e">
        <f t="shared" si="2"/>
        <v>#REF!</v>
      </c>
      <c r="J23" s="45"/>
    </row>
    <row r="24" spans="1:10">
      <c r="A24" s="48" t="e">
        <f>ОФП!#REF!</f>
        <v>#REF!</v>
      </c>
      <c r="B24" s="43"/>
      <c r="C24" s="44" t="e">
        <f>ОФП!#REF!</f>
        <v>#REF!</v>
      </c>
      <c r="D24" s="44" t="e">
        <f t="shared" si="3"/>
        <v>#REF!</v>
      </c>
      <c r="E24" s="18"/>
      <c r="F24" s="18"/>
      <c r="G24" s="16"/>
      <c r="H24" s="39"/>
      <c r="I24" s="44"/>
      <c r="J24" s="45"/>
    </row>
    <row r="25" spans="1:10">
      <c r="A25" s="17" t="s">
        <v>20</v>
      </c>
      <c r="B25" s="46" t="e">
        <f>SUM(B17:B23)</f>
        <v>#REF!</v>
      </c>
      <c r="C25" s="46" t="e">
        <f>SUM(C17:C24)</f>
        <v>#REF!</v>
      </c>
      <c r="D25" s="46" t="e">
        <f>SUM(D17:D24)</f>
        <v>#REF!</v>
      </c>
      <c r="E25" s="45" t="e">
        <f>ОФП!#REF!+ОФП!#REF!-СрокиПогашения!D25</f>
        <v>#REF!</v>
      </c>
      <c r="G25" s="46" t="e">
        <f>SUM(G15:G23)</f>
        <v>#REF!</v>
      </c>
      <c r="H25" s="46" t="e">
        <f>SUM(H15:H23)</f>
        <v>#REF!</v>
      </c>
      <c r="I25" s="46" t="e">
        <f>SUM(I15:I23)</f>
        <v>#REF!</v>
      </c>
      <c r="J25" s="46" t="e">
        <f>ОФП!#REF!+ОФП!#REF!-СрокиПогашения!I25</f>
        <v>#REF!</v>
      </c>
    </row>
    <row r="26" spans="1:10">
      <c r="A26" s="13" t="s">
        <v>8</v>
      </c>
      <c r="B26" s="46" t="e">
        <f>B14-B25</f>
        <v>#REF!</v>
      </c>
      <c r="C26" s="46" t="e">
        <f>C14-C25</f>
        <v>#REF!</v>
      </c>
      <c r="D26" s="46" t="e">
        <f>D14-D25</f>
        <v>#REF!</v>
      </c>
      <c r="E26" s="45" t="e">
        <f>D26-ОФП!C41</f>
        <v>#REF!</v>
      </c>
      <c r="G26" s="46" t="e">
        <f>G14-G25</f>
        <v>#REF!</v>
      </c>
      <c r="H26" s="46" t="e">
        <f>H14-H25</f>
        <v>#REF!</v>
      </c>
      <c r="I26" s="46" t="e">
        <f>I14-I25</f>
        <v>#REF!</v>
      </c>
      <c r="J26" s="45" t="e">
        <f>I26-ОФП!D41</f>
        <v>#REF!</v>
      </c>
    </row>
    <row r="27" spans="1:10">
      <c r="D27" s="45"/>
    </row>
  </sheetData>
  <mergeCells count="3">
    <mergeCell ref="A1:D1"/>
    <mergeCell ref="B2:C2"/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ОФП</vt:lpstr>
      <vt:lpstr>ОПиУ</vt:lpstr>
      <vt:lpstr>ОИК</vt:lpstr>
      <vt:lpstr>ОДДС</vt:lpstr>
      <vt:lpstr>ДДС 3 мес 2024г. (2)</vt:lpstr>
      <vt:lpstr>СрокиПогашения</vt:lpstr>
      <vt:lpstr>ОПиУ!Область_печати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zh.nazerke</dc:creator>
  <cp:lastModifiedBy>Анара</cp:lastModifiedBy>
  <cp:lastPrinted>2024-08-05T08:09:07Z</cp:lastPrinted>
  <dcterms:created xsi:type="dcterms:W3CDTF">2012-09-28T10:36:37Z</dcterms:created>
  <dcterms:modified xsi:type="dcterms:W3CDTF">2024-08-12T05:47:50Z</dcterms:modified>
</cp:coreProperties>
</file>