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Kase отчеты\"/>
    </mc:Choice>
  </mc:AlternateContent>
  <bookViews>
    <workbookView xWindow="0" yWindow="0" windowWidth="28800" windowHeight="11430"/>
  </bookViews>
  <sheets>
    <sheet name="Баланс" sheetId="1" r:id="rId1"/>
    <sheet name="ОПиУ" sheetId="2" r:id="rId2"/>
    <sheet name="Капитал" sheetId="3" r:id="rId3"/>
    <sheet name="ОДДС" sheetId="6" r:id="rId4"/>
  </sheets>
  <definedNames>
    <definedName name="_Hlk35446127" localSheetId="1">ОПиУ!$A$1</definedName>
    <definedName name="_Hlk523759641" localSheetId="0">Баланс!$A$5</definedName>
    <definedName name="_Hlk523759728" localSheetId="1">ОПиУ!$A$4</definedName>
    <definedName name="_Hlk9584503" localSheetId="1">ОПиУ!$A$7</definedName>
    <definedName name="_xlnm.Print_Area" localSheetId="2">Капитал!$A$1:$F$23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6" l="1"/>
  <c r="E15" i="3" l="1"/>
  <c r="E12" i="3"/>
  <c r="E13" i="3"/>
  <c r="E11" i="3"/>
  <c r="D10" i="3"/>
  <c r="D14" i="3" s="1"/>
  <c r="D16" i="3" s="1"/>
  <c r="C10" i="3"/>
  <c r="C14" i="3" s="1"/>
  <c r="C16" i="3" s="1"/>
  <c r="B10" i="3"/>
  <c r="B14" i="3" s="1"/>
  <c r="B16" i="3" s="1"/>
  <c r="E9" i="3"/>
  <c r="E7" i="3" l="1"/>
  <c r="C20" i="1" l="1"/>
  <c r="E9" i="2" l="1"/>
  <c r="D25" i="6" l="1"/>
  <c r="D33" i="6"/>
  <c r="D39" i="6"/>
  <c r="E11" i="2" l="1"/>
  <c r="E13" i="2" s="1"/>
  <c r="E17" i="2" s="1"/>
  <c r="C9" i="2"/>
  <c r="C11" i="2" l="1"/>
  <c r="C13" i="2" s="1"/>
  <c r="C17" i="2" s="1"/>
  <c r="C19" i="2" s="1"/>
  <c r="C20" i="2" s="1"/>
  <c r="E8" i="3" l="1"/>
  <c r="E10" i="3" s="1"/>
  <c r="E14" i="3" s="1"/>
  <c r="E16" i="3" s="1"/>
  <c r="C39" i="6" l="1"/>
  <c r="D40" i="6" l="1"/>
  <c r="C33" i="1"/>
  <c r="E28" i="1" l="1"/>
  <c r="C28" i="1"/>
  <c r="C34" i="1" s="1"/>
  <c r="E20" i="1"/>
  <c r="E33" i="1" l="1"/>
  <c r="E34" i="1" s="1"/>
  <c r="E19" i="2" l="1"/>
  <c r="E20" i="2" s="1"/>
  <c r="C33" i="6" l="1"/>
  <c r="C40" i="6" s="1"/>
  <c r="D18" i="6" l="1"/>
  <c r="D11" i="6" l="1"/>
  <c r="D19" i="6" s="1"/>
  <c r="D42" i="6" s="1"/>
  <c r="D45" i="6" s="1"/>
  <c r="C11" i="6" l="1"/>
  <c r="C18" i="6"/>
  <c r="C19" i="6" l="1"/>
  <c r="C42" i="6" s="1"/>
  <c r="C45" i="6" s="1"/>
</calcChain>
</file>

<file path=xl/sharedStrings.xml><?xml version="1.0" encoding="utf-8"?>
<sst xmlns="http://schemas.openxmlformats.org/spreadsheetml/2006/main" count="132" uniqueCount="105">
  <si>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</si>
  <si>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</si>
  <si>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</si>
  <si>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</si>
  <si>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</si>
  <si>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</si>
  <si>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</si>
  <si>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</si>
  <si>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</si>
  <si>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</si>
  <si>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</si>
  <si>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</si>
  <si>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</si>
  <si>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</si>
  <si>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</si>
  <si>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</si>
  <si>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</si>
  <si>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</si>
  <si>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Совокупный доход за период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</si>
  <si>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</si>
  <si>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</si>
  <si>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</si>
  <si>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</si>
  <si>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</si>
  <si>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</si>
  <si>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ТОО «МИКРОФИНАНСОВАЯ ОРГАНИЗАЦИЯ аФИНАНС»</t>
  </si>
  <si>
    <t>Директор</t>
  </si>
  <si>
    <t>Доход от первоначального признания финансовой помощи, полученной от собственника, по справедливой стоимости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</si>
  <si>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</si>
  <si>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</si>
  <si>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</si>
  <si>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</si>
  <si>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</si>
  <si>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Авансы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</si>
  <si>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</si>
  <si>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</si>
  <si>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</si>
  <si>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</si>
  <si>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</si>
  <si>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</si>
  <si>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</si>
  <si>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</si>
  <si>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</si>
  <si>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</si>
  <si>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</si>
  <si>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</si>
  <si>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</si>
  <si>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</si>
  <si>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</si>
  <si>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</si>
  <si>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</si>
  <si>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</si>
  <si>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</si>
  <si>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</si>
  <si>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</si>
  <si>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</si>
  <si>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</si>
  <si>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</si>
  <si>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</si>
  <si>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</si>
  <si>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</si>
  <si>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</si>
  <si>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</si>
  <si>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</si>
  <si>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</si>
  <si>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</si>
  <si>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</si>
  <si>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</si>
  <si>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2022 года</t>
  </si>
  <si>
    <t>Бельдеубаев А.М. ______________________</t>
  </si>
  <si>
    <t>Краткосрочные микрокредиты выданные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</si>
  <si>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</si>
  <si>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</si>
  <si>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</si>
  <si>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Начисление резерва по микрокредитам выданным</t>
  </si>
  <si>
    <t>Чистые процентные доходы после начисления резерва по микрокредитам выданным</t>
  </si>
  <si>
    <t>Прочие финансовые доходы/(расходы), нетто</t>
  </si>
  <si>
    <t>Расходы по налогу на прибыль</t>
  </si>
  <si>
    <t>Прибыль за отчетный период</t>
  </si>
  <si>
    <t>Итого совокупный доход за отчетный период</t>
  </si>
  <si>
    <t>Прочие доходы/(расходы), нетто</t>
  </si>
  <si>
    <t>(тыс. тенге)</t>
  </si>
  <si>
    <t>Пени (неустойки) полученные</t>
  </si>
  <si>
    <t>Выплата дивидендов</t>
  </si>
  <si>
    <t>Выдача займов</t>
  </si>
  <si>
    <t>31 марта</t>
  </si>
  <si>
    <t>2023 года</t>
  </si>
  <si>
    <t>ОТЧЕТ О ПРИБЫЛЯХ ИЛИ УБЫТКАХ И ПРОЧЕМ СОВОКУПНОМ ДОХОДЕ ЗА ТРИ МЕСЯЦА, ЗАКОНЧИВШИХСЯ 31 МАРТА 2023 ГОДА</t>
  </si>
  <si>
    <t>за три месяца, закончившихся 31 марта 2023 года (неаудировано)</t>
  </si>
  <si>
    <t>за три месяца, закончившихся 31 марта 2022 года (неаудировано)</t>
  </si>
  <si>
    <t>ОТЧЕТ ОБ ИЗМЕНЕНИЯХ В КАПИТАЛЕ ЗА ТРИ МЕСЯЦА, ЗАКОНЧИВШИХСЯ 31 МАРТА 2023 ГОДА</t>
  </si>
  <si>
    <t>ОТЧЕТ О ДВИЖЕНИИ ДЕНЕЖНЫХ СРЕДСТВ ЗА ТРИ МЕСЯЦА, ЗАКОНЧИВШИХСЯ 31 МАРТА 2023 ГОДА</t>
  </si>
  <si>
    <t>-</t>
  </si>
  <si>
    <t>Дебиторская задолженность</t>
  </si>
  <si>
    <t>Текущие налоговые активы</t>
  </si>
  <si>
    <t>ОТЧЕТ О ФИНАНСОВОМ ПОЛОЖЕНИИ НА 31 МАРТА 2023 ГОДА</t>
  </si>
  <si>
    <t>Финансовые активы</t>
  </si>
  <si>
    <t xml:space="preserve">Торговая кредиторская задолженность </t>
  </si>
  <si>
    <t>Остаток на 31 декабря 2022 года</t>
  </si>
  <si>
    <t>Остаток на 31 декабря 2021 года</t>
  </si>
  <si>
    <t>Реклассификация статей капитала</t>
  </si>
  <si>
    <t>Распределение дивидендов</t>
  </si>
  <si>
    <t>Остаток на 31 декабря 2020 года</t>
  </si>
  <si>
    <t>Остаток на 31 марта 2023 года</t>
  </si>
  <si>
    <t>Приобретение финансовых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</si>
</sst>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* #,##0_);_(* \(#,##0\);_(* &quot;-&quot;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center" wrapText="1"/>
    </xf>
    <xf numFmtId="0" fontId="0" fillId="0" borderId="0" xfId="0"/>
    <xf numFmtId="164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H35" sqref="H35"/>
    </sheetView>
  </sheetViews>
  <sheetFormatPr defaultRowHeight="15" x14ac:dyDescent="0.25"/>
  <cols>
    <col min="1" max="1" width="49.285156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25</v>
      </c>
    </row>
    <row r="2" spans="1:7" x14ac:dyDescent="0.25">
      <c r="A2" s="15" t="s">
        <v>95</v>
      </c>
    </row>
    <row r="5" spans="1:7" x14ac:dyDescent="0.25">
      <c r="A5" s="68"/>
      <c r="B5" s="69"/>
      <c r="C5" s="56" t="s">
        <v>85</v>
      </c>
      <c r="D5" s="70"/>
      <c r="E5" s="3" t="s">
        <v>0</v>
      </c>
    </row>
    <row r="6" spans="1:7" x14ac:dyDescent="0.25">
      <c r="A6" s="68"/>
      <c r="B6" s="69"/>
      <c r="C6" s="56" t="s">
        <v>86</v>
      </c>
      <c r="D6" s="70"/>
      <c r="E6" s="3" t="s">
        <v>68</v>
      </c>
    </row>
    <row r="7" spans="1:7" x14ac:dyDescent="0.25">
      <c r="B7" s="4" t="s">
        <v>1</v>
      </c>
      <c r="C7" s="56" t="s">
        <v>2</v>
      </c>
      <c r="D7" s="3"/>
      <c r="E7" s="3" t="s">
        <v>2</v>
      </c>
    </row>
    <row r="8" spans="1:7" x14ac:dyDescent="0.25">
      <c r="A8" s="7" t="s">
        <v>3</v>
      </c>
      <c r="B8" s="4"/>
      <c r="C8" s="3"/>
      <c r="D8" s="3"/>
      <c r="E8" s="3"/>
    </row>
    <row r="9" spans="1:7" x14ac:dyDescent="0.25">
      <c r="A9" s="9" t="s">
        <v>4</v>
      </c>
      <c r="B9" s="44">
        <v>4</v>
      </c>
      <c r="C9" s="10">
        <v>291982</v>
      </c>
      <c r="D9" s="8"/>
      <c r="E9" s="10">
        <v>164536</v>
      </c>
    </row>
    <row r="10" spans="1:7" x14ac:dyDescent="0.25">
      <c r="A10" s="9" t="s">
        <v>70</v>
      </c>
      <c r="B10" s="44">
        <v>5</v>
      </c>
      <c r="C10" s="10">
        <v>1955848</v>
      </c>
      <c r="D10" s="8"/>
      <c r="E10" s="10">
        <v>2184445</v>
      </c>
      <c r="G10" s="53"/>
    </row>
    <row r="11" spans="1:7" x14ac:dyDescent="0.25">
      <c r="A11" s="9" t="s">
        <v>19</v>
      </c>
      <c r="B11" s="44"/>
      <c r="C11" s="10">
        <v>792</v>
      </c>
      <c r="D11" s="8"/>
      <c r="E11" s="10">
        <v>157</v>
      </c>
      <c r="G11" s="53"/>
    </row>
    <row r="12" spans="1:7" s="63" customFormat="1" x14ac:dyDescent="0.25">
      <c r="A12" s="9" t="s">
        <v>96</v>
      </c>
      <c r="B12" s="44">
        <v>6</v>
      </c>
      <c r="C12" s="10">
        <v>169800</v>
      </c>
      <c r="D12" s="64"/>
      <c r="E12" s="10" t="s">
        <v>92</v>
      </c>
      <c r="F12" s="65"/>
    </row>
    <row r="13" spans="1:7" s="60" customFormat="1" x14ac:dyDescent="0.25">
      <c r="A13" s="9" t="s">
        <v>93</v>
      </c>
      <c r="B13" s="44">
        <v>7</v>
      </c>
      <c r="C13" s="10">
        <v>29835</v>
      </c>
      <c r="D13" s="64"/>
      <c r="E13" s="10">
        <v>4798</v>
      </c>
      <c r="F13" s="65"/>
    </row>
    <row r="14" spans="1:7" s="60" customFormat="1" x14ac:dyDescent="0.25">
      <c r="A14" s="9" t="s">
        <v>94</v>
      </c>
      <c r="B14" s="44">
        <v>8</v>
      </c>
      <c r="C14" s="10">
        <v>71311</v>
      </c>
      <c r="D14" s="64"/>
      <c r="E14" s="10">
        <v>15682</v>
      </c>
      <c r="F14" s="65"/>
    </row>
    <row r="15" spans="1:7" x14ac:dyDescent="0.25">
      <c r="A15" s="9" t="s">
        <v>57</v>
      </c>
      <c r="B15" s="44">
        <v>10</v>
      </c>
      <c r="C15" s="10">
        <v>49045</v>
      </c>
      <c r="D15" s="64"/>
      <c r="E15" s="10">
        <v>50100</v>
      </c>
      <c r="F15" s="65"/>
      <c r="G15" s="53"/>
    </row>
    <row r="16" spans="1:7" s="52" customFormat="1" x14ac:dyDescent="0.25">
      <c r="A16" s="9" t="s">
        <v>55</v>
      </c>
      <c r="B16" s="44">
        <v>11</v>
      </c>
      <c r="C16" s="10">
        <v>16789</v>
      </c>
      <c r="D16" s="64"/>
      <c r="E16" s="10">
        <v>17247</v>
      </c>
      <c r="F16" s="65"/>
      <c r="G16" s="53"/>
    </row>
    <row r="17" spans="1:7" x14ac:dyDescent="0.25">
      <c r="A17" s="9" t="s">
        <v>5</v>
      </c>
      <c r="B17" s="44">
        <v>12</v>
      </c>
      <c r="C17" s="10">
        <v>116264</v>
      </c>
      <c r="D17" s="64"/>
      <c r="E17" s="10">
        <v>125442</v>
      </c>
      <c r="F17" s="65"/>
      <c r="G17" s="53"/>
    </row>
    <row r="18" spans="1:7" x14ac:dyDescent="0.25">
      <c r="A18" s="9" t="s">
        <v>20</v>
      </c>
      <c r="B18" s="44">
        <v>26</v>
      </c>
      <c r="C18" s="10">
        <v>4975</v>
      </c>
      <c r="D18" s="8"/>
      <c r="E18" s="10">
        <v>8649</v>
      </c>
      <c r="G18" s="53"/>
    </row>
    <row r="19" spans="1:7" s="30" customFormat="1" ht="15.75" thickBot="1" x14ac:dyDescent="0.3">
      <c r="A19" s="9" t="s">
        <v>56</v>
      </c>
      <c r="B19" s="44">
        <v>9</v>
      </c>
      <c r="C19" s="10">
        <v>669480</v>
      </c>
      <c r="D19" s="29"/>
      <c r="E19" s="10">
        <v>542647</v>
      </c>
      <c r="G19" s="53"/>
    </row>
    <row r="20" spans="1:7" ht="15.75" thickBot="1" x14ac:dyDescent="0.3">
      <c r="A20" s="33" t="s">
        <v>58</v>
      </c>
      <c r="B20" s="45"/>
      <c r="C20" s="11">
        <f>SUM(C9:C19)</f>
        <v>3376121</v>
      </c>
      <c r="D20" s="67"/>
      <c r="E20" s="11">
        <f>SUM(E9:E19)</f>
        <v>3113703</v>
      </c>
    </row>
    <row r="21" spans="1:7" ht="15.75" thickTop="1" x14ac:dyDescent="0.25">
      <c r="A21" s="7" t="s">
        <v>6</v>
      </c>
      <c r="B21" s="44"/>
      <c r="C21" s="8"/>
      <c r="D21" s="67"/>
      <c r="E21" s="8"/>
    </row>
    <row r="22" spans="1:7" x14ac:dyDescent="0.25">
      <c r="A22" s="9" t="s">
        <v>97</v>
      </c>
      <c r="B22" s="44">
        <v>13</v>
      </c>
      <c r="C22" s="10">
        <v>121791</v>
      </c>
      <c r="D22" s="8"/>
      <c r="E22" s="10">
        <v>121549</v>
      </c>
      <c r="G22" s="53"/>
    </row>
    <row r="23" spans="1:7" s="30" customFormat="1" x14ac:dyDescent="0.25">
      <c r="A23" s="9" t="s">
        <v>21</v>
      </c>
      <c r="B23" s="44">
        <v>14</v>
      </c>
      <c r="C23" s="10">
        <v>26758</v>
      </c>
      <c r="D23" s="8"/>
      <c r="E23" s="10">
        <v>25128</v>
      </c>
      <c r="G23" s="53"/>
    </row>
    <row r="24" spans="1:7" ht="24" x14ac:dyDescent="0.25">
      <c r="A24" s="5" t="s">
        <v>22</v>
      </c>
      <c r="B24" s="44">
        <v>15</v>
      </c>
      <c r="C24" s="10">
        <v>277073</v>
      </c>
      <c r="D24" s="8"/>
      <c r="E24" s="10">
        <v>248819</v>
      </c>
      <c r="G24" s="53"/>
    </row>
    <row r="25" spans="1:7" s="30" customFormat="1" x14ac:dyDescent="0.25">
      <c r="A25" s="9" t="s">
        <v>24</v>
      </c>
      <c r="B25" s="44">
        <v>17</v>
      </c>
      <c r="C25" s="10">
        <v>1326685</v>
      </c>
      <c r="D25" s="31"/>
      <c r="E25" s="10">
        <v>1359358</v>
      </c>
      <c r="G25" s="53"/>
    </row>
    <row r="26" spans="1:7" x14ac:dyDescent="0.25">
      <c r="A26" s="9" t="s">
        <v>7</v>
      </c>
      <c r="B26" s="44">
        <v>18</v>
      </c>
      <c r="C26" s="10">
        <v>158977</v>
      </c>
      <c r="D26" s="8"/>
      <c r="E26" s="10">
        <v>161840</v>
      </c>
      <c r="G26" s="53"/>
    </row>
    <row r="27" spans="1:7" s="30" customFormat="1" ht="15.75" thickBot="1" x14ac:dyDescent="0.3">
      <c r="A27" s="9" t="s">
        <v>59</v>
      </c>
      <c r="B27" s="44">
        <v>16</v>
      </c>
      <c r="C27" s="10">
        <v>188373</v>
      </c>
      <c r="D27" s="29"/>
      <c r="E27" s="10">
        <v>136635</v>
      </c>
      <c r="G27" s="53"/>
    </row>
    <row r="28" spans="1:7" ht="15.75" thickBot="1" x14ac:dyDescent="0.3">
      <c r="A28" s="33" t="s">
        <v>8</v>
      </c>
      <c r="B28" s="45"/>
      <c r="C28" s="11">
        <f>SUM(C22:C27)</f>
        <v>2099657</v>
      </c>
      <c r="D28" s="67"/>
      <c r="E28" s="11">
        <f>SUM(E22:E27)</f>
        <v>2053329</v>
      </c>
    </row>
    <row r="29" spans="1:7" ht="15.75" thickTop="1" x14ac:dyDescent="0.25">
      <c r="A29" s="7" t="s">
        <v>9</v>
      </c>
      <c r="B29" s="44"/>
      <c r="C29" s="8"/>
      <c r="D29" s="67"/>
      <c r="E29" s="8"/>
    </row>
    <row r="30" spans="1:7" x14ac:dyDescent="0.25">
      <c r="A30" s="9" t="s">
        <v>10</v>
      </c>
      <c r="B30" s="44">
        <v>19</v>
      </c>
      <c r="C30" s="10">
        <v>120000</v>
      </c>
      <c r="D30" s="8"/>
      <c r="E30" s="10">
        <v>120000</v>
      </c>
    </row>
    <row r="31" spans="1:7" x14ac:dyDescent="0.25">
      <c r="A31" s="9" t="s">
        <v>23</v>
      </c>
      <c r="B31" s="44"/>
      <c r="C31" s="10"/>
      <c r="D31" s="8"/>
      <c r="E31" s="10"/>
    </row>
    <row r="32" spans="1:7" ht="15.75" thickBot="1" x14ac:dyDescent="0.3">
      <c r="A32" s="9" t="s">
        <v>11</v>
      </c>
      <c r="B32" s="44"/>
      <c r="C32" s="10">
        <v>1156464</v>
      </c>
      <c r="D32" s="67"/>
      <c r="E32" s="10">
        <v>940374</v>
      </c>
    </row>
    <row r="33" spans="1:5" ht="15.75" thickBot="1" x14ac:dyDescent="0.3">
      <c r="A33" s="33" t="s">
        <v>12</v>
      </c>
      <c r="B33" s="45"/>
      <c r="C33" s="11">
        <f>SUM(C30:C32)</f>
        <v>1276464</v>
      </c>
      <c r="D33" s="67"/>
      <c r="E33" s="11">
        <f>SUM(E30:E32)</f>
        <v>1060374</v>
      </c>
    </row>
    <row r="34" spans="1:5" ht="16.5" thickTop="1" thickBot="1" x14ac:dyDescent="0.3">
      <c r="A34" s="33" t="s">
        <v>13</v>
      </c>
      <c r="B34" s="45"/>
      <c r="C34" s="13">
        <f>C28+C33</f>
        <v>3376121</v>
      </c>
      <c r="D34" s="67"/>
      <c r="E34" s="13">
        <f>E28+E33</f>
        <v>3113703</v>
      </c>
    </row>
    <row r="35" spans="1:5" ht="15.75" thickTop="1" x14ac:dyDescent="0.25"/>
    <row r="38" spans="1:5" x14ac:dyDescent="0.25">
      <c r="A38" s="32" t="s">
        <v>26</v>
      </c>
    </row>
    <row r="39" spans="1:5" x14ac:dyDescent="0.25">
      <c r="A39" s="32" t="s">
        <v>69</v>
      </c>
    </row>
  </sheetData>
  <mergeCells count="6">
    <mergeCell ref="D28:D29"/>
    <mergeCell ref="D32:D34"/>
    <mergeCell ref="A5:A6"/>
    <mergeCell ref="B5:B6"/>
    <mergeCell ref="D5:D6"/>
    <mergeCell ref="D20:D21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M10" sqref="M10"/>
    </sheetView>
  </sheetViews>
  <sheetFormatPr defaultRowHeight="15" x14ac:dyDescent="0.25"/>
  <cols>
    <col min="1" max="1" width="47" customWidth="1"/>
    <col min="2" max="2" width="11.7109375" customWidth="1"/>
    <col min="3" max="3" width="16" customWidth="1"/>
    <col min="4" max="4" width="4.140625" customWidth="1"/>
    <col min="5" max="5" width="17" customWidth="1"/>
  </cols>
  <sheetData>
    <row r="1" spans="1:6" x14ac:dyDescent="0.25">
      <c r="A1" s="14" t="s">
        <v>25</v>
      </c>
    </row>
    <row r="2" spans="1:6" ht="31.5" customHeight="1" x14ac:dyDescent="0.25">
      <c r="A2" s="71" t="s">
        <v>87</v>
      </c>
      <c r="B2" s="71"/>
      <c r="C2" s="71"/>
      <c r="D2" s="71"/>
      <c r="E2" s="71"/>
    </row>
    <row r="4" spans="1:6" ht="68.25" customHeight="1" x14ac:dyDescent="0.25">
      <c r="B4" s="2"/>
      <c r="C4" s="56" t="s">
        <v>88</v>
      </c>
      <c r="D4" s="56"/>
      <c r="E4" s="61" t="s">
        <v>89</v>
      </c>
    </row>
    <row r="5" spans="1:6" x14ac:dyDescent="0.25">
      <c r="B5" s="4" t="s">
        <v>1</v>
      </c>
      <c r="C5" s="3" t="s">
        <v>2</v>
      </c>
      <c r="D5" s="3"/>
      <c r="E5" s="3" t="s">
        <v>2</v>
      </c>
    </row>
    <row r="6" spans="1:6" x14ac:dyDescent="0.25">
      <c r="A6" s="2"/>
      <c r="B6" s="46"/>
      <c r="C6" s="17"/>
      <c r="D6" s="3"/>
      <c r="E6" s="3"/>
    </row>
    <row r="7" spans="1:6" x14ac:dyDescent="0.25">
      <c r="A7" s="5" t="s">
        <v>71</v>
      </c>
      <c r="B7" s="44">
        <v>20</v>
      </c>
      <c r="C7" s="17">
        <v>1513281.17182</v>
      </c>
      <c r="D7" s="18"/>
      <c r="E7" s="17">
        <v>1813122</v>
      </c>
    </row>
    <row r="8" spans="1:6" x14ac:dyDescent="0.25">
      <c r="A8" s="5" t="s">
        <v>72</v>
      </c>
      <c r="B8" s="44">
        <v>21</v>
      </c>
      <c r="C8" s="17">
        <v>-61445.983159999996</v>
      </c>
      <c r="D8" s="18"/>
      <c r="E8" s="17">
        <v>-53554</v>
      </c>
      <c r="F8" s="55"/>
    </row>
    <row r="9" spans="1:6" ht="24" x14ac:dyDescent="0.25">
      <c r="A9" s="12" t="s">
        <v>73</v>
      </c>
      <c r="B9" s="45"/>
      <c r="C9" s="20">
        <f>C7+C8</f>
        <v>1451835.18866</v>
      </c>
      <c r="D9" s="20"/>
      <c r="E9" s="20">
        <f>E7+E8</f>
        <v>1759568</v>
      </c>
    </row>
    <row r="10" spans="1:6" s="55" customFormat="1" x14ac:dyDescent="0.25">
      <c r="A10" s="9" t="s">
        <v>74</v>
      </c>
      <c r="B10" s="44"/>
      <c r="C10" s="17">
        <v>-551335.4135599999</v>
      </c>
      <c r="D10" s="17"/>
      <c r="E10" s="17">
        <v>-851382</v>
      </c>
      <c r="F10" s="53"/>
    </row>
    <row r="11" spans="1:6" s="55" customFormat="1" ht="24" x14ac:dyDescent="0.25">
      <c r="A11" s="12" t="s">
        <v>75</v>
      </c>
      <c r="B11" s="45"/>
      <c r="C11" s="20">
        <f>C9+C10</f>
        <v>900499.77510000009</v>
      </c>
      <c r="D11" s="20"/>
      <c r="E11" s="20">
        <f>E9+E10</f>
        <v>908186</v>
      </c>
    </row>
    <row r="12" spans="1:6" ht="15.75" thickBot="1" x14ac:dyDescent="0.3">
      <c r="A12" s="9" t="s">
        <v>14</v>
      </c>
      <c r="B12" s="44">
        <v>22</v>
      </c>
      <c r="C12" s="19">
        <v>-544886.07640999998</v>
      </c>
      <c r="D12" s="21"/>
      <c r="E12" s="19">
        <v>-556717</v>
      </c>
    </row>
    <row r="13" spans="1:6" x14ac:dyDescent="0.25">
      <c r="A13" s="7" t="s">
        <v>15</v>
      </c>
      <c r="B13" s="47"/>
      <c r="C13" s="20">
        <f>C11+C12</f>
        <v>355613.69869000011</v>
      </c>
      <c r="D13" s="21"/>
      <c r="E13" s="20">
        <f>E11+E12</f>
        <v>351469</v>
      </c>
    </row>
    <row r="14" spans="1:6" x14ac:dyDescent="0.25">
      <c r="A14" s="9" t="s">
        <v>16</v>
      </c>
      <c r="B14" s="44">
        <v>24</v>
      </c>
      <c r="C14" s="17">
        <v>-107729.73948999999</v>
      </c>
      <c r="D14" s="21"/>
      <c r="E14" s="17">
        <v>-77059</v>
      </c>
    </row>
    <row r="15" spans="1:6" x14ac:dyDescent="0.25">
      <c r="A15" s="9" t="s">
        <v>76</v>
      </c>
      <c r="B15" s="44">
        <v>23</v>
      </c>
      <c r="C15" s="17">
        <v>-4547.2125600000008</v>
      </c>
      <c r="D15" s="21"/>
      <c r="E15" s="17">
        <v>-18260</v>
      </c>
      <c r="F15" s="53"/>
    </row>
    <row r="16" spans="1:6" ht="15.75" thickBot="1" x14ac:dyDescent="0.3">
      <c r="A16" s="9" t="s">
        <v>80</v>
      </c>
      <c r="B16" s="44">
        <v>25</v>
      </c>
      <c r="C16" s="17">
        <v>5926.5356599999996</v>
      </c>
      <c r="D16" s="21"/>
      <c r="E16" s="17">
        <v>10135</v>
      </c>
      <c r="F16" s="53"/>
    </row>
    <row r="17" spans="1:5" x14ac:dyDescent="0.25">
      <c r="A17" s="7" t="s">
        <v>17</v>
      </c>
      <c r="B17" s="45"/>
      <c r="C17" s="22">
        <f>SUM(C13:C16)</f>
        <v>249263.28230000008</v>
      </c>
      <c r="D17" s="21"/>
      <c r="E17" s="22">
        <f>SUM(E13:E16)</f>
        <v>266285</v>
      </c>
    </row>
    <row r="18" spans="1:5" x14ac:dyDescent="0.25">
      <c r="A18" s="9" t="s">
        <v>77</v>
      </c>
      <c r="B18" s="44">
        <v>26</v>
      </c>
      <c r="C18" s="17">
        <v>-33172.783000000003</v>
      </c>
      <c r="D18" s="21"/>
      <c r="E18" s="17">
        <v>-56155</v>
      </c>
    </row>
    <row r="19" spans="1:5" ht="15.75" thickBot="1" x14ac:dyDescent="0.3">
      <c r="A19" s="7" t="s">
        <v>78</v>
      </c>
      <c r="B19" s="45"/>
      <c r="C19" s="20">
        <f>SUM(C17:C18)</f>
        <v>216090.49930000008</v>
      </c>
      <c r="D19" s="23"/>
      <c r="E19" s="20">
        <f>SUM(E17:E18)</f>
        <v>210130</v>
      </c>
    </row>
    <row r="20" spans="1:5" ht="15.75" thickBot="1" x14ac:dyDescent="0.3">
      <c r="A20" s="7" t="s">
        <v>79</v>
      </c>
      <c r="B20" s="2"/>
      <c r="C20" s="24">
        <f>C19</f>
        <v>216090.49930000008</v>
      </c>
      <c r="D20" s="23"/>
      <c r="E20" s="24">
        <f>E19</f>
        <v>210130</v>
      </c>
    </row>
    <row r="21" spans="1:5" ht="15.75" thickTop="1" x14ac:dyDescent="0.25">
      <c r="B21" s="6"/>
      <c r="C21" s="8"/>
      <c r="D21" s="12"/>
      <c r="E21" s="3"/>
    </row>
    <row r="22" spans="1:5" x14ac:dyDescent="0.25">
      <c r="B22" s="6"/>
      <c r="C22" s="62"/>
      <c r="D22" s="3"/>
      <c r="E22" s="3"/>
    </row>
    <row r="23" spans="1:5" x14ac:dyDescent="0.25">
      <c r="C23" s="54"/>
    </row>
    <row r="25" spans="1:5" x14ac:dyDescent="0.25">
      <c r="A25" s="32" t="s">
        <v>26</v>
      </c>
    </row>
    <row r="26" spans="1:5" x14ac:dyDescent="0.25">
      <c r="A26" s="32" t="s">
        <v>69</v>
      </c>
    </row>
  </sheetData>
  <mergeCells count="1">
    <mergeCell ref="A2:E2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zoomScaleNormal="100" workbookViewId="0">
      <selection activeCell="A29" sqref="A29"/>
    </sheetView>
  </sheetViews>
  <sheetFormatPr defaultRowHeight="15" x14ac:dyDescent="0.25"/>
  <cols>
    <col min="1" max="1" width="28.85546875" customWidth="1"/>
    <col min="2" max="2" width="19" customWidth="1"/>
    <col min="3" max="3" width="16.5703125" customWidth="1"/>
    <col min="4" max="4" width="15.5703125" customWidth="1"/>
    <col min="5" max="5" width="15.28515625" customWidth="1"/>
  </cols>
  <sheetData>
    <row r="1" spans="1:16" x14ac:dyDescent="0.25">
      <c r="A1" s="14" t="s">
        <v>25</v>
      </c>
      <c r="B1" s="30"/>
      <c r="C1" s="30"/>
      <c r="D1" s="30"/>
      <c r="P1" t="s">
        <v>28</v>
      </c>
    </row>
    <row r="2" spans="1:16" x14ac:dyDescent="0.25">
      <c r="A2" s="14" t="s">
        <v>90</v>
      </c>
      <c r="B2" s="30"/>
      <c r="C2" s="30"/>
      <c r="D2" s="30"/>
    </row>
    <row r="4" spans="1:16" x14ac:dyDescent="0.25">
      <c r="A4" s="1"/>
      <c r="B4" s="12"/>
      <c r="C4" s="3"/>
      <c r="D4" s="3"/>
      <c r="E4" s="3"/>
    </row>
    <row r="5" spans="1:16" ht="24" x14ac:dyDescent="0.25">
      <c r="A5" s="1"/>
      <c r="B5" s="12" t="s">
        <v>10</v>
      </c>
      <c r="C5" s="12" t="s">
        <v>23</v>
      </c>
      <c r="D5" s="3" t="s">
        <v>11</v>
      </c>
      <c r="E5" s="3" t="s">
        <v>12</v>
      </c>
    </row>
    <row r="6" spans="1:16" x14ac:dyDescent="0.25">
      <c r="A6" s="1"/>
      <c r="B6" s="3" t="s">
        <v>2</v>
      </c>
      <c r="C6" s="3" t="s">
        <v>2</v>
      </c>
      <c r="D6" s="3" t="s">
        <v>2</v>
      </c>
      <c r="E6" s="3" t="s">
        <v>2</v>
      </c>
    </row>
    <row r="7" spans="1:16" ht="15.75" thickBot="1" x14ac:dyDescent="0.3">
      <c r="A7" s="12" t="s">
        <v>102</v>
      </c>
      <c r="B7" s="25">
        <v>120000</v>
      </c>
      <c r="C7" s="25">
        <v>70769</v>
      </c>
      <c r="D7" s="25">
        <v>157082</v>
      </c>
      <c r="E7" s="25">
        <f>SUM(B7:D7)</f>
        <v>347851</v>
      </c>
    </row>
    <row r="8" spans="1:16" s="30" customFormat="1" x14ac:dyDescent="0.25">
      <c r="A8" s="5" t="s">
        <v>18</v>
      </c>
      <c r="B8" s="27"/>
      <c r="C8" s="57"/>
      <c r="D8" s="57">
        <v>903224</v>
      </c>
      <c r="E8" s="26">
        <f>SUM(B8:D8)</f>
        <v>903224</v>
      </c>
    </row>
    <row r="9" spans="1:16" s="65" customFormat="1" ht="48.75" thickBot="1" x14ac:dyDescent="0.3">
      <c r="A9" s="5" t="s">
        <v>27</v>
      </c>
      <c r="B9" s="27"/>
      <c r="C9" s="57">
        <v>62229</v>
      </c>
      <c r="D9" s="57"/>
      <c r="E9" s="26">
        <f>SUM(B9:D9)</f>
        <v>62229</v>
      </c>
    </row>
    <row r="10" spans="1:16" ht="15.75" thickBot="1" x14ac:dyDescent="0.3">
      <c r="A10" s="12" t="s">
        <v>99</v>
      </c>
      <c r="B10" s="28">
        <f>B7</f>
        <v>120000</v>
      </c>
      <c r="C10" s="28">
        <f>SUM(C7:C9)</f>
        <v>132998</v>
      </c>
      <c r="D10" s="28">
        <f t="shared" ref="D10:E10" si="0">SUM(D7:D9)</f>
        <v>1060306</v>
      </c>
      <c r="E10" s="28">
        <f t="shared" si="0"/>
        <v>1313304</v>
      </c>
    </row>
    <row r="11" spans="1:16" ht="15.75" thickTop="1" x14ac:dyDescent="0.25">
      <c r="A11" s="5" t="s">
        <v>18</v>
      </c>
      <c r="B11" s="27"/>
      <c r="C11" s="57"/>
      <c r="D11" s="57">
        <v>588339</v>
      </c>
      <c r="E11" s="26">
        <f>SUM(B11:D11)</f>
        <v>588339</v>
      </c>
    </row>
    <row r="12" spans="1:16" s="59" customFormat="1" x14ac:dyDescent="0.25">
      <c r="A12" s="5" t="s">
        <v>100</v>
      </c>
      <c r="B12" s="57"/>
      <c r="C12" s="57">
        <v>-132998</v>
      </c>
      <c r="D12" s="57">
        <v>132998</v>
      </c>
      <c r="E12" s="26">
        <f t="shared" ref="E12:E13" si="1">SUM(B12:D12)</f>
        <v>0</v>
      </c>
    </row>
    <row r="13" spans="1:16" ht="15.75" thickBot="1" x14ac:dyDescent="0.3">
      <c r="A13" s="5" t="s">
        <v>101</v>
      </c>
      <c r="B13" s="66"/>
      <c r="C13" s="57"/>
      <c r="D13" s="57">
        <v>-841269</v>
      </c>
      <c r="E13" s="26">
        <f t="shared" si="1"/>
        <v>-841269</v>
      </c>
    </row>
    <row r="14" spans="1:16" ht="15.75" thickBot="1" x14ac:dyDescent="0.3">
      <c r="A14" s="12" t="s">
        <v>98</v>
      </c>
      <c r="B14" s="28">
        <f>SUM(B10:B13)</f>
        <v>120000</v>
      </c>
      <c r="C14" s="28">
        <f>SUM(C10:C13)</f>
        <v>0</v>
      </c>
      <c r="D14" s="28">
        <f>SUM(D10:D13)</f>
        <v>940374</v>
      </c>
      <c r="E14" s="28">
        <f>SUM(E10:E13)</f>
        <v>1060374</v>
      </c>
    </row>
    <row r="15" spans="1:16" ht="16.5" thickTop="1" thickBot="1" x14ac:dyDescent="0.3">
      <c r="A15" s="5" t="s">
        <v>18</v>
      </c>
      <c r="B15" s="27"/>
      <c r="C15" s="57"/>
      <c r="D15" s="57">
        <v>216090</v>
      </c>
      <c r="E15" s="26">
        <f>SUM(B15:D15)</f>
        <v>216090</v>
      </c>
    </row>
    <row r="16" spans="1:16" ht="15.75" thickBot="1" x14ac:dyDescent="0.3">
      <c r="A16" s="12" t="s">
        <v>103</v>
      </c>
      <c r="B16" s="28">
        <f>SUM(B14:B15)</f>
        <v>120000</v>
      </c>
      <c r="C16" s="28">
        <f>SUM(C14:C15)</f>
        <v>0</v>
      </c>
      <c r="D16" s="28">
        <f>SUM(D14:D15)</f>
        <v>1156464</v>
      </c>
      <c r="E16" s="28">
        <f>SUM(E14:E15)</f>
        <v>1276464</v>
      </c>
    </row>
    <row r="17" spans="1:5" ht="15.75" thickTop="1" x14ac:dyDescent="0.25">
      <c r="B17" s="57"/>
      <c r="C17" s="57"/>
      <c r="D17" s="26"/>
      <c r="E17" s="57"/>
    </row>
    <row r="21" spans="1:5" ht="15.75" x14ac:dyDescent="0.25">
      <c r="A21" s="48" t="s">
        <v>26</v>
      </c>
    </row>
    <row r="22" spans="1:5" ht="15.75" x14ac:dyDescent="0.25">
      <c r="A22" s="48" t="s">
        <v>69</v>
      </c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F37" sqref="F37"/>
    </sheetView>
  </sheetViews>
  <sheetFormatPr defaultColWidth="8.85546875" defaultRowHeight="12.75" x14ac:dyDescent="0.2"/>
  <cols>
    <col min="1" max="1" width="57" style="36" customWidth="1"/>
    <col min="2" max="2" width="10.5703125" style="36" customWidth="1"/>
    <col min="3" max="3" width="15.42578125" style="36" customWidth="1"/>
    <col min="4" max="4" width="18.28515625" style="35" customWidth="1"/>
    <col min="5" max="9" width="16.5703125" style="41" customWidth="1"/>
    <col min="10" max="15" width="16.5703125" style="42" customWidth="1"/>
    <col min="16" max="16384" width="8.85546875" style="42"/>
  </cols>
  <sheetData>
    <row r="1" spans="1:9" ht="15" x14ac:dyDescent="0.25">
      <c r="A1" s="14" t="s">
        <v>25</v>
      </c>
      <c r="B1" s="14"/>
      <c r="C1" s="14"/>
      <c r="D1" s="30"/>
      <c r="E1" s="30"/>
      <c r="F1" s="30"/>
      <c r="G1" s="30"/>
      <c r="H1" s="30"/>
      <c r="I1" s="30"/>
    </row>
    <row r="2" spans="1:9" ht="15" x14ac:dyDescent="0.25">
      <c r="A2" s="14" t="s">
        <v>91</v>
      </c>
      <c r="B2" s="14"/>
      <c r="C2" s="14"/>
      <c r="D2" s="30"/>
      <c r="E2" s="30"/>
      <c r="F2" s="30"/>
      <c r="G2" s="30"/>
      <c r="H2" s="30"/>
      <c r="I2" s="30"/>
    </row>
    <row r="3" spans="1:9" ht="69" customHeight="1" x14ac:dyDescent="0.2">
      <c r="C3" s="56" t="s">
        <v>88</v>
      </c>
      <c r="D3" s="56" t="s">
        <v>89</v>
      </c>
    </row>
    <row r="4" spans="1:9" ht="24" x14ac:dyDescent="0.2">
      <c r="A4" s="38"/>
      <c r="B4" s="16" t="s">
        <v>1</v>
      </c>
      <c r="C4" s="37" t="s">
        <v>81</v>
      </c>
      <c r="D4" s="37" t="s">
        <v>29</v>
      </c>
    </row>
    <row r="5" spans="1:9" x14ac:dyDescent="0.2">
      <c r="A5" s="33" t="s">
        <v>30</v>
      </c>
      <c r="B5" s="33"/>
      <c r="C5" s="33"/>
      <c r="D5" s="39"/>
    </row>
    <row r="6" spans="1:9" x14ac:dyDescent="0.2">
      <c r="A6" s="9" t="s">
        <v>31</v>
      </c>
      <c r="B6" s="34"/>
      <c r="C6" s="17">
        <v>596855.07085000002</v>
      </c>
      <c r="D6" s="17">
        <v>1733837</v>
      </c>
    </row>
    <row r="7" spans="1:9" x14ac:dyDescent="0.2">
      <c r="A7" s="9" t="s">
        <v>32</v>
      </c>
      <c r="B7" s="34"/>
      <c r="C7" s="17">
        <v>939251.54342</v>
      </c>
      <c r="D7" s="17">
        <v>1026133</v>
      </c>
    </row>
    <row r="8" spans="1:9" x14ac:dyDescent="0.2">
      <c r="A8" s="9" t="s">
        <v>82</v>
      </c>
      <c r="B8" s="34"/>
      <c r="C8" s="17">
        <v>336119.37943000003</v>
      </c>
      <c r="D8" s="17">
        <v>326926</v>
      </c>
    </row>
    <row r="9" spans="1:9" x14ac:dyDescent="0.2">
      <c r="A9" s="9" t="s">
        <v>33</v>
      </c>
      <c r="B9" s="34"/>
      <c r="C9" s="17">
        <v>20153.992450000002</v>
      </c>
      <c r="D9" s="17">
        <v>11172</v>
      </c>
    </row>
    <row r="10" spans="1:9" x14ac:dyDescent="0.2">
      <c r="A10" s="9" t="s">
        <v>54</v>
      </c>
      <c r="B10" s="34"/>
      <c r="C10" s="17">
        <v>238050.54041999998</v>
      </c>
      <c r="D10" s="17">
        <v>47856</v>
      </c>
    </row>
    <row r="11" spans="1:9" x14ac:dyDescent="0.2">
      <c r="A11" s="33" t="s">
        <v>34</v>
      </c>
      <c r="B11" s="40"/>
      <c r="C11" s="20">
        <f>SUM(C6:C10)</f>
        <v>2130430.5265699998</v>
      </c>
      <c r="D11" s="20">
        <f>SUM(D6:D10)</f>
        <v>3145924</v>
      </c>
    </row>
    <row r="12" spans="1:9" x14ac:dyDescent="0.2">
      <c r="A12" s="9" t="s">
        <v>35</v>
      </c>
      <c r="B12" s="34"/>
      <c r="C12" s="17">
        <v>-784217.21100000001</v>
      </c>
      <c r="D12" s="58">
        <v>-2940394</v>
      </c>
    </row>
    <row r="13" spans="1:9" x14ac:dyDescent="0.2">
      <c r="A13" s="9" t="s">
        <v>36</v>
      </c>
      <c r="B13" s="34"/>
      <c r="C13" s="17">
        <v>-70782.649999999994</v>
      </c>
      <c r="D13" s="17">
        <v>-36904</v>
      </c>
    </row>
    <row r="14" spans="1:9" x14ac:dyDescent="0.2">
      <c r="A14" s="9" t="s">
        <v>37</v>
      </c>
      <c r="B14" s="34"/>
      <c r="C14" s="17">
        <v>-510828.36815999995</v>
      </c>
      <c r="D14" s="17">
        <v>-484763</v>
      </c>
    </row>
    <row r="15" spans="1:9" x14ac:dyDescent="0.2">
      <c r="A15" s="9" t="s">
        <v>38</v>
      </c>
      <c r="B15" s="34"/>
      <c r="C15" s="17">
        <v>-99471.231569999989</v>
      </c>
      <c r="D15" s="17">
        <v>-18550</v>
      </c>
    </row>
    <row r="16" spans="1:9" x14ac:dyDescent="0.2">
      <c r="A16" s="9" t="s">
        <v>39</v>
      </c>
      <c r="B16" s="34"/>
      <c r="C16" s="17">
        <v>-23457.097050000004</v>
      </c>
      <c r="D16" s="17">
        <v>0</v>
      </c>
    </row>
    <row r="17" spans="1:4" x14ac:dyDescent="0.2">
      <c r="A17" s="9" t="s">
        <v>40</v>
      </c>
      <c r="B17" s="34"/>
      <c r="C17" s="17">
        <v>-254666.91987000001</v>
      </c>
      <c r="D17" s="17">
        <v>-6840</v>
      </c>
    </row>
    <row r="18" spans="1:4" x14ac:dyDescent="0.2">
      <c r="A18" s="40" t="s">
        <v>41</v>
      </c>
      <c r="B18" s="40"/>
      <c r="C18" s="20">
        <f>SUM(C12:C17)</f>
        <v>-1743423.4776500002</v>
      </c>
      <c r="D18" s="20">
        <f>SUM(D12:D17)</f>
        <v>-3487451</v>
      </c>
    </row>
    <row r="19" spans="1:4" x14ac:dyDescent="0.2">
      <c r="A19" s="33" t="s">
        <v>42</v>
      </c>
      <c r="B19" s="33"/>
      <c r="C19" s="20">
        <f>C11+C18</f>
        <v>387007.04891999951</v>
      </c>
      <c r="D19" s="20">
        <f>D11+D18</f>
        <v>-341527</v>
      </c>
    </row>
    <row r="20" spans="1:4" x14ac:dyDescent="0.2">
      <c r="A20" s="38"/>
      <c r="B20" s="38"/>
      <c r="C20" s="38"/>
    </row>
    <row r="21" spans="1:4" x14ac:dyDescent="0.2">
      <c r="A21" s="33" t="s">
        <v>43</v>
      </c>
      <c r="B21" s="33"/>
      <c r="C21" s="33"/>
      <c r="D21" s="39"/>
    </row>
    <row r="22" spans="1:4" x14ac:dyDescent="0.2">
      <c r="A22" s="9" t="s">
        <v>44</v>
      </c>
      <c r="B22" s="34"/>
      <c r="C22" s="17">
        <v>-830.89197000000001</v>
      </c>
      <c r="D22" s="17">
        <v>-2198</v>
      </c>
    </row>
    <row r="23" spans="1:4" x14ac:dyDescent="0.2">
      <c r="A23" s="9" t="s">
        <v>60</v>
      </c>
      <c r="B23" s="34"/>
      <c r="C23" s="17">
        <v>-34.714289999999998</v>
      </c>
      <c r="D23" s="17">
        <v>0</v>
      </c>
    </row>
    <row r="24" spans="1:4" x14ac:dyDescent="0.2">
      <c r="A24" s="9" t="s">
        <v>104</v>
      </c>
      <c r="B24" s="34"/>
      <c r="C24" s="17">
        <v>-167337.12</v>
      </c>
      <c r="D24" s="17">
        <v>0</v>
      </c>
    </row>
    <row r="25" spans="1:4" ht="25.5" x14ac:dyDescent="0.2">
      <c r="A25" s="33" t="s">
        <v>45</v>
      </c>
      <c r="B25" s="33"/>
      <c r="C25" s="20">
        <f>SUM(C22:C24)</f>
        <v>-168202.72626</v>
      </c>
      <c r="D25" s="20">
        <f>SUM(D22:D23)</f>
        <v>-2198</v>
      </c>
    </row>
    <row r="26" spans="1:4" x14ac:dyDescent="0.2">
      <c r="A26" s="38"/>
      <c r="B26" s="38"/>
      <c r="C26" s="38"/>
    </row>
    <row r="27" spans="1:4" x14ac:dyDescent="0.2">
      <c r="A27" s="33" t="s">
        <v>46</v>
      </c>
      <c r="B27" s="33"/>
      <c r="C27" s="33"/>
      <c r="D27" s="39"/>
    </row>
    <row r="28" spans="1:4" x14ac:dyDescent="0.2">
      <c r="A28" s="9" t="s">
        <v>47</v>
      </c>
      <c r="B28" s="34"/>
      <c r="C28" s="17">
        <v>0</v>
      </c>
      <c r="D28" s="17"/>
    </row>
    <row r="29" spans="1:4" x14ac:dyDescent="0.2">
      <c r="A29" s="9" t="s">
        <v>48</v>
      </c>
      <c r="B29" s="34"/>
      <c r="C29" s="17">
        <v>0</v>
      </c>
      <c r="D29" s="17">
        <v>0</v>
      </c>
    </row>
    <row r="30" spans="1:4" x14ac:dyDescent="0.2">
      <c r="A30" s="9" t="s">
        <v>64</v>
      </c>
      <c r="B30" s="34"/>
      <c r="C30" s="17">
        <v>0</v>
      </c>
      <c r="D30" s="17">
        <v>0</v>
      </c>
    </row>
    <row r="31" spans="1:4" x14ac:dyDescent="0.2">
      <c r="A31" s="9" t="s">
        <v>66</v>
      </c>
      <c r="B31" s="34"/>
      <c r="C31" s="17">
        <v>-23846.654120000007</v>
      </c>
      <c r="D31" s="17">
        <v>294663</v>
      </c>
    </row>
    <row r="32" spans="1:4" x14ac:dyDescent="0.2">
      <c r="A32" s="9" t="s">
        <v>54</v>
      </c>
      <c r="B32" s="34"/>
      <c r="C32" s="17">
        <v>0</v>
      </c>
      <c r="D32" s="17">
        <v>0</v>
      </c>
    </row>
    <row r="33" spans="1:4" x14ac:dyDescent="0.2">
      <c r="A33" s="33" t="s">
        <v>61</v>
      </c>
      <c r="B33" s="34"/>
      <c r="C33" s="20">
        <f>SUM(C28:C32)</f>
        <v>-23846.654120000007</v>
      </c>
      <c r="D33" s="20">
        <f>SUM(D28:D32)</f>
        <v>294663</v>
      </c>
    </row>
    <row r="34" spans="1:4" x14ac:dyDescent="0.2">
      <c r="A34" s="9" t="s">
        <v>65</v>
      </c>
      <c r="B34" s="34"/>
      <c r="C34" s="17">
        <v>0</v>
      </c>
      <c r="D34" s="17">
        <v>-30000</v>
      </c>
    </row>
    <row r="35" spans="1:4" x14ac:dyDescent="0.2">
      <c r="A35" s="9" t="s">
        <v>67</v>
      </c>
      <c r="B35" s="34"/>
      <c r="C35" s="17">
        <v>-66230.058179999993</v>
      </c>
      <c r="D35" s="17">
        <v>-49263</v>
      </c>
    </row>
    <row r="36" spans="1:4" x14ac:dyDescent="0.2">
      <c r="A36" s="9" t="s">
        <v>83</v>
      </c>
      <c r="B36" s="34"/>
      <c r="C36" s="17"/>
      <c r="D36" s="17"/>
    </row>
    <row r="37" spans="1:4" x14ac:dyDescent="0.2">
      <c r="A37" s="9" t="s">
        <v>84</v>
      </c>
      <c r="B37" s="34"/>
      <c r="C37" s="17"/>
      <c r="D37" s="17"/>
    </row>
    <row r="38" spans="1:4" x14ac:dyDescent="0.2">
      <c r="A38" s="9" t="s">
        <v>63</v>
      </c>
      <c r="B38" s="34"/>
      <c r="D38" s="17">
        <v>0</v>
      </c>
    </row>
    <row r="39" spans="1:4" x14ac:dyDescent="0.2">
      <c r="A39" s="40" t="s">
        <v>62</v>
      </c>
      <c r="B39" s="40"/>
      <c r="C39" s="20">
        <f>SUM(C34:C37)</f>
        <v>-66230.058179999993</v>
      </c>
      <c r="D39" s="20">
        <f>SUM(D34:D38)</f>
        <v>-79263</v>
      </c>
    </row>
    <row r="40" spans="1:4" ht="25.5" x14ac:dyDescent="0.2">
      <c r="A40" s="33" t="s">
        <v>49</v>
      </c>
      <c r="B40" s="33"/>
      <c r="C40" s="20">
        <f>C33+C39</f>
        <v>-90076.712299999999</v>
      </c>
      <c r="D40" s="20">
        <f>D33+D39</f>
        <v>215400</v>
      </c>
    </row>
    <row r="41" spans="1:4" x14ac:dyDescent="0.2">
      <c r="A41" s="38"/>
      <c r="B41" s="38"/>
      <c r="C41" s="38"/>
    </row>
    <row r="42" spans="1:4" x14ac:dyDescent="0.2">
      <c r="A42" s="33" t="s">
        <v>50</v>
      </c>
      <c r="B42" s="33"/>
      <c r="C42" s="20">
        <f>C19+C25+C33+C39</f>
        <v>128727.61035999953</v>
      </c>
      <c r="D42" s="20">
        <f>D19+D25+D33+D39</f>
        <v>-128325</v>
      </c>
    </row>
    <row r="43" spans="1:4" x14ac:dyDescent="0.2">
      <c r="A43" s="9" t="s">
        <v>51</v>
      </c>
      <c r="B43" s="34"/>
      <c r="C43" s="17">
        <v>-1281.49144</v>
      </c>
      <c r="D43" s="17">
        <v>25405</v>
      </c>
    </row>
    <row r="44" spans="1:4" x14ac:dyDescent="0.2">
      <c r="A44" s="9" t="s">
        <v>52</v>
      </c>
      <c r="B44" s="34"/>
      <c r="C44" s="17">
        <v>164535.78042</v>
      </c>
      <c r="D44" s="17">
        <v>172054</v>
      </c>
    </row>
    <row r="45" spans="1:4" x14ac:dyDescent="0.2">
      <c r="A45" s="9" t="s">
        <v>53</v>
      </c>
      <c r="B45" s="49">
        <v>4</v>
      </c>
      <c r="C45" s="20">
        <f>SUM(C42:C44)</f>
        <v>291981.89933999954</v>
      </c>
      <c r="D45" s="20">
        <f>SUM(D42:D44)</f>
        <v>69134</v>
      </c>
    </row>
    <row r="46" spans="1:4" x14ac:dyDescent="0.2">
      <c r="D46" s="43"/>
    </row>
    <row r="47" spans="1:4" x14ac:dyDescent="0.2">
      <c r="C47" s="50"/>
      <c r="D47" s="50"/>
    </row>
    <row r="48" spans="1:4" x14ac:dyDescent="0.2">
      <c r="D48" s="50"/>
    </row>
    <row r="49" spans="1:4" x14ac:dyDescent="0.2">
      <c r="C49" s="51"/>
    </row>
    <row r="50" spans="1:4" ht="15.75" x14ac:dyDescent="0.25">
      <c r="A50" s="48" t="s">
        <v>26</v>
      </c>
      <c r="B50" s="30"/>
      <c r="D50" s="41"/>
    </row>
    <row r="51" spans="1:4" ht="19.5" customHeight="1" x14ac:dyDescent="0.25">
      <c r="A51" s="48" t="s">
        <v>69</v>
      </c>
      <c r="B51" s="30"/>
      <c r="D51" s="41"/>
    </row>
    <row r="52" spans="1:4" x14ac:dyDescent="0.2">
      <c r="C52" s="35"/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ОПиУ</vt:lpstr>
      <vt:lpstr>Капитал</vt:lpstr>
      <vt:lpstr>ОДДС</vt:lpstr>
      <vt:lpstr>ОПиУ!_Hlk35446127</vt:lpstr>
      <vt:lpstr>Баланс!_Hlk523759641</vt:lpstr>
      <vt:lpstr>ОПиУ!_Hlk523759728</vt:lpstr>
      <vt:lpstr>ОПиУ!_Hlk9584503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Пользователь Windows</cp:lastModifiedBy>
  <cp:lastPrinted>2023-05-15T04:40:52Z</cp:lastPrinted>
  <dcterms:created xsi:type="dcterms:W3CDTF">2020-11-17T11:18:59Z</dcterms:created>
  <dcterms:modified xsi:type="dcterms:W3CDTF">2023-05-15T04:41:16Z</dcterms:modified>
</cp:coreProperties>
</file>