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Documents\Отчеты\2016\2016.3кв\"/>
    </mc:Choice>
  </mc:AlternateContent>
  <bookViews>
    <workbookView xWindow="0" yWindow="0" windowWidth="28800" windowHeight="12045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D61" i="4" l="1"/>
  <c r="C61" i="4"/>
  <c r="D59" i="4"/>
  <c r="C59" i="4"/>
  <c r="C56" i="4"/>
  <c r="D49" i="4"/>
  <c r="C49" i="4"/>
  <c r="C35" i="4"/>
  <c r="D31" i="4"/>
  <c r="C31" i="4"/>
  <c r="E16" i="3"/>
  <c r="D16" i="3"/>
  <c r="E18" i="3"/>
  <c r="D18" i="3"/>
  <c r="E13" i="3"/>
  <c r="D13" i="3"/>
  <c r="D21" i="2"/>
  <c r="C21" i="2"/>
  <c r="D20" i="2"/>
  <c r="E20" i="2"/>
  <c r="C20" i="2"/>
  <c r="D17" i="2"/>
  <c r="C17" i="2" l="1"/>
  <c r="D52" i="1"/>
  <c r="C52" i="1"/>
  <c r="C51" i="1"/>
  <c r="C42" i="1"/>
  <c r="D35" i="1"/>
  <c r="C35" i="1"/>
  <c r="C28" i="1"/>
  <c r="C17" i="1"/>
  <c r="C29" i="1" l="1"/>
  <c r="C18" i="3"/>
  <c r="C13" i="3"/>
  <c r="E11" i="3"/>
  <c r="D11" i="3"/>
  <c r="D21" i="4"/>
  <c r="D35" i="4" s="1"/>
  <c r="C21" i="4"/>
  <c r="D56" i="4"/>
  <c r="D9" i="2"/>
  <c r="C9" i="2"/>
  <c r="D51" i="1"/>
  <c r="D42" i="1"/>
  <c r="D28" i="1"/>
  <c r="D17" i="1"/>
  <c r="C55" i="1" l="1"/>
  <c r="D29" i="1"/>
</calcChain>
</file>

<file path=xl/sharedStrings.xml><?xml version="1.0" encoding="utf-8"?>
<sst xmlns="http://schemas.openxmlformats.org/spreadsheetml/2006/main" count="173" uniqueCount="130">
  <si>
    <t xml:space="preserve">КОНСОЛИДИРОВАННЫЙ ОТЧЕТ О ФИНАНСОВОМ ПОЛОЖЕНИИ </t>
  </si>
  <si>
    <r>
      <t xml:space="preserve">На 30 сентября 2016 </t>
    </r>
    <r>
      <rPr>
        <b/>
        <sz val="10"/>
        <color theme="1"/>
        <rFont val="Times New Roman"/>
        <family val="1"/>
        <charset val="204"/>
      </rPr>
      <t>года</t>
    </r>
  </si>
  <si>
    <t>в тысячах тенге</t>
  </si>
  <si>
    <t>30 сентября</t>
  </si>
  <si>
    <t>АКТИВЫ</t>
  </si>
  <si>
    <t>Долгосрочные 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</si>
  <si>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</si>
  <si>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</si>
  <si>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</si>
  <si>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</si>
  <si>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</si>
  <si>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Прочие долгосрочные активы</t>
  </si>
  <si>
    <t xml:space="preserve">Денежные средства, ограниченные в использовании </t>
  </si>
  <si>
    <t>Займ предоставленный</t>
  </si>
  <si>
    <t>Текущие активы</t>
  </si>
  <si>
    <t>Товарно-материальные запасы</t>
  </si>
  <si>
    <t>Торговая дебиторская задолженность</t>
  </si>
  <si>
    <t xml:space="preserve">Займ предоставленный 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</si>
  <si>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</si>
  <si>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</si>
  <si>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</si>
  <si>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</si>
  <si>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</si>
  <si>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</si>
  <si>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</si>
  <si>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</si>
  <si>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</si>
  <si>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(Непокрытый убыток) / нераспределённая прибыль</t>
  </si>
  <si>
    <t>Долгосрочные обязательства</t>
  </si>
  <si>
    <t>Обязательство по отсроченному налогу</t>
  </si>
  <si>
    <t xml:space="preserve">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</si>
  <si>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</si>
  <si>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</si>
  <si>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</si>
  <si>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</si>
  <si>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Подоходные налоги к уплате</t>
  </si>
  <si>
    <t>Авансы полученные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</si>
  <si>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</si>
  <si>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</si>
  <si>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</si>
  <si>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</si>
  <si>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______________________</t>
  </si>
  <si>
    <t>Заместитель</t>
  </si>
  <si>
    <t xml:space="preserve">Главный бухгалтер </t>
  </si>
  <si>
    <t xml:space="preserve">генерального директора </t>
  </si>
  <si>
    <t>по экономике и финансам</t>
  </si>
  <si>
    <t>Прим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</si>
  <si>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ОТЧЕТ О СОВОКУПНОМ ДОХОДЕ</t>
    </r>
  </si>
  <si>
    <r>
      <t xml:space="preserve">За 9 месяцев, закончившихся 30 сентября 2016 </t>
    </r>
    <r>
      <rPr>
        <b/>
        <sz val="10"/>
        <color theme="1"/>
        <rFont val="Times New Roman"/>
        <family val="1"/>
        <charset val="204"/>
      </rPr>
      <t>года</t>
    </r>
  </si>
  <si>
    <t>За 9 месяцев, закончившихся</t>
  </si>
  <si>
    <t>30 сентября 2016</t>
  </si>
  <si>
    <t>30 сентября 2015</t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</si>
  <si>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</si>
  <si>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</si>
  <si>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</si>
  <si>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</si>
  <si>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</si>
  <si>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</si>
  <si>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</si>
  <si>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Отрицательная курсовая разница, нетто</t>
  </si>
  <si>
    <t>Прочие расходы</t>
  </si>
  <si>
    <t>(Убыток) / прибыль до налогообложения</t>
  </si>
  <si>
    <t>Расходы по подоходному налогу</t>
  </si>
  <si>
    <t>Чистый (убыток) / прибыль за год</t>
  </si>
  <si>
    <t>Итого совокупный (убыток) / доход за год</t>
  </si>
  <si>
    <t>Прибыль на акцию</t>
  </si>
  <si>
    <t xml:space="preserve">Базовый (убыток) / прибыль на акцию </t>
  </si>
  <si>
    <r>
      <t>За 9 месяцев, закончившихся 30 сентября 2016</t>
    </r>
    <r>
      <rPr>
        <b/>
        <sz val="10"/>
        <color theme="1"/>
        <rFont val="Times New Roman"/>
        <family val="1"/>
        <charset val="204"/>
      </rPr>
      <t>года</t>
    </r>
  </si>
  <si>
    <t xml:space="preserve">Акционерный </t>
  </si>
  <si>
    <t>капитал</t>
  </si>
  <si>
    <t>Нераспре-делённая</t>
  </si>
  <si>
    <t>прибыль</t>
  </si>
  <si>
    <t>Итого собственный капитал</t>
  </si>
  <si>
    <t xml:space="preserve">На 1 января 2015 года </t>
  </si>
  <si>
    <t>Чистая прибыль за год</t>
  </si>
  <si>
    <t>Итого совокупный доход за год</t>
  </si>
  <si>
    <t xml:space="preserve">На 30 сентября 2015 года </t>
  </si>
  <si>
    <t xml:space="preserve">На 1 января 2016 года </t>
  </si>
  <si>
    <t>Чистый убыток за год</t>
  </si>
  <si>
    <t>Итого совокупный убыток за год</t>
  </si>
  <si>
    <t>На 30 сентября 2016 года</t>
  </si>
  <si>
    <t>Денежные потоки от операционной деятельности</t>
  </si>
  <si>
    <t>Корректировки на:</t>
  </si>
  <si>
    <t>Износ, истощение и амортизация</t>
  </si>
  <si>
    <t>25, 26, 27,31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</si>
  <si>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</si>
  <si>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</si>
  <si>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Убыток от изменения в оценке обязательств по ликвидации и восстановлению месторождений</t>
  </si>
  <si>
    <t>Расходы по обесценению активов</t>
  </si>
  <si>
    <t>Резерв на обесценение торговой дебиторской задолженности, авансов выданных</t>
  </si>
  <si>
    <t>Операционная прибыль до изменений в оборотном капитале</t>
  </si>
  <si>
    <t>Изменения в оборотном капитале</t>
  </si>
  <si>
    <t>Изменения в торговой дебиторской задолженности, авансах выданных  и прочих краткосрочных активах</t>
  </si>
  <si>
    <t>Изменения в налогах к возмещению</t>
  </si>
  <si>
    <t>Изменения в товарно-материальных запасах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</si>
  <si>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</si>
  <si>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</si>
  <si>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</si>
  <si>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</si>
  <si>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</si>
  <si>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</si>
  <si>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Налог на сверхприбыль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</si>
  <si>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</si>
  <si>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</si>
  <si>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Займы работникам, за минусом погашений</t>
  </si>
  <si>
    <t>Приобретение нефтегазовых активов</t>
  </si>
  <si>
    <t>Приобретение основных средств</t>
  </si>
  <si>
    <t>Затраты на незавершённое строительство</t>
  </si>
  <si>
    <t>Приобретение нематериальных активов</t>
  </si>
  <si>
    <t>Приобретение разведочных и оценочных активов</t>
  </si>
  <si>
    <t>Поступления от выбытия основных средств и нефтегазовых  активов</t>
  </si>
  <si>
    <t>Предоставление займов</t>
  </si>
  <si>
    <t>Возврат от предоставленного займа</t>
  </si>
  <si>
    <t>Погашение займов выданных</t>
  </si>
  <si>
    <t>Депозит на ликвидацию и восстановление месторождений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</si>
  <si>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</si>
  <si>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</si>
  <si>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Поступления от банковского займа</t>
  </si>
  <si>
    <t>Выплата вознаграждений</t>
  </si>
  <si>
    <t>Погашение банковского займа</t>
  </si>
  <si>
    <t>Чистые денежные средства, полученные от / (использованные) в финансовой деятельности</t>
  </si>
  <si>
    <t>Влияние изменения курса иностранной валюты на денежные средства и их эквиваленты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</si>
  <si>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</si>
  <si>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</si>
  <si>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</si>
  <si>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31 декабря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</si>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</sst>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9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164" fontId="9" fillId="0" borderId="2" xfId="1" applyNumberFormat="1" applyFont="1" applyBorder="1" applyAlignment="1">
      <alignment vertical="center" wrapText="1"/>
    </xf>
    <xf numFmtId="164" fontId="10" fillId="0" borderId="2" xfId="1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9" fillId="0" borderId="1" xfId="1" applyNumberFormat="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horizontal="right" vertical="center" wrapText="1"/>
    </xf>
    <xf numFmtId="164" fontId="10" fillId="0" borderId="0" xfId="1" applyNumberFormat="1" applyFont="1" applyAlignment="1">
      <alignment horizontal="right" vertical="center" wrapText="1"/>
    </xf>
    <xf numFmtId="164" fontId="11" fillId="0" borderId="1" xfId="1" applyNumberFormat="1" applyFont="1" applyBorder="1" applyAlignment="1">
      <alignment vertical="center" wrapText="1"/>
    </xf>
    <xf numFmtId="164" fontId="11" fillId="0" borderId="0" xfId="1" applyNumberFormat="1" applyFont="1" applyAlignment="1">
      <alignment vertical="center" wrapText="1"/>
    </xf>
    <xf numFmtId="164" fontId="14" fillId="0" borderId="1" xfId="1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 wrapText="1"/>
    </xf>
    <xf numFmtId="164" fontId="14" fillId="0" borderId="2" xfId="1" applyNumberFormat="1" applyFont="1" applyBorder="1" applyAlignment="1">
      <alignment vertical="center" wrapText="1"/>
    </xf>
    <xf numFmtId="164" fontId="9" fillId="0" borderId="4" xfId="1" applyNumberFormat="1" applyFont="1" applyBorder="1" applyAlignment="1">
      <alignment vertical="center" wrapText="1"/>
    </xf>
    <xf numFmtId="164" fontId="7" fillId="0" borderId="0" xfId="1" applyNumberFormat="1" applyFont="1" applyAlignment="1">
      <alignment vertical="center" wrapText="1"/>
    </xf>
    <xf numFmtId="164" fontId="10" fillId="0" borderId="3" xfId="1" applyNumberFormat="1" applyFont="1" applyBorder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 wrapText="1"/>
    </xf>
    <xf numFmtId="164" fontId="0" fillId="0" borderId="0" xfId="1" applyNumberFormat="1" applyFont="1" applyBorder="1"/>
    <xf numFmtId="164" fontId="9" fillId="0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0" fillId="0" borderId="0" xfId="1" applyNumberFormat="1" applyFont="1" applyAlignment="1"/>
    <xf numFmtId="164" fontId="0" fillId="0" borderId="0" xfId="1" applyNumberFormat="1" applyFont="1"/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164" fontId="14" fillId="0" borderId="0" xfId="1" applyNumberFormat="1" applyFont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4" fontId="11" fillId="0" borderId="4" xfId="1" applyNumberFormat="1" applyFont="1" applyBorder="1" applyAlignment="1">
      <alignment vertical="center" wrapText="1"/>
    </xf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164" fontId="0" fillId="0" borderId="0" xfId="0" applyNumberFormat="1" applyBorder="1"/>
    <xf numFmtId="164" fontId="0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51.7109375" customWidth="1"/>
    <col min="3" max="3" width="16.28515625" style="64" customWidth="1"/>
    <col min="4" max="4" width="16" style="64" customWidth="1"/>
    <col min="7" max="8" width="16.7109375" style="64" bestFit="1" customWidth="1"/>
  </cols>
  <sheetData>
    <row r="1" spans="1:4" ht="15.75" x14ac:dyDescent="0.25">
      <c r="A1" s="1" t="s">
        <v>0</v>
      </c>
    </row>
    <row r="2" spans="1:4" x14ac:dyDescent="0.25">
      <c r="A2" s="2" t="s">
        <v>1</v>
      </c>
    </row>
    <row r="4" spans="1:4" x14ac:dyDescent="0.25">
      <c r="A4" s="81" t="s">
        <v>2</v>
      </c>
      <c r="B4" s="83" t="s">
        <v>46</v>
      </c>
      <c r="C4" s="67" t="s">
        <v>3</v>
      </c>
      <c r="D4" s="67" t="s">
        <v>125</v>
      </c>
    </row>
    <row r="5" spans="1:4" ht="15.75" thickBot="1" x14ac:dyDescent="0.3">
      <c r="A5" s="82"/>
      <c r="B5" s="84"/>
      <c r="C5" s="68">
        <v>2016</v>
      </c>
      <c r="D5" s="68">
        <v>2015</v>
      </c>
    </row>
    <row r="6" spans="1:4" x14ac:dyDescent="0.25">
      <c r="A6" s="4"/>
      <c r="B6" s="3"/>
      <c r="C6" s="44"/>
      <c r="D6" s="44"/>
    </row>
    <row r="7" spans="1:4" x14ac:dyDescent="0.25">
      <c r="A7" s="4" t="s">
        <v>4</v>
      </c>
      <c r="B7" s="5"/>
      <c r="C7" s="24"/>
      <c r="D7" s="24"/>
    </row>
    <row r="8" spans="1:4" x14ac:dyDescent="0.25">
      <c r="A8" s="4" t="s">
        <v>5</v>
      </c>
      <c r="B8" s="5"/>
      <c r="C8" s="24"/>
      <c r="D8" s="24"/>
    </row>
    <row r="9" spans="1:4" x14ac:dyDescent="0.25">
      <c r="A9" s="6" t="s">
        <v>6</v>
      </c>
      <c r="B9" s="5">
        <v>4</v>
      </c>
      <c r="C9" s="24">
        <v>119219664</v>
      </c>
      <c r="D9" s="25">
        <v>117753995</v>
      </c>
    </row>
    <row r="10" spans="1:4" x14ac:dyDescent="0.25">
      <c r="A10" s="6" t="s">
        <v>7</v>
      </c>
      <c r="B10" s="5">
        <v>5</v>
      </c>
      <c r="C10" s="24">
        <v>1514792</v>
      </c>
      <c r="D10" s="25">
        <v>1065898</v>
      </c>
    </row>
    <row r="11" spans="1:4" x14ac:dyDescent="0.25">
      <c r="A11" s="6" t="s">
        <v>8</v>
      </c>
      <c r="B11" s="5">
        <v>6</v>
      </c>
      <c r="C11" s="24">
        <v>9013546</v>
      </c>
      <c r="D11" s="25">
        <v>2443698</v>
      </c>
    </row>
    <row r="12" spans="1:4" x14ac:dyDescent="0.25">
      <c r="A12" s="6" t="s">
        <v>9</v>
      </c>
      <c r="B12" s="5"/>
      <c r="C12" s="24">
        <v>56903</v>
      </c>
      <c r="D12" s="25">
        <v>64753</v>
      </c>
    </row>
    <row r="13" spans="1:4" x14ac:dyDescent="0.25">
      <c r="A13" s="6" t="s">
        <v>10</v>
      </c>
      <c r="B13" s="5">
        <v>7</v>
      </c>
      <c r="C13" s="24">
        <v>2105541</v>
      </c>
      <c r="D13" s="25">
        <v>1708210</v>
      </c>
    </row>
    <row r="14" spans="1:4" x14ac:dyDescent="0.25">
      <c r="A14" s="6" t="s">
        <v>11</v>
      </c>
      <c r="B14" s="5"/>
      <c r="C14" s="24">
        <v>38395</v>
      </c>
      <c r="D14" s="25">
        <v>31810</v>
      </c>
    </row>
    <row r="15" spans="1:4" x14ac:dyDescent="0.25">
      <c r="A15" s="6" t="s">
        <v>12</v>
      </c>
      <c r="B15" s="5">
        <v>14</v>
      </c>
      <c r="C15" s="24">
        <v>869258</v>
      </c>
      <c r="D15" s="25">
        <v>755602</v>
      </c>
    </row>
    <row r="16" spans="1:4" ht="15.75" thickBot="1" x14ac:dyDescent="0.3">
      <c r="A16" s="7" t="s">
        <v>13</v>
      </c>
      <c r="B16" s="8">
        <v>8</v>
      </c>
      <c r="C16" s="26">
        <v>21584652</v>
      </c>
      <c r="D16" s="43">
        <v>0</v>
      </c>
    </row>
    <row r="17" spans="1:4" ht="16.5" thickTop="1" thickBot="1" x14ac:dyDescent="0.3">
      <c r="A17" s="10"/>
      <c r="B17" s="11"/>
      <c r="C17" s="61">
        <f>SUM(C9:C16)</f>
        <v>154402751</v>
      </c>
      <c r="D17" s="43">
        <f>SUM(D9:D16)</f>
        <v>123823966</v>
      </c>
    </row>
    <row r="18" spans="1:4" x14ac:dyDescent="0.25">
      <c r="A18" s="6"/>
      <c r="B18" s="5"/>
      <c r="C18" s="24"/>
      <c r="D18" s="25"/>
    </row>
    <row r="19" spans="1:4" x14ac:dyDescent="0.25">
      <c r="A19" s="4" t="s">
        <v>14</v>
      </c>
      <c r="B19" s="5"/>
      <c r="C19" s="24"/>
      <c r="D19" s="25"/>
    </row>
    <row r="20" spans="1:4" x14ac:dyDescent="0.25">
      <c r="A20" s="6" t="s">
        <v>15</v>
      </c>
      <c r="B20" s="5">
        <v>9</v>
      </c>
      <c r="C20" s="24">
        <v>1755748</v>
      </c>
      <c r="D20" s="25">
        <v>1723553</v>
      </c>
    </row>
    <row r="21" spans="1:4" x14ac:dyDescent="0.25">
      <c r="A21" s="6" t="s">
        <v>16</v>
      </c>
      <c r="B21" s="5">
        <v>10</v>
      </c>
      <c r="C21" s="24">
        <v>5127746</v>
      </c>
      <c r="D21" s="25">
        <v>4134029</v>
      </c>
    </row>
    <row r="22" spans="1:4" x14ac:dyDescent="0.25">
      <c r="A22" s="6" t="s">
        <v>17</v>
      </c>
      <c r="B22" s="5">
        <v>8</v>
      </c>
      <c r="C22" s="24">
        <v>372329</v>
      </c>
      <c r="D22" s="58">
        <v>0</v>
      </c>
    </row>
    <row r="23" spans="1:4" x14ac:dyDescent="0.25">
      <c r="A23" s="6" t="s">
        <v>18</v>
      </c>
      <c r="B23" s="5">
        <v>11</v>
      </c>
      <c r="C23" s="24">
        <v>3061124</v>
      </c>
      <c r="D23" s="25">
        <v>2733410</v>
      </c>
    </row>
    <row r="24" spans="1:4" x14ac:dyDescent="0.25">
      <c r="A24" s="6" t="s">
        <v>19</v>
      </c>
      <c r="B24" s="5">
        <v>12</v>
      </c>
      <c r="C24" s="24">
        <v>1645230</v>
      </c>
      <c r="D24" s="25">
        <v>3934280</v>
      </c>
    </row>
    <row r="25" spans="1:4" x14ac:dyDescent="0.25">
      <c r="A25" s="6" t="s">
        <v>20</v>
      </c>
      <c r="B25" s="5">
        <v>13</v>
      </c>
      <c r="C25" s="24">
        <v>1568843</v>
      </c>
      <c r="D25" s="25">
        <v>1428080</v>
      </c>
    </row>
    <row r="26" spans="1:4" x14ac:dyDescent="0.25">
      <c r="A26" s="6" t="s">
        <v>21</v>
      </c>
      <c r="B26" s="5">
        <v>14</v>
      </c>
      <c r="C26" s="24">
        <v>3853221</v>
      </c>
      <c r="D26" s="25">
        <v>6173897</v>
      </c>
    </row>
    <row r="27" spans="1:4" ht="15.75" thickBot="1" x14ac:dyDescent="0.3">
      <c r="A27" s="10" t="s">
        <v>22</v>
      </c>
      <c r="B27" s="11"/>
      <c r="C27" s="42">
        <v>0</v>
      </c>
      <c r="D27" s="43">
        <v>0</v>
      </c>
    </row>
    <row r="28" spans="1:4" ht="15.75" thickBot="1" x14ac:dyDescent="0.3">
      <c r="A28" s="10"/>
      <c r="B28" s="11"/>
      <c r="C28" s="42">
        <f>SUM(C20:C27)</f>
        <v>17384241</v>
      </c>
      <c r="D28" s="43">
        <f>SUM(D20:D27)</f>
        <v>20127249</v>
      </c>
    </row>
    <row r="29" spans="1:4" ht="15.75" thickBot="1" x14ac:dyDescent="0.3">
      <c r="A29" s="13" t="s">
        <v>23</v>
      </c>
      <c r="B29" s="8"/>
      <c r="C29" s="69">
        <f>C28+C17</f>
        <v>171786992</v>
      </c>
      <c r="D29" s="26">
        <f>D28+D17</f>
        <v>143951215</v>
      </c>
    </row>
    <row r="30" spans="1:4" ht="15.75" thickTop="1" x14ac:dyDescent="0.25">
      <c r="A30" s="6"/>
      <c r="B30" s="5"/>
      <c r="C30" s="24"/>
      <c r="D30" s="25"/>
    </row>
    <row r="31" spans="1:4" x14ac:dyDescent="0.25">
      <c r="A31" s="4" t="s">
        <v>24</v>
      </c>
      <c r="B31" s="5"/>
      <c r="C31" s="24"/>
      <c r="D31" s="25"/>
    </row>
    <row r="32" spans="1:4" x14ac:dyDescent="0.25">
      <c r="A32" s="4" t="s">
        <v>25</v>
      </c>
      <c r="B32" s="5"/>
      <c r="C32" s="24"/>
      <c r="D32" s="25"/>
    </row>
    <row r="33" spans="1:4" x14ac:dyDescent="0.25">
      <c r="A33" s="6" t="s">
        <v>26</v>
      </c>
      <c r="B33" s="5">
        <v>15</v>
      </c>
      <c r="C33" s="24">
        <v>80000</v>
      </c>
      <c r="D33" s="25">
        <v>80000</v>
      </c>
    </row>
    <row r="34" spans="1:4" ht="15.75" thickBot="1" x14ac:dyDescent="0.3">
      <c r="A34" s="10" t="s">
        <v>27</v>
      </c>
      <c r="B34" s="11"/>
      <c r="C34" s="42">
        <v>-43710736</v>
      </c>
      <c r="D34" s="43">
        <v>-50923686</v>
      </c>
    </row>
    <row r="35" spans="1:4" ht="15.75" thickBot="1" x14ac:dyDescent="0.3">
      <c r="A35" s="6"/>
      <c r="B35" s="5"/>
      <c r="C35" s="42">
        <f>SUM(C33:C34)</f>
        <v>-43630736</v>
      </c>
      <c r="D35" s="42">
        <f>SUM(D33:D34)</f>
        <v>-50843686</v>
      </c>
    </row>
    <row r="36" spans="1:4" x14ac:dyDescent="0.25">
      <c r="A36" s="15"/>
      <c r="B36" s="16"/>
      <c r="C36" s="24"/>
      <c r="D36" s="25"/>
    </row>
    <row r="37" spans="1:4" x14ac:dyDescent="0.25">
      <c r="A37" s="4" t="s">
        <v>28</v>
      </c>
      <c r="B37" s="3"/>
      <c r="C37" s="24"/>
      <c r="D37" s="24"/>
    </row>
    <row r="38" spans="1:4" x14ac:dyDescent="0.25">
      <c r="A38" s="6" t="s">
        <v>29</v>
      </c>
      <c r="B38" s="5">
        <v>16</v>
      </c>
      <c r="C38" s="24">
        <v>22067477</v>
      </c>
      <c r="D38" s="25">
        <v>22934152</v>
      </c>
    </row>
    <row r="39" spans="1:4" x14ac:dyDescent="0.25">
      <c r="A39" s="6" t="s">
        <v>30</v>
      </c>
      <c r="B39" s="5">
        <v>17</v>
      </c>
      <c r="C39" s="24">
        <v>153439806</v>
      </c>
      <c r="D39" s="25">
        <v>33947000</v>
      </c>
    </row>
    <row r="40" spans="1:4" x14ac:dyDescent="0.25">
      <c r="A40" s="6" t="s">
        <v>31</v>
      </c>
      <c r="B40" s="5">
        <v>18</v>
      </c>
      <c r="C40" s="24">
        <v>1525858</v>
      </c>
      <c r="D40" s="25">
        <v>1577275</v>
      </c>
    </row>
    <row r="41" spans="1:4" ht="15.75" thickBot="1" x14ac:dyDescent="0.3">
      <c r="A41" s="10" t="s">
        <v>32</v>
      </c>
      <c r="B41" s="11">
        <v>19</v>
      </c>
      <c r="C41" s="42">
        <v>2302051</v>
      </c>
      <c r="D41" s="43">
        <v>2280845</v>
      </c>
    </row>
    <row r="42" spans="1:4" ht="15.75" thickBot="1" x14ac:dyDescent="0.3">
      <c r="A42" s="10"/>
      <c r="B42" s="11"/>
      <c r="C42" s="42">
        <f>SUM(C38:C41)</f>
        <v>179335192</v>
      </c>
      <c r="D42" s="43">
        <f>SUM(D38:D41)</f>
        <v>60739272</v>
      </c>
    </row>
    <row r="43" spans="1:4" x14ac:dyDescent="0.25">
      <c r="A43" s="4"/>
      <c r="B43" s="3"/>
      <c r="C43" s="44"/>
      <c r="D43" s="45"/>
    </row>
    <row r="44" spans="1:4" x14ac:dyDescent="0.25">
      <c r="A44" s="4" t="s">
        <v>33</v>
      </c>
      <c r="B44" s="5"/>
      <c r="C44" s="24"/>
      <c r="D44" s="25"/>
    </row>
    <row r="45" spans="1:4" x14ac:dyDescent="0.25">
      <c r="A45" s="6" t="s">
        <v>30</v>
      </c>
      <c r="B45" s="5">
        <v>17</v>
      </c>
      <c r="C45" s="24">
        <v>21283101</v>
      </c>
      <c r="D45" s="25">
        <v>129821788</v>
      </c>
    </row>
    <row r="46" spans="1:4" x14ac:dyDescent="0.25">
      <c r="A46" s="6" t="s">
        <v>34</v>
      </c>
      <c r="B46" s="5">
        <v>20</v>
      </c>
      <c r="C46" s="24">
        <v>11744156</v>
      </c>
      <c r="D46" s="25">
        <v>1320629</v>
      </c>
    </row>
    <row r="47" spans="1:4" x14ac:dyDescent="0.25">
      <c r="A47" s="6" t="s">
        <v>35</v>
      </c>
      <c r="B47" s="5">
        <v>21</v>
      </c>
      <c r="C47" s="24">
        <v>542827</v>
      </c>
      <c r="D47" s="25">
        <v>458246</v>
      </c>
    </row>
    <row r="48" spans="1:4" x14ac:dyDescent="0.25">
      <c r="A48" s="6" t="s">
        <v>36</v>
      </c>
      <c r="B48" s="5"/>
      <c r="C48" s="66">
        <v>0</v>
      </c>
      <c r="D48" s="58">
        <v>0</v>
      </c>
    </row>
    <row r="49" spans="1:4" x14ac:dyDescent="0.25">
      <c r="A49" s="6" t="s">
        <v>37</v>
      </c>
      <c r="B49" s="5">
        <v>22</v>
      </c>
      <c r="C49" s="24">
        <v>1601003</v>
      </c>
      <c r="D49" s="25">
        <v>1558284</v>
      </c>
    </row>
    <row r="50" spans="1:4" ht="24.75" thickBot="1" x14ac:dyDescent="0.3">
      <c r="A50" s="10" t="s">
        <v>38</v>
      </c>
      <c r="B50" s="11">
        <v>23</v>
      </c>
      <c r="C50" s="42">
        <v>911449</v>
      </c>
      <c r="D50" s="43">
        <v>896682</v>
      </c>
    </row>
    <row r="51" spans="1:4" ht="15.75" thickBot="1" x14ac:dyDescent="0.3">
      <c r="A51" s="10"/>
      <c r="B51" s="11"/>
      <c r="C51" s="42">
        <f>SUM(C45:C50)</f>
        <v>36082536</v>
      </c>
      <c r="D51" s="43">
        <f>SUM(D45:D50)</f>
        <v>134055629</v>
      </c>
    </row>
    <row r="52" spans="1:4" ht="15.75" thickBot="1" x14ac:dyDescent="0.3">
      <c r="A52" s="17" t="s">
        <v>39</v>
      </c>
      <c r="B52" s="18"/>
      <c r="C52" s="42">
        <f>C35+C42+C51</f>
        <v>171786992</v>
      </c>
      <c r="D52" s="42">
        <f>D35+D42+D51</f>
        <v>143951215</v>
      </c>
    </row>
    <row r="53" spans="1:4" ht="15.75" thickBot="1" x14ac:dyDescent="0.3">
      <c r="A53" s="19" t="s">
        <v>40</v>
      </c>
      <c r="B53" s="8">
        <v>15</v>
      </c>
      <c r="C53" s="26">
        <v>-5460955</v>
      </c>
      <c r="D53" s="27">
        <v>-6363555</v>
      </c>
    </row>
    <row r="54" spans="1:4" ht="15.75" thickTop="1" x14ac:dyDescent="0.25">
      <c r="A54" s="21"/>
    </row>
    <row r="55" spans="1:4" x14ac:dyDescent="0.25">
      <c r="C55" s="64">
        <f>C29-C52</f>
        <v>0</v>
      </c>
    </row>
    <row r="59" spans="1:4" x14ac:dyDescent="0.25">
      <c r="A59" s="22" t="s">
        <v>41</v>
      </c>
      <c r="B59" s="22" t="s">
        <v>41</v>
      </c>
    </row>
    <row r="60" spans="1:4" x14ac:dyDescent="0.25">
      <c r="A60" s="23" t="s">
        <v>128</v>
      </c>
      <c r="B60" s="23" t="s">
        <v>129</v>
      </c>
    </row>
    <row r="61" spans="1:4" x14ac:dyDescent="0.25">
      <c r="A61" s="23" t="s">
        <v>42</v>
      </c>
      <c r="B61" s="23" t="s">
        <v>43</v>
      </c>
    </row>
    <row r="62" spans="1:4" x14ac:dyDescent="0.25">
      <c r="A62" s="23" t="s">
        <v>44</v>
      </c>
    </row>
    <row r="63" spans="1:4" x14ac:dyDescent="0.25">
      <c r="A63" s="23" t="s">
        <v>45</v>
      </c>
    </row>
  </sheetData>
  <mergeCells count="2">
    <mergeCell ref="A4:A5"/>
    <mergeCell ref="B4:B5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41.85546875" customWidth="1"/>
    <col min="3" max="3" width="17.42578125" style="64" customWidth="1"/>
    <col min="4" max="4" width="22.28515625" style="64" customWidth="1"/>
    <col min="6" max="6" width="13.85546875" style="55" customWidth="1"/>
    <col min="7" max="7" width="13.42578125" style="55" customWidth="1"/>
    <col min="8" max="9" width="9.140625" style="55"/>
    <col min="10" max="10" width="15.7109375" style="55" bestFit="1" customWidth="1"/>
    <col min="11" max="11" width="9.140625" style="55"/>
    <col min="12" max="12" width="15.85546875" style="55" customWidth="1"/>
    <col min="13" max="18" width="9.140625" style="55"/>
  </cols>
  <sheetData>
    <row r="1" spans="1:13" ht="15.75" x14ac:dyDescent="0.25">
      <c r="A1" s="1" t="s">
        <v>47</v>
      </c>
    </row>
    <row r="2" spans="1:13" x14ac:dyDescent="0.25">
      <c r="A2" s="2" t="s">
        <v>48</v>
      </c>
    </row>
    <row r="4" spans="1:13" ht="24" x14ac:dyDescent="0.25">
      <c r="A4" s="81" t="s">
        <v>2</v>
      </c>
      <c r="B4" s="83" t="s">
        <v>46</v>
      </c>
      <c r="C4" s="44" t="s">
        <v>49</v>
      </c>
      <c r="D4" s="44" t="s">
        <v>49</v>
      </c>
    </row>
    <row r="5" spans="1:13" ht="15.75" thickBot="1" x14ac:dyDescent="0.3">
      <c r="A5" s="82"/>
      <c r="B5" s="84"/>
      <c r="C5" s="70" t="s">
        <v>50</v>
      </c>
      <c r="D5" s="70" t="s">
        <v>51</v>
      </c>
    </row>
    <row r="6" spans="1:13" x14ac:dyDescent="0.25">
      <c r="A6" s="6"/>
      <c r="B6" s="5"/>
      <c r="C6" s="24"/>
      <c r="D6" s="25"/>
    </row>
    <row r="7" spans="1:13" x14ac:dyDescent="0.25">
      <c r="A7" s="6" t="s">
        <v>52</v>
      </c>
      <c r="B7" s="5">
        <v>24</v>
      </c>
      <c r="C7" s="24">
        <v>35882626</v>
      </c>
      <c r="D7" s="25">
        <v>24464546</v>
      </c>
      <c r="F7" s="66"/>
      <c r="G7" s="58"/>
      <c r="J7" s="75"/>
      <c r="K7" s="76"/>
      <c r="L7" s="56"/>
      <c r="M7" s="77"/>
    </row>
    <row r="8" spans="1:13" ht="15.75" thickBot="1" x14ac:dyDescent="0.3">
      <c r="A8" s="10" t="s">
        <v>53</v>
      </c>
      <c r="B8" s="11">
        <v>25</v>
      </c>
      <c r="C8" s="42">
        <v>-10648666</v>
      </c>
      <c r="D8" s="43">
        <v>-7586657</v>
      </c>
      <c r="F8" s="66"/>
      <c r="G8" s="58"/>
      <c r="J8" s="75"/>
      <c r="K8" s="76"/>
      <c r="L8" s="56"/>
      <c r="M8" s="77"/>
    </row>
    <row r="9" spans="1:13" x14ac:dyDescent="0.25">
      <c r="A9" s="4" t="s">
        <v>54</v>
      </c>
      <c r="B9" s="5"/>
      <c r="C9" s="24">
        <f>SUM(C7:C8)</f>
        <v>25233960</v>
      </c>
      <c r="D9" s="25">
        <f>SUM(D7:D8)</f>
        <v>16877889</v>
      </c>
      <c r="F9" s="66"/>
      <c r="G9" s="58"/>
      <c r="J9" s="75"/>
      <c r="K9" s="76"/>
      <c r="L9" s="56"/>
      <c r="M9" s="77"/>
    </row>
    <row r="10" spans="1:13" x14ac:dyDescent="0.25">
      <c r="A10" s="6"/>
      <c r="B10" s="5"/>
      <c r="C10" s="24"/>
      <c r="D10" s="25"/>
      <c r="F10" s="66"/>
      <c r="G10" s="58"/>
      <c r="J10" s="75"/>
      <c r="K10" s="76"/>
      <c r="L10" s="56"/>
      <c r="M10" s="77"/>
    </row>
    <row r="11" spans="1:13" x14ac:dyDescent="0.25">
      <c r="A11" s="6" t="s">
        <v>55</v>
      </c>
      <c r="B11" s="5">
        <v>26</v>
      </c>
      <c r="C11" s="24">
        <v>-11751142</v>
      </c>
      <c r="D11" s="25">
        <v>-9721411</v>
      </c>
      <c r="F11" s="66"/>
      <c r="G11" s="58"/>
      <c r="J11" s="75"/>
      <c r="K11" s="76"/>
      <c r="L11" s="56"/>
      <c r="M11" s="77"/>
    </row>
    <row r="12" spans="1:13" x14ac:dyDescent="0.25">
      <c r="A12" s="6" t="s">
        <v>56</v>
      </c>
      <c r="B12" s="5">
        <v>27</v>
      </c>
      <c r="C12" s="24">
        <v>-1874441</v>
      </c>
      <c r="D12" s="25">
        <v>-1239742</v>
      </c>
      <c r="F12" s="66"/>
      <c r="G12" s="58"/>
      <c r="J12" s="75"/>
      <c r="K12" s="76"/>
      <c r="L12" s="56"/>
      <c r="M12" s="77"/>
    </row>
    <row r="13" spans="1:13" x14ac:dyDescent="0.25">
      <c r="A13" s="6" t="s">
        <v>57</v>
      </c>
      <c r="B13" s="5">
        <v>28</v>
      </c>
      <c r="C13" s="24">
        <v>726483</v>
      </c>
      <c r="D13" s="25">
        <v>438864</v>
      </c>
      <c r="F13" s="66"/>
      <c r="G13" s="58"/>
      <c r="J13" s="75"/>
      <c r="K13" s="76"/>
      <c r="L13" s="56"/>
      <c r="M13" s="77"/>
    </row>
    <row r="14" spans="1:13" x14ac:dyDescent="0.25">
      <c r="A14" s="6" t="s">
        <v>58</v>
      </c>
      <c r="B14" s="5">
        <v>29</v>
      </c>
      <c r="C14" s="24">
        <v>-6609973</v>
      </c>
      <c r="D14" s="25">
        <v>-1933873</v>
      </c>
      <c r="F14" s="66"/>
      <c r="G14" s="58"/>
      <c r="J14" s="75"/>
      <c r="K14" s="76"/>
      <c r="L14" s="56"/>
      <c r="M14" s="77"/>
    </row>
    <row r="15" spans="1:13" x14ac:dyDescent="0.25">
      <c r="A15" s="6" t="s">
        <v>59</v>
      </c>
      <c r="B15" s="5">
        <v>30</v>
      </c>
      <c r="C15" s="24">
        <v>1969865</v>
      </c>
      <c r="D15" s="25">
        <v>-37423442</v>
      </c>
      <c r="F15" s="66"/>
      <c r="G15" s="58"/>
      <c r="J15" s="75"/>
      <c r="K15" s="76"/>
      <c r="L15" s="56"/>
      <c r="M15" s="77"/>
    </row>
    <row r="16" spans="1:13" ht="15.75" thickBot="1" x14ac:dyDescent="0.3">
      <c r="A16" s="10" t="s">
        <v>60</v>
      </c>
      <c r="B16" s="11">
        <v>31</v>
      </c>
      <c r="C16" s="42">
        <v>60904</v>
      </c>
      <c r="D16" s="43">
        <v>3813</v>
      </c>
      <c r="F16" s="66"/>
      <c r="G16" s="58"/>
      <c r="J16" s="75"/>
      <c r="K16" s="76"/>
      <c r="L16" s="56"/>
      <c r="M16" s="77"/>
    </row>
    <row r="17" spans="1:13" x14ac:dyDescent="0.25">
      <c r="A17" s="4" t="s">
        <v>61</v>
      </c>
      <c r="B17" s="5"/>
      <c r="C17" s="24">
        <f>SUM(C9:C16)</f>
        <v>7755656</v>
      </c>
      <c r="D17" s="24">
        <f>SUM(D9:D16)</f>
        <v>-32997902</v>
      </c>
      <c r="F17" s="66"/>
      <c r="G17" s="58"/>
      <c r="J17" s="75"/>
      <c r="K17" s="76"/>
      <c r="L17" s="56"/>
      <c r="M17" s="77"/>
    </row>
    <row r="18" spans="1:13" x14ac:dyDescent="0.25">
      <c r="A18" s="6"/>
      <c r="B18" s="5"/>
      <c r="C18" s="24"/>
      <c r="D18" s="25"/>
      <c r="F18" s="66"/>
      <c r="G18" s="58"/>
      <c r="J18" s="75"/>
      <c r="K18" s="76"/>
      <c r="L18" s="56"/>
      <c r="M18" s="77"/>
    </row>
    <row r="19" spans="1:13" ht="15.75" thickBot="1" x14ac:dyDescent="0.3">
      <c r="A19" s="10" t="s">
        <v>62</v>
      </c>
      <c r="B19" s="11">
        <v>16</v>
      </c>
      <c r="C19" s="42">
        <v>-542706</v>
      </c>
      <c r="D19" s="43">
        <v>-769996</v>
      </c>
      <c r="F19" s="66"/>
      <c r="G19" s="58"/>
      <c r="J19" s="75"/>
      <c r="K19" s="76"/>
      <c r="L19" s="56"/>
      <c r="M19" s="77"/>
    </row>
    <row r="20" spans="1:13" ht="15.75" thickBot="1" x14ac:dyDescent="0.3">
      <c r="A20" s="12" t="s">
        <v>63</v>
      </c>
      <c r="B20" s="11"/>
      <c r="C20" s="42">
        <f>SUM(C17:C19)</f>
        <v>7212950</v>
      </c>
      <c r="D20" s="42">
        <f t="shared" ref="D20:E20" si="0">SUM(D17:D19)</f>
        <v>-33767898</v>
      </c>
      <c r="E20" s="42">
        <f t="shared" si="0"/>
        <v>0</v>
      </c>
      <c r="F20" s="66"/>
      <c r="G20" s="58"/>
      <c r="J20" s="75"/>
      <c r="K20" s="76"/>
      <c r="L20" s="56"/>
      <c r="M20" s="77"/>
    </row>
    <row r="21" spans="1:13" ht="15.75" thickBot="1" x14ac:dyDescent="0.3">
      <c r="A21" s="12" t="s">
        <v>64</v>
      </c>
      <c r="B21" s="18"/>
      <c r="C21" s="42">
        <f>C20</f>
        <v>7212950</v>
      </c>
      <c r="D21" s="42">
        <f>D20</f>
        <v>-33767898</v>
      </c>
      <c r="F21" s="66"/>
      <c r="G21" s="58"/>
      <c r="J21" s="75"/>
      <c r="K21" s="76"/>
      <c r="L21" s="56"/>
      <c r="M21" s="77"/>
    </row>
    <row r="22" spans="1:13" x14ac:dyDescent="0.25">
      <c r="A22" s="4"/>
      <c r="B22" s="3"/>
      <c r="C22" s="24"/>
      <c r="D22" s="25"/>
      <c r="F22" s="66"/>
      <c r="G22" s="58"/>
      <c r="L22" s="56"/>
      <c r="M22" s="77"/>
    </row>
    <row r="23" spans="1:13" x14ac:dyDescent="0.25">
      <c r="A23" s="4" t="s">
        <v>65</v>
      </c>
      <c r="B23" s="5"/>
      <c r="C23" s="24"/>
      <c r="D23" s="24"/>
      <c r="F23" s="66"/>
      <c r="G23" s="66"/>
      <c r="L23" s="56"/>
      <c r="M23" s="77"/>
    </row>
    <row r="24" spans="1:13" ht="15.75" thickBot="1" x14ac:dyDescent="0.3">
      <c r="A24" s="7" t="s">
        <v>66</v>
      </c>
      <c r="B24" s="8">
        <v>15</v>
      </c>
      <c r="C24" s="26">
        <v>902</v>
      </c>
      <c r="D24" s="27">
        <v>-4221</v>
      </c>
      <c r="F24" s="66"/>
      <c r="G24" s="58"/>
      <c r="L24" s="56"/>
      <c r="M24" s="77"/>
    </row>
    <row r="25" spans="1:13" ht="15.75" thickTop="1" x14ac:dyDescent="0.25">
      <c r="A25" s="22"/>
    </row>
    <row r="26" spans="1:13" x14ac:dyDescent="0.25">
      <c r="A26" s="22"/>
    </row>
    <row r="27" spans="1:13" x14ac:dyDescent="0.25">
      <c r="A27" s="22"/>
    </row>
    <row r="28" spans="1:13" x14ac:dyDescent="0.25">
      <c r="A28" s="22"/>
    </row>
    <row r="29" spans="1:13" x14ac:dyDescent="0.25">
      <c r="A29" s="22"/>
    </row>
    <row r="30" spans="1:13" x14ac:dyDescent="0.25">
      <c r="A30" s="22"/>
    </row>
    <row r="31" spans="1:13" x14ac:dyDescent="0.25">
      <c r="A31" s="22"/>
    </row>
    <row r="32" spans="1:13" x14ac:dyDescent="0.25">
      <c r="A32" s="22" t="s">
        <v>41</v>
      </c>
      <c r="B32" s="22" t="s">
        <v>41</v>
      </c>
    </row>
    <row r="33" spans="1:2" x14ac:dyDescent="0.25">
      <c r="A33" s="23" t="s">
        <v>128</v>
      </c>
      <c r="B33" s="23" t="s">
        <v>129</v>
      </c>
    </row>
    <row r="34" spans="1:2" x14ac:dyDescent="0.25">
      <c r="A34" s="23" t="s">
        <v>42</v>
      </c>
      <c r="B34" s="23" t="s">
        <v>43</v>
      </c>
    </row>
    <row r="35" spans="1:2" x14ac:dyDescent="0.25">
      <c r="A35" s="23" t="s">
        <v>44</v>
      </c>
    </row>
    <row r="36" spans="1:2" x14ac:dyDescent="0.25">
      <c r="A36" s="23" t="s">
        <v>45</v>
      </c>
    </row>
  </sheetData>
  <mergeCells count="2">
    <mergeCell ref="A4:A5"/>
    <mergeCell ref="B4:B5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55.85546875" customWidth="1"/>
    <col min="3" max="3" width="13.7109375" style="64" customWidth="1"/>
    <col min="4" max="4" width="16.5703125" style="64" customWidth="1"/>
    <col min="5" max="5" width="16.85546875" style="64" customWidth="1"/>
    <col min="8" max="9" width="15.7109375" style="74" bestFit="1" customWidth="1"/>
  </cols>
  <sheetData>
    <row r="1" spans="1:5" ht="15.75" x14ac:dyDescent="0.25">
      <c r="A1" s="1" t="s">
        <v>126</v>
      </c>
    </row>
    <row r="2" spans="1:5" x14ac:dyDescent="0.25">
      <c r="A2" s="2" t="s">
        <v>67</v>
      </c>
    </row>
    <row r="4" spans="1:5" ht="15.75" x14ac:dyDescent="0.25">
      <c r="A4" s="20"/>
    </row>
    <row r="5" spans="1:5" ht="24" x14ac:dyDescent="0.25">
      <c r="A5" s="85" t="s">
        <v>2</v>
      </c>
      <c r="B5" s="87" t="s">
        <v>46</v>
      </c>
      <c r="C5" s="71" t="s">
        <v>68</v>
      </c>
      <c r="D5" s="71" t="s">
        <v>70</v>
      </c>
      <c r="E5" s="89" t="s">
        <v>72</v>
      </c>
    </row>
    <row r="6" spans="1:5" ht="15.75" thickBot="1" x14ac:dyDescent="0.3">
      <c r="A6" s="86"/>
      <c r="B6" s="88"/>
      <c r="C6" s="72" t="s">
        <v>69</v>
      </c>
      <c r="D6" s="72" t="s">
        <v>71</v>
      </c>
      <c r="E6" s="90"/>
    </row>
    <row r="7" spans="1:5" x14ac:dyDescent="0.25">
      <c r="A7" s="28"/>
      <c r="B7" s="29"/>
      <c r="C7" s="47"/>
      <c r="D7" s="47"/>
      <c r="E7" s="47"/>
    </row>
    <row r="8" spans="1:5" ht="15.75" thickBot="1" x14ac:dyDescent="0.3">
      <c r="A8" s="31" t="s">
        <v>73</v>
      </c>
      <c r="B8" s="32"/>
      <c r="C8" s="46">
        <v>80000</v>
      </c>
      <c r="D8" s="46">
        <v>15755349</v>
      </c>
      <c r="E8" s="46">
        <v>15835349</v>
      </c>
    </row>
    <row r="9" spans="1:5" x14ac:dyDescent="0.25">
      <c r="A9" s="30"/>
      <c r="B9" s="29"/>
      <c r="C9" s="47"/>
      <c r="D9" s="47"/>
      <c r="E9" s="47"/>
    </row>
    <row r="10" spans="1:5" ht="15.75" thickBot="1" x14ac:dyDescent="0.3">
      <c r="A10" s="33" t="s">
        <v>74</v>
      </c>
      <c r="B10" s="32"/>
      <c r="C10" s="48"/>
      <c r="D10" s="46">
        <v>-33767898</v>
      </c>
      <c r="E10" s="46">
        <v>-33767898</v>
      </c>
    </row>
    <row r="11" spans="1:5" ht="15.75" thickBot="1" x14ac:dyDescent="0.3">
      <c r="A11" s="33" t="s">
        <v>75</v>
      </c>
      <c r="B11" s="32"/>
      <c r="C11" s="48"/>
      <c r="D11" s="46">
        <f>SUM(D10)</f>
        <v>-33767898</v>
      </c>
      <c r="E11" s="46">
        <f>SUM(E10)</f>
        <v>-33767898</v>
      </c>
    </row>
    <row r="12" spans="1:5" ht="15.75" thickBot="1" x14ac:dyDescent="0.3">
      <c r="A12" s="30"/>
      <c r="B12" s="29"/>
      <c r="C12" s="73"/>
      <c r="D12" s="73"/>
      <c r="E12" s="73"/>
    </row>
    <row r="13" spans="1:5" ht="15.75" thickBot="1" x14ac:dyDescent="0.3">
      <c r="A13" s="34" t="s">
        <v>76</v>
      </c>
      <c r="B13" s="35"/>
      <c r="C13" s="46">
        <f>C11+C8</f>
        <v>80000</v>
      </c>
      <c r="D13" s="46">
        <f>D8+D11</f>
        <v>-18012549</v>
      </c>
      <c r="E13" s="46">
        <f>E8+E11</f>
        <v>-17932549</v>
      </c>
    </row>
    <row r="14" spans="1:5" x14ac:dyDescent="0.25">
      <c r="A14" s="28"/>
      <c r="B14" s="29"/>
      <c r="C14" s="47"/>
      <c r="D14" s="49"/>
      <c r="E14" s="47"/>
    </row>
    <row r="15" spans="1:5" ht="15.75" thickBot="1" x14ac:dyDescent="0.3">
      <c r="A15" s="31" t="s">
        <v>77</v>
      </c>
      <c r="B15" s="32"/>
      <c r="C15" s="48">
        <v>80000</v>
      </c>
      <c r="D15" s="48">
        <v>-50923686</v>
      </c>
      <c r="E15" s="46">
        <v>-50843686</v>
      </c>
    </row>
    <row r="16" spans="1:5" ht="15.75" thickBot="1" x14ac:dyDescent="0.3">
      <c r="A16" s="33" t="s">
        <v>78</v>
      </c>
      <c r="B16" s="32"/>
      <c r="C16" s="48"/>
      <c r="D16" s="48">
        <f>D17</f>
        <v>7212950</v>
      </c>
      <c r="E16" s="48">
        <f>E17</f>
        <v>7212950</v>
      </c>
    </row>
    <row r="17" spans="1:5" ht="15.75" thickBot="1" x14ac:dyDescent="0.3">
      <c r="A17" s="31" t="s">
        <v>79</v>
      </c>
      <c r="B17" s="32"/>
      <c r="C17" s="48"/>
      <c r="D17" s="48">
        <v>7212950</v>
      </c>
      <c r="E17" s="46">
        <f>D17</f>
        <v>7212950</v>
      </c>
    </row>
    <row r="18" spans="1:5" ht="15.75" thickBot="1" x14ac:dyDescent="0.3">
      <c r="A18" s="36" t="s">
        <v>80</v>
      </c>
      <c r="B18" s="37"/>
      <c r="C18" s="50">
        <f>C15+C17</f>
        <v>80000</v>
      </c>
      <c r="D18" s="50">
        <f>D15+D17</f>
        <v>-43710736</v>
      </c>
      <c r="E18" s="50">
        <f>E15+E17</f>
        <v>-43630736</v>
      </c>
    </row>
    <row r="19" spans="1:5" ht="15.75" thickTop="1" x14ac:dyDescent="0.25">
      <c r="A19" s="38"/>
    </row>
    <row r="20" spans="1:5" x14ac:dyDescent="0.25">
      <c r="A20" s="22"/>
    </row>
    <row r="21" spans="1:5" x14ac:dyDescent="0.25">
      <c r="A21" s="22"/>
    </row>
    <row r="22" spans="1:5" x14ac:dyDescent="0.25">
      <c r="A22" s="22"/>
    </row>
    <row r="23" spans="1:5" x14ac:dyDescent="0.25">
      <c r="A23" s="22"/>
    </row>
    <row r="24" spans="1:5" x14ac:dyDescent="0.25">
      <c r="A24" s="22" t="s">
        <v>41</v>
      </c>
      <c r="B24" s="22" t="s">
        <v>41</v>
      </c>
    </row>
    <row r="25" spans="1:5" x14ac:dyDescent="0.25">
      <c r="A25" s="23" t="s">
        <v>128</v>
      </c>
      <c r="B25" s="23" t="s">
        <v>129</v>
      </c>
    </row>
    <row r="26" spans="1:5" x14ac:dyDescent="0.25">
      <c r="A26" s="23" t="s">
        <v>42</v>
      </c>
      <c r="B26" s="23" t="s">
        <v>43</v>
      </c>
    </row>
    <row r="27" spans="1:5" x14ac:dyDescent="0.25">
      <c r="A27" s="23" t="s">
        <v>44</v>
      </c>
    </row>
    <row r="28" spans="1:5" x14ac:dyDescent="0.25">
      <c r="A28" s="23" t="s">
        <v>45</v>
      </c>
    </row>
  </sheetData>
  <mergeCells count="3">
    <mergeCell ref="A5:A6"/>
    <mergeCell ref="B5:B6"/>
    <mergeCell ref="E5:E6"/>
  </mergeCells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51.140625" customWidth="1"/>
    <col min="3" max="3" width="17.7109375" style="63" customWidth="1"/>
    <col min="4" max="4" width="18.28515625" style="64" customWidth="1"/>
    <col min="5" max="5" width="12" style="55" bestFit="1" customWidth="1"/>
    <col min="6" max="6" width="12.85546875" style="78" customWidth="1"/>
    <col min="7" max="7" width="15.7109375" style="78" bestFit="1" customWidth="1"/>
    <col min="8" max="8" width="9.140625" style="55"/>
    <col min="9" max="10" width="14.28515625" style="55" bestFit="1" customWidth="1"/>
    <col min="11" max="12" width="9.140625" style="55"/>
  </cols>
  <sheetData>
    <row r="1" spans="1:12" ht="15.75" x14ac:dyDescent="0.25">
      <c r="A1" s="1" t="s">
        <v>127</v>
      </c>
    </row>
    <row r="2" spans="1:12" x14ac:dyDescent="0.25">
      <c r="A2" s="2" t="s">
        <v>67</v>
      </c>
    </row>
    <row r="4" spans="1:12" ht="15.75" x14ac:dyDescent="0.25">
      <c r="A4" s="20"/>
    </row>
    <row r="5" spans="1:12" ht="31.5" customHeight="1" x14ac:dyDescent="0.25">
      <c r="A5" s="81" t="s">
        <v>2</v>
      </c>
      <c r="B5" s="83" t="s">
        <v>46</v>
      </c>
      <c r="C5" s="24" t="s">
        <v>49</v>
      </c>
      <c r="D5" s="24" t="s">
        <v>49</v>
      </c>
    </row>
    <row r="6" spans="1:12" ht="15.75" customHeight="1" thickBot="1" x14ac:dyDescent="0.3">
      <c r="A6" s="82"/>
      <c r="B6" s="84"/>
      <c r="C6" s="42" t="s">
        <v>50</v>
      </c>
      <c r="D6" s="42" t="s">
        <v>51</v>
      </c>
    </row>
    <row r="7" spans="1:12" x14ac:dyDescent="0.25">
      <c r="A7" s="6"/>
      <c r="B7" s="3"/>
      <c r="C7" s="24"/>
      <c r="D7" s="65"/>
      <c r="E7" s="56"/>
    </row>
    <row r="8" spans="1:12" x14ac:dyDescent="0.25">
      <c r="A8" s="4" t="s">
        <v>81</v>
      </c>
      <c r="B8" s="5"/>
      <c r="C8" s="24"/>
      <c r="D8" s="25"/>
      <c r="E8" s="57"/>
    </row>
    <row r="9" spans="1:12" x14ac:dyDescent="0.25">
      <c r="A9" s="6" t="s">
        <v>61</v>
      </c>
      <c r="B9" s="5"/>
      <c r="C9" s="24">
        <v>8248963</v>
      </c>
      <c r="D9" s="25">
        <v>-32997903</v>
      </c>
      <c r="E9" s="58"/>
      <c r="I9" s="66"/>
      <c r="J9" s="79"/>
      <c r="K9" s="77"/>
      <c r="L9" s="77"/>
    </row>
    <row r="10" spans="1:12" x14ac:dyDescent="0.25">
      <c r="A10" s="6"/>
      <c r="B10" s="5"/>
      <c r="C10" s="24"/>
      <c r="D10" s="25"/>
      <c r="E10" s="58"/>
      <c r="I10" s="66"/>
      <c r="J10" s="79"/>
      <c r="K10" s="77"/>
      <c r="L10" s="77"/>
    </row>
    <row r="11" spans="1:12" x14ac:dyDescent="0.25">
      <c r="A11" s="4" t="s">
        <v>82</v>
      </c>
      <c r="B11" s="5"/>
      <c r="C11" s="24"/>
      <c r="D11" s="25"/>
      <c r="E11" s="58"/>
      <c r="I11" s="66"/>
      <c r="J11" s="79"/>
      <c r="K11" s="77"/>
      <c r="L11" s="77"/>
    </row>
    <row r="12" spans="1:12" ht="24" x14ac:dyDescent="0.25">
      <c r="A12" s="6" t="s">
        <v>83</v>
      </c>
      <c r="B12" s="5" t="s">
        <v>84</v>
      </c>
      <c r="C12" s="24">
        <v>3119639</v>
      </c>
      <c r="D12" s="25">
        <v>2374027</v>
      </c>
      <c r="E12" s="58"/>
      <c r="I12" s="66"/>
      <c r="J12" s="79"/>
      <c r="K12" s="77"/>
      <c r="L12" s="77"/>
    </row>
    <row r="13" spans="1:12" ht="24" x14ac:dyDescent="0.25">
      <c r="A13" s="6" t="s">
        <v>85</v>
      </c>
      <c r="B13" s="5"/>
      <c r="C13" s="24">
        <v>3643</v>
      </c>
      <c r="D13" s="25">
        <v>4239</v>
      </c>
      <c r="E13" s="58"/>
      <c r="I13" s="66"/>
      <c r="J13" s="79"/>
      <c r="K13" s="77"/>
      <c r="L13" s="77"/>
    </row>
    <row r="14" spans="1:12" x14ac:dyDescent="0.25">
      <c r="A14" s="6" t="s">
        <v>86</v>
      </c>
      <c r="B14" s="5"/>
      <c r="C14" s="24">
        <v>2362</v>
      </c>
      <c r="D14" s="25"/>
      <c r="E14" s="58"/>
      <c r="I14" s="66"/>
      <c r="J14" s="79"/>
      <c r="K14" s="77"/>
      <c r="L14" s="77"/>
    </row>
    <row r="15" spans="1:12" x14ac:dyDescent="0.25">
      <c r="A15" s="6" t="s">
        <v>58</v>
      </c>
      <c r="B15" s="5"/>
      <c r="C15" s="24">
        <v>6721774</v>
      </c>
      <c r="D15" s="25">
        <v>1933873</v>
      </c>
      <c r="E15" s="58"/>
      <c r="I15" s="66"/>
      <c r="J15" s="79"/>
      <c r="K15" s="77"/>
      <c r="L15" s="77"/>
    </row>
    <row r="16" spans="1:12" x14ac:dyDescent="0.25">
      <c r="A16" s="6" t="s">
        <v>57</v>
      </c>
      <c r="B16" s="5"/>
      <c r="C16" s="24">
        <v>-879763</v>
      </c>
      <c r="D16" s="25">
        <v>-438864</v>
      </c>
      <c r="E16" s="58"/>
      <c r="I16" s="66"/>
      <c r="J16" s="79"/>
      <c r="K16" s="77"/>
      <c r="L16" s="77"/>
    </row>
    <row r="17" spans="1:12" x14ac:dyDescent="0.25">
      <c r="A17" s="6" t="s">
        <v>59</v>
      </c>
      <c r="B17" s="5"/>
      <c r="C17" s="24">
        <v>-1951072</v>
      </c>
      <c r="D17" s="25">
        <v>38389183</v>
      </c>
      <c r="E17" s="58"/>
      <c r="I17" s="66"/>
      <c r="J17" s="79"/>
      <c r="K17" s="77"/>
      <c r="L17" s="77"/>
    </row>
    <row r="18" spans="1:12" ht="24" x14ac:dyDescent="0.25">
      <c r="A18" s="6" t="s">
        <v>87</v>
      </c>
      <c r="B18" s="5">
        <v>31</v>
      </c>
      <c r="C18" s="66">
        <v>0</v>
      </c>
      <c r="D18" s="58">
        <v>0</v>
      </c>
      <c r="E18" s="58"/>
      <c r="K18" s="77"/>
      <c r="L18" s="77"/>
    </row>
    <row r="19" spans="1:12" x14ac:dyDescent="0.25">
      <c r="A19" s="6" t="s">
        <v>88</v>
      </c>
      <c r="B19" s="5"/>
      <c r="C19" s="66">
        <v>0</v>
      </c>
      <c r="D19" s="58">
        <v>0</v>
      </c>
      <c r="E19" s="58"/>
      <c r="K19" s="77"/>
      <c r="L19" s="77"/>
    </row>
    <row r="20" spans="1:12" ht="24.75" thickBot="1" x14ac:dyDescent="0.3">
      <c r="A20" s="10" t="s">
        <v>89</v>
      </c>
      <c r="B20" s="11"/>
      <c r="C20" s="42">
        <v>4487</v>
      </c>
      <c r="D20" s="58">
        <v>0</v>
      </c>
      <c r="E20" s="58"/>
      <c r="I20" s="66"/>
      <c r="J20" s="79"/>
      <c r="K20" s="77"/>
      <c r="L20" s="77"/>
    </row>
    <row r="21" spans="1:12" ht="24" x14ac:dyDescent="0.25">
      <c r="A21" s="4" t="s">
        <v>90</v>
      </c>
      <c r="B21" s="5"/>
      <c r="C21" s="24">
        <f>SUM(C9:C20)</f>
        <v>15270033</v>
      </c>
      <c r="D21" s="53">
        <f>SUM(D9:D20)</f>
        <v>9264555</v>
      </c>
      <c r="E21" s="58"/>
      <c r="I21" s="66"/>
      <c r="J21" s="79"/>
      <c r="K21" s="77"/>
      <c r="L21" s="77"/>
    </row>
    <row r="22" spans="1:12" x14ac:dyDescent="0.25">
      <c r="A22" s="4"/>
      <c r="B22" s="5"/>
      <c r="C22" s="24"/>
      <c r="D22" s="25"/>
      <c r="E22" s="58"/>
      <c r="I22" s="66"/>
      <c r="J22" s="79"/>
      <c r="K22" s="77"/>
      <c r="L22" s="77"/>
    </row>
    <row r="23" spans="1:12" x14ac:dyDescent="0.25">
      <c r="A23" s="4" t="s">
        <v>91</v>
      </c>
      <c r="B23" s="5"/>
      <c r="C23" s="24"/>
      <c r="D23" s="25"/>
      <c r="E23" s="58"/>
      <c r="I23" s="66"/>
      <c r="J23" s="79"/>
      <c r="K23" s="77"/>
      <c r="L23" s="77"/>
    </row>
    <row r="24" spans="1:12" ht="24" x14ac:dyDescent="0.25">
      <c r="A24" s="6" t="s">
        <v>92</v>
      </c>
      <c r="B24" s="5"/>
      <c r="C24" s="24">
        <v>1270351</v>
      </c>
      <c r="D24" s="25">
        <v>803929</v>
      </c>
      <c r="E24" s="58"/>
      <c r="I24" s="66"/>
      <c r="J24" s="79"/>
      <c r="K24" s="77"/>
      <c r="L24" s="77"/>
    </row>
    <row r="25" spans="1:12" x14ac:dyDescent="0.25">
      <c r="A25" s="6" t="s">
        <v>93</v>
      </c>
      <c r="B25" s="5"/>
      <c r="C25" s="24">
        <v>-431072</v>
      </c>
      <c r="D25" s="25">
        <v>-406005</v>
      </c>
      <c r="E25" s="58"/>
      <c r="I25" s="66"/>
      <c r="J25" s="79"/>
      <c r="K25" s="77"/>
      <c r="L25" s="77"/>
    </row>
    <row r="26" spans="1:12" x14ac:dyDescent="0.25">
      <c r="A26" s="6" t="s">
        <v>94</v>
      </c>
      <c r="B26" s="5"/>
      <c r="C26" s="24">
        <v>-34558</v>
      </c>
      <c r="D26" s="25">
        <v>80067</v>
      </c>
      <c r="E26" s="58"/>
      <c r="I26" s="66"/>
      <c r="J26" s="79"/>
      <c r="K26" s="77"/>
      <c r="L26" s="77"/>
    </row>
    <row r="27" spans="1:12" x14ac:dyDescent="0.25">
      <c r="A27" s="6" t="s">
        <v>95</v>
      </c>
      <c r="B27" s="5"/>
      <c r="C27" s="24">
        <v>-7340</v>
      </c>
      <c r="D27" s="25">
        <v>1482</v>
      </c>
      <c r="E27" s="58"/>
      <c r="I27" s="66"/>
      <c r="J27" s="79"/>
      <c r="K27" s="77"/>
      <c r="L27" s="77"/>
    </row>
    <row r="28" spans="1:12" x14ac:dyDescent="0.25">
      <c r="A28" s="6" t="s">
        <v>96</v>
      </c>
      <c r="B28" s="5"/>
      <c r="C28" s="24">
        <v>8141292</v>
      </c>
      <c r="D28" s="25">
        <v>-64554412</v>
      </c>
      <c r="E28" s="58"/>
      <c r="I28" s="66"/>
      <c r="J28" s="79"/>
      <c r="K28" s="77"/>
      <c r="L28" s="77"/>
    </row>
    <row r="29" spans="1:12" ht="24" x14ac:dyDescent="0.25">
      <c r="A29" s="6" t="s">
        <v>97</v>
      </c>
      <c r="B29" s="5"/>
      <c r="C29" s="24">
        <v>-145990</v>
      </c>
      <c r="D29" s="25">
        <v>-201611</v>
      </c>
      <c r="E29" s="58"/>
      <c r="I29" s="66"/>
      <c r="J29" s="79"/>
      <c r="K29" s="77"/>
      <c r="L29" s="77"/>
    </row>
    <row r="30" spans="1:12" ht="15.75" thickBot="1" x14ac:dyDescent="0.3">
      <c r="A30" s="10" t="s">
        <v>98</v>
      </c>
      <c r="B30" s="11"/>
      <c r="C30" s="42">
        <v>-915089</v>
      </c>
      <c r="D30" s="43">
        <v>-963917</v>
      </c>
      <c r="E30" s="58"/>
      <c r="I30" s="66"/>
      <c r="J30" s="79"/>
      <c r="K30" s="77"/>
      <c r="L30" s="77"/>
    </row>
    <row r="31" spans="1:12" ht="24" x14ac:dyDescent="0.25">
      <c r="A31" s="4" t="s">
        <v>99</v>
      </c>
      <c r="B31" s="5"/>
      <c r="C31" s="24">
        <f>SUM(C21:C30)</f>
        <v>23147627</v>
      </c>
      <c r="D31" s="53">
        <f>SUM(D21:D30)</f>
        <v>-55975912</v>
      </c>
      <c r="E31" s="58"/>
      <c r="I31" s="66"/>
      <c r="J31" s="79"/>
      <c r="K31" s="77"/>
      <c r="L31" s="77"/>
    </row>
    <row r="32" spans="1:12" x14ac:dyDescent="0.25">
      <c r="A32" s="6"/>
      <c r="B32" s="5"/>
      <c r="C32" s="24"/>
      <c r="D32" s="25"/>
      <c r="E32" s="58"/>
      <c r="I32" s="66"/>
      <c r="J32" s="79"/>
      <c r="K32" s="77"/>
      <c r="L32" s="77"/>
    </row>
    <row r="33" spans="1:12" x14ac:dyDescent="0.25">
      <c r="A33" s="6" t="s">
        <v>100</v>
      </c>
      <c r="B33" s="5"/>
      <c r="C33" s="24">
        <v>-1231705</v>
      </c>
      <c r="D33" s="25">
        <v>-1349386</v>
      </c>
      <c r="E33" s="58"/>
      <c r="I33" s="66"/>
      <c r="J33" s="79"/>
      <c r="K33" s="77"/>
      <c r="L33" s="77"/>
    </row>
    <row r="34" spans="1:12" ht="15.75" thickBot="1" x14ac:dyDescent="0.3">
      <c r="A34" s="6" t="s">
        <v>101</v>
      </c>
      <c r="B34" s="5"/>
      <c r="C34" s="66">
        <v>0</v>
      </c>
      <c r="D34" s="43">
        <v>-150000</v>
      </c>
      <c r="E34" s="58"/>
      <c r="I34" s="66"/>
      <c r="J34" s="79"/>
      <c r="K34" s="77"/>
      <c r="L34" s="77"/>
    </row>
    <row r="35" spans="1:12" ht="24.75" thickBot="1" x14ac:dyDescent="0.3">
      <c r="A35" s="39" t="s">
        <v>102</v>
      </c>
      <c r="B35" s="40"/>
      <c r="C35" s="51">
        <f>SUM(C31:C34)</f>
        <v>21915922</v>
      </c>
      <c r="D35" s="54">
        <f>SUM(D31:D34)</f>
        <v>-57475298</v>
      </c>
      <c r="E35" s="58"/>
      <c r="F35" s="58"/>
      <c r="I35" s="66"/>
      <c r="J35" s="79"/>
      <c r="K35" s="77"/>
      <c r="L35" s="77"/>
    </row>
    <row r="36" spans="1:12" x14ac:dyDescent="0.25">
      <c r="A36" s="6"/>
      <c r="B36" s="5"/>
      <c r="C36" s="24"/>
      <c r="D36" s="53"/>
      <c r="E36" s="58"/>
      <c r="I36" s="66"/>
      <c r="J36" s="58"/>
      <c r="K36" s="77"/>
      <c r="L36" s="77"/>
    </row>
    <row r="37" spans="1:12" x14ac:dyDescent="0.25">
      <c r="A37" s="4" t="s">
        <v>103</v>
      </c>
      <c r="B37" s="3"/>
      <c r="C37" s="24"/>
      <c r="D37" s="25"/>
      <c r="E37" s="58"/>
      <c r="I37" s="66"/>
      <c r="J37" s="58"/>
      <c r="K37" s="77"/>
      <c r="L37" s="77"/>
    </row>
    <row r="38" spans="1:12" x14ac:dyDescent="0.25">
      <c r="A38" s="6" t="s">
        <v>104</v>
      </c>
      <c r="B38" s="5"/>
      <c r="C38" s="24">
        <v>756</v>
      </c>
      <c r="D38" s="25">
        <v>1960</v>
      </c>
      <c r="E38" s="58"/>
      <c r="I38" s="80"/>
      <c r="J38" s="79"/>
      <c r="K38" s="77"/>
      <c r="L38" s="77"/>
    </row>
    <row r="39" spans="1:12" x14ac:dyDescent="0.25">
      <c r="A39" s="6" t="s">
        <v>105</v>
      </c>
      <c r="B39" s="5">
        <v>4</v>
      </c>
      <c r="C39" s="24">
        <v>-357501</v>
      </c>
      <c r="D39" s="25">
        <v>-24</v>
      </c>
      <c r="E39" s="58"/>
      <c r="I39" s="80"/>
      <c r="J39" s="79"/>
      <c r="K39" s="77"/>
      <c r="L39" s="77"/>
    </row>
    <row r="40" spans="1:12" x14ac:dyDescent="0.25">
      <c r="A40" s="6" t="s">
        <v>106</v>
      </c>
      <c r="B40" s="5">
        <v>5</v>
      </c>
      <c r="C40" s="24">
        <v>448284</v>
      </c>
      <c r="D40" s="25">
        <v>-1435</v>
      </c>
      <c r="E40" s="58"/>
      <c r="I40" s="80"/>
      <c r="J40" s="79"/>
      <c r="K40" s="77"/>
      <c r="L40" s="77"/>
    </row>
    <row r="41" spans="1:12" x14ac:dyDescent="0.25">
      <c r="A41" s="6" t="s">
        <v>107</v>
      </c>
      <c r="B41" s="5"/>
      <c r="C41" s="24">
        <v>-9774833</v>
      </c>
      <c r="D41" s="25">
        <v>-4393140</v>
      </c>
      <c r="E41" s="58"/>
      <c r="I41" s="80"/>
      <c r="J41" s="79"/>
      <c r="K41" s="77"/>
      <c r="L41" s="77"/>
    </row>
    <row r="42" spans="1:12" x14ac:dyDescent="0.25">
      <c r="A42" s="6" t="s">
        <v>108</v>
      </c>
      <c r="B42" s="5"/>
      <c r="C42" s="24">
        <v>-5060</v>
      </c>
      <c r="D42" s="25">
        <v>-289</v>
      </c>
      <c r="E42" s="58"/>
      <c r="I42" s="80"/>
      <c r="J42" s="79"/>
      <c r="K42" s="77"/>
      <c r="L42" s="77"/>
    </row>
    <row r="43" spans="1:12" x14ac:dyDescent="0.25">
      <c r="A43" s="6" t="s">
        <v>109</v>
      </c>
      <c r="B43" s="5">
        <v>7</v>
      </c>
      <c r="C43" s="24">
        <v>-370756</v>
      </c>
      <c r="D43" s="25">
        <v>-48354</v>
      </c>
      <c r="E43" s="58"/>
      <c r="I43" s="80"/>
      <c r="J43" s="79"/>
      <c r="K43" s="77"/>
      <c r="L43" s="77"/>
    </row>
    <row r="44" spans="1:12" ht="24" x14ac:dyDescent="0.25">
      <c r="A44" s="6" t="s">
        <v>110</v>
      </c>
      <c r="B44" s="5"/>
      <c r="C44" s="24"/>
      <c r="D44" s="25"/>
      <c r="E44" s="58"/>
      <c r="I44" s="80"/>
      <c r="J44" s="79"/>
      <c r="K44" s="77"/>
      <c r="L44" s="77"/>
    </row>
    <row r="45" spans="1:12" x14ac:dyDescent="0.25">
      <c r="A45" s="6" t="s">
        <v>111</v>
      </c>
      <c r="B45" s="5"/>
      <c r="C45" s="24">
        <v>-21970432</v>
      </c>
      <c r="D45" s="25">
        <v>-752200</v>
      </c>
      <c r="E45" s="58"/>
      <c r="I45" s="80"/>
      <c r="J45" s="79"/>
      <c r="K45" s="77"/>
      <c r="L45" s="77"/>
    </row>
    <row r="46" spans="1:12" x14ac:dyDescent="0.25">
      <c r="A46" s="6" t="s">
        <v>112</v>
      </c>
      <c r="B46" s="5"/>
      <c r="C46" s="24">
        <v>203940</v>
      </c>
      <c r="D46" s="25">
        <v>10188191</v>
      </c>
      <c r="E46" s="58"/>
      <c r="I46" s="66"/>
      <c r="J46" s="79"/>
      <c r="K46" s="77"/>
      <c r="L46" s="77"/>
    </row>
    <row r="47" spans="1:12" x14ac:dyDescent="0.25">
      <c r="A47" s="6" t="s">
        <v>113</v>
      </c>
      <c r="B47" s="5"/>
      <c r="C47" s="24"/>
      <c r="D47" s="25"/>
      <c r="E47" s="58"/>
      <c r="I47" s="66"/>
      <c r="J47" s="79"/>
      <c r="K47" s="77"/>
      <c r="L47" s="77"/>
    </row>
    <row r="48" spans="1:12" ht="15.75" thickBot="1" x14ac:dyDescent="0.3">
      <c r="A48" s="6" t="s">
        <v>114</v>
      </c>
      <c r="B48" s="5"/>
      <c r="C48" s="24">
        <v>-106333</v>
      </c>
      <c r="D48" s="43">
        <v>-97652</v>
      </c>
      <c r="E48" s="58"/>
      <c r="I48" s="66"/>
      <c r="J48" s="79"/>
      <c r="K48" s="77"/>
      <c r="L48" s="77"/>
    </row>
    <row r="49" spans="1:12" ht="24.75" thickBot="1" x14ac:dyDescent="0.3">
      <c r="A49" s="39" t="s">
        <v>115</v>
      </c>
      <c r="B49" s="40"/>
      <c r="C49" s="51">
        <f>SUM(C38:C48)</f>
        <v>-31931935</v>
      </c>
      <c r="D49" s="54">
        <f>SUM(D38:D48)</f>
        <v>4897057</v>
      </c>
      <c r="E49" s="58"/>
      <c r="I49" s="66"/>
      <c r="J49" s="79"/>
      <c r="K49" s="77"/>
      <c r="L49" s="77"/>
    </row>
    <row r="50" spans="1:12" x14ac:dyDescent="0.25">
      <c r="A50" s="14"/>
      <c r="B50" s="14"/>
      <c r="C50" s="52"/>
      <c r="D50" s="52"/>
      <c r="E50" s="59"/>
      <c r="K50" s="77"/>
      <c r="L50" s="77"/>
    </row>
    <row r="51" spans="1:12" x14ac:dyDescent="0.25">
      <c r="A51" s="4" t="s">
        <v>116</v>
      </c>
      <c r="B51" s="5"/>
      <c r="C51" s="24"/>
      <c r="D51" s="25"/>
      <c r="E51" s="60"/>
      <c r="K51" s="77"/>
      <c r="L51" s="77"/>
    </row>
    <row r="52" spans="1:12" x14ac:dyDescent="0.25">
      <c r="A52" s="6" t="s">
        <v>36</v>
      </c>
      <c r="B52" s="5"/>
      <c r="C52" s="24"/>
      <c r="D52" s="25"/>
      <c r="E52" s="60"/>
      <c r="K52" s="77"/>
      <c r="L52" s="77"/>
    </row>
    <row r="53" spans="1:12" x14ac:dyDescent="0.25">
      <c r="A53" s="6" t="s">
        <v>117</v>
      </c>
      <c r="B53" s="5">
        <v>17</v>
      </c>
      <c r="C53" s="24">
        <v>17007500</v>
      </c>
      <c r="D53" s="25">
        <v>89996000</v>
      </c>
      <c r="E53" s="60"/>
      <c r="I53" s="56"/>
      <c r="J53" s="57"/>
      <c r="K53" s="77"/>
      <c r="L53" s="77"/>
    </row>
    <row r="54" spans="1:12" x14ac:dyDescent="0.25">
      <c r="A54" s="6" t="s">
        <v>118</v>
      </c>
      <c r="B54" s="5">
        <v>17</v>
      </c>
      <c r="C54" s="24">
        <v>-4336407</v>
      </c>
      <c r="D54" s="25">
        <v>-1222410</v>
      </c>
      <c r="E54" s="60"/>
      <c r="I54" s="56"/>
      <c r="J54" s="57"/>
      <c r="K54" s="77"/>
      <c r="L54" s="77"/>
    </row>
    <row r="55" spans="1:12" ht="15.75" thickBot="1" x14ac:dyDescent="0.3">
      <c r="A55" s="10" t="s">
        <v>119</v>
      </c>
      <c r="B55" s="11">
        <v>17</v>
      </c>
      <c r="C55" s="42">
        <v>-4919556</v>
      </c>
      <c r="D55" s="43">
        <v>-35338438</v>
      </c>
      <c r="E55" s="60"/>
      <c r="I55" s="56"/>
      <c r="J55" s="57"/>
      <c r="K55" s="77"/>
      <c r="L55" s="77"/>
    </row>
    <row r="56" spans="1:12" ht="24" x14ac:dyDescent="0.25">
      <c r="A56" s="4" t="s">
        <v>120</v>
      </c>
      <c r="B56" s="5"/>
      <c r="C56" s="24">
        <f>SUM(C53:C55)</f>
        <v>7751537</v>
      </c>
      <c r="D56" s="25">
        <f>SUM(D53:D55)</f>
        <v>53435152</v>
      </c>
      <c r="E56" s="60"/>
      <c r="I56" s="56"/>
      <c r="J56" s="57"/>
      <c r="K56" s="77"/>
      <c r="L56" s="77"/>
    </row>
    <row r="57" spans="1:12" x14ac:dyDescent="0.25">
      <c r="A57" s="6"/>
      <c r="B57" s="5"/>
      <c r="C57" s="24"/>
      <c r="D57" s="25"/>
      <c r="E57" s="60"/>
      <c r="I57" s="56"/>
      <c r="J57" s="57"/>
      <c r="K57" s="77"/>
      <c r="L57" s="77"/>
    </row>
    <row r="58" spans="1:12" ht="24.75" thickBot="1" x14ac:dyDescent="0.3">
      <c r="A58" s="10" t="s">
        <v>121</v>
      </c>
      <c r="B58" s="11"/>
      <c r="C58" s="42">
        <v>-56200</v>
      </c>
      <c r="D58" s="43">
        <v>1654305</v>
      </c>
      <c r="E58" s="60"/>
      <c r="I58" s="56"/>
      <c r="J58" s="57"/>
      <c r="K58" s="77"/>
      <c r="L58" s="77"/>
    </row>
    <row r="59" spans="1:12" ht="24" x14ac:dyDescent="0.25">
      <c r="A59" s="4" t="s">
        <v>122</v>
      </c>
      <c r="B59" s="5"/>
      <c r="C59" s="24">
        <f>C35+C49+C56+C58</f>
        <v>-2320676</v>
      </c>
      <c r="D59" s="24">
        <f>D35+D49+D56+D58</f>
        <v>2511216</v>
      </c>
      <c r="E59" s="60"/>
      <c r="I59" s="56"/>
      <c r="J59" s="57"/>
      <c r="K59" s="77"/>
      <c r="L59" s="77"/>
    </row>
    <row r="60" spans="1:12" ht="15.75" thickBot="1" x14ac:dyDescent="0.3">
      <c r="A60" s="12" t="s">
        <v>123</v>
      </c>
      <c r="B60" s="11">
        <v>14</v>
      </c>
      <c r="C60" s="61">
        <v>6173897</v>
      </c>
      <c r="D60" s="62">
        <v>487575</v>
      </c>
      <c r="E60" s="60"/>
      <c r="I60" s="56"/>
      <c r="J60" s="57"/>
      <c r="K60" s="77"/>
      <c r="L60" s="77"/>
    </row>
    <row r="61" spans="1:12" ht="15.75" thickBot="1" x14ac:dyDescent="0.3">
      <c r="A61" s="9" t="s">
        <v>124</v>
      </c>
      <c r="B61" s="8">
        <v>14</v>
      </c>
      <c r="C61" s="26">
        <f>SUM(C59:C60)</f>
        <v>3853221</v>
      </c>
      <c r="D61" s="26">
        <f>SUM(D59:D60)</f>
        <v>2998791</v>
      </c>
      <c r="E61" s="60"/>
      <c r="I61" s="56"/>
      <c r="J61" s="57"/>
      <c r="K61" s="77"/>
      <c r="L61" s="77"/>
    </row>
    <row r="62" spans="1:12" ht="15.75" thickTop="1" x14ac:dyDescent="0.25">
      <c r="A62" s="22"/>
    </row>
    <row r="63" spans="1:12" x14ac:dyDescent="0.25">
      <c r="A63" s="22"/>
    </row>
    <row r="64" spans="1:12" x14ac:dyDescent="0.25">
      <c r="A64" s="22"/>
    </row>
    <row r="65" spans="1:2" x14ac:dyDescent="0.25">
      <c r="A65" s="22" t="s">
        <v>41</v>
      </c>
      <c r="B65" s="22" t="s">
        <v>41</v>
      </c>
    </row>
    <row r="66" spans="1:2" x14ac:dyDescent="0.25">
      <c r="A66" s="23" t="s">
        <v>128</v>
      </c>
      <c r="B66" s="23" t="s">
        <v>129</v>
      </c>
    </row>
    <row r="67" spans="1:2" x14ac:dyDescent="0.25">
      <c r="A67" s="23" t="s">
        <v>42</v>
      </c>
      <c r="B67" s="23" t="s">
        <v>43</v>
      </c>
    </row>
    <row r="68" spans="1:2" x14ac:dyDescent="0.25">
      <c r="A68" s="23" t="s">
        <v>44</v>
      </c>
    </row>
    <row r="69" spans="1:2" x14ac:dyDescent="0.25">
      <c r="A69" s="23" t="s">
        <v>45</v>
      </c>
    </row>
    <row r="70" spans="1:2" x14ac:dyDescent="0.25">
      <c r="A70" s="41"/>
    </row>
  </sheetData>
  <mergeCells count="2">
    <mergeCell ref="A5:A6"/>
    <mergeCell ref="B5:B6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2016-11-14T10:34:19Z</cp:lastPrinted>
  <dcterms:created xsi:type="dcterms:W3CDTF">2016-11-14T09:11:53Z</dcterms:created>
  <dcterms:modified xsi:type="dcterms:W3CDTF">2016-11-14T12:46:59Z</dcterms:modified>
</cp:coreProperties>
</file>