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.mussin\Documents\Отчеты\2014\2014_1кв\"/>
    </mc:Choice>
  </mc:AlternateContent>
  <bookViews>
    <workbookView xWindow="0" yWindow="0" windowWidth="28800" windowHeight="12435"/>
  </bookViews>
  <sheets>
    <sheet name="Баланс" sheetId="1" r:id="rId1"/>
    <sheet name="ОПИУ" sheetId="2" r:id="rId2"/>
    <sheet name="ОИСК" sheetId="3" r:id="rId3"/>
    <sheet name="ОДДС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ccount_Balance">#REF!</definedName>
    <definedName name="ARA_Threshold">#REF!</definedName>
    <definedName name="ARP_Threshold">#REF!</definedName>
    <definedName name="AS2DocOpenMode" hidden="1">"AS2DocumentEdit"</definedName>
    <definedName name="AS2HasNoAutoHeaderFooter" hidden="1">" "</definedName>
    <definedName name="Correct_Total_Liabilities">'[2]Corrected Misstatements'!$E$21</definedName>
    <definedName name="Corrected_Tax_Income">'[2]Corrected Misstatements'!$M$21</definedName>
    <definedName name="Corrected_Tax_Liab">'[2]Corrected Misstatements'!$J$21</definedName>
    <definedName name="Corrected_Tax_OtherEquity">'[2]Corrected Misstatements'!$L$21</definedName>
    <definedName name="Corrected_Tax_RE">'[2]Corrected Misstatements'!$K$21</definedName>
    <definedName name="Corrected_Total_Assets">'[2]Corrected Misstatements'!$D$21</definedName>
    <definedName name="Corrected_Total_IncomeStatement">'[2]Corrected Misstatements'!$H$21</definedName>
    <definedName name="Corrected_Total_OtherEquity">'[2]Corrected Misstatements'!$G$21</definedName>
    <definedName name="Corrected_Total_RE">'[2]Corrected Misstatements'!$F$21</definedName>
    <definedName name="CY_all_Assets">'[2]Summary of Misstatements'!$D$35</definedName>
    <definedName name="CY_all_Equity">'[2]Summary of Misstatements'!$G$35</definedName>
    <definedName name="CY_all_Income">'[2]Summary of Misstatements'!$H$35</definedName>
    <definedName name="CY_all_Liabs">'[2]Summary of Misstatements'!$E$35</definedName>
    <definedName name="CY_all_RetEarn_bf">'[2]Summary of Misstatements'!$F$35</definedName>
    <definedName name="CY_tx_all_Equity">'[2]Summary of Misstatements'!$L$35</definedName>
    <definedName name="CY_tx_all_Income">'[2]Summary of Misstatements'!$M$35</definedName>
    <definedName name="CY_tx_all_RetEarn_bf">'[2]Summary of Misstatements'!$K$35</definedName>
    <definedName name="Difference">#REF!</definedName>
    <definedName name="Disaggregations">#REF!</definedName>
    <definedName name="Expected_balance">#REF!</definedName>
    <definedName name="fff">#REF!</definedName>
    <definedName name="hmvbmk">#REF!</definedName>
    <definedName name="khkjh">#REF!</definedName>
    <definedName name="List1">[2]MetaData!$A$87:$A$88</definedName>
    <definedName name="List3">[2]MetaData!$A$93:$A$95</definedName>
    <definedName name="Materiality">'[3]2340'!$B$79</definedName>
    <definedName name="mhgmh">#REF!</definedName>
    <definedName name="mhvhmj">#REF!</definedName>
    <definedName name="mhvm">#REF!</definedName>
    <definedName name="mvg">#REF!</definedName>
    <definedName name="mvm">#REF!</definedName>
    <definedName name="mvmh">#REF!</definedName>
    <definedName name="mvmv">#REF!</definedName>
    <definedName name="OtherConditions">#REF!</definedName>
    <definedName name="PY_all_Income">'[2]Summary of Misstatements'!$H$56</definedName>
    <definedName name="PY_all_RetEarn">'[2]Summary of Misstatements'!$F$56</definedName>
    <definedName name="PY_tx_all_Income">'[2]Summary of Misstatements'!$M$56</definedName>
    <definedName name="PY_tx_all_RetEarn">'[2]Summary of Misstatements'!$K$56</definedName>
    <definedName name="R_Factor">#REF!</definedName>
    <definedName name="Residual_difference">#REF!</definedName>
    <definedName name="Tax_Effect_Liabs">'[2]Summary of Misstatements'!$J$57</definedName>
    <definedName name="Tax_Rate">'[2]Summary of Misstatements'!$B$2</definedName>
    <definedName name="TextRefCopy1">#REF!</definedName>
    <definedName name="TextRefCopy10">#REF!</definedName>
    <definedName name="TextRefCopy12">'[1]Disclosures_P&amp;L'!#REF!</definedName>
    <definedName name="TextRefCopy13">'[1]Disclosures_P&amp;L'!#REF!</definedName>
    <definedName name="TextRefCopy144">'[4]100.00'!$C$113</definedName>
    <definedName name="TextRefCopy17">'[1]Disclosures_P&amp;L'!#REF!</definedName>
    <definedName name="TextRefCopy2">#REF!</definedName>
    <definedName name="TextRefCopy20">'[1]Disclosures_P&amp;L'!$D$64</definedName>
    <definedName name="TextRefCopy2012">[5]TT!#REF!</definedName>
    <definedName name="TextRefCopy21">'[1]Disclosures_P&amp;L'!$E$64</definedName>
    <definedName name="TextRefCopy25">#REF!</definedName>
    <definedName name="TextRefCopy265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06">#REF!</definedName>
    <definedName name="TextRefCopy31">#REF!</definedName>
    <definedName name="TextRefCopy33">#REF!</definedName>
    <definedName name="TextRefCopy34">#REF!</definedName>
    <definedName name="TextRefCopy35">[7]FS!$D$72</definedName>
    <definedName name="TextRefCopy37">'[8]TS (3)'!$BJ$101</definedName>
    <definedName name="TextRefCopy38">#REF!</definedName>
    <definedName name="TextRefCopy4">[5]Disclosures!#REF!</definedName>
    <definedName name="TextRefCopy44">#REF!</definedName>
    <definedName name="TextRefCopy45">#REF!</definedName>
    <definedName name="TextRefCopy46">'[1]FS consolidated   1кв.2014'!#REF!</definedName>
    <definedName name="TextRefCopy47">#REF!</definedName>
    <definedName name="TextRefCopy48">#REF!</definedName>
    <definedName name="TextRefCopy49">#REF!</definedName>
    <definedName name="TextRefCopy5">'[9]Dealing-other bonds'!$F$24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8">#REF!</definedName>
    <definedName name="TextRefCopy8">#REF!</definedName>
    <definedName name="TextRefCopy81">#REF!</definedName>
    <definedName name="TextRefCopy82">#REF!</definedName>
    <definedName name="TextRefCopy83">#REF!</definedName>
    <definedName name="TextRefCopy86">'[1]FS consolidated   1кв.2014'!#REF!</definedName>
    <definedName name="TextRefCopy9">'[10]WHT on dividends accrued'!$F$11</definedName>
    <definedName name="TextRefCopyRangeCount" hidden="1">87</definedName>
    <definedName name="wrn.Aging._.and._.Trend._.Analysis." localSheetId="3">{#N/A,#N/A,FALSE,"Aging Summary";#N/A,#N/A,FALSE,"Ratio Analysis";#N/A,#N/A,FALSE,"Test 120 Day Accts";#N/A,#N/A,FALSE,"Tickmarks"}</definedName>
    <definedName name="wrn.Aging._.and._.Trend._.Analysis." localSheetId="2">{#N/A,#N/A,FALSE,"Aging Summary";#N/A,#N/A,FALSE,"Ratio Analysis";#N/A,#N/A,FALSE,"Test 120 Day Accts";#N/A,#N/A,FALSE,"Tickmarks"}</definedName>
    <definedName name="wrn.Aging._.and._.Trend._.Analysis." localSheetId="1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new" localSheetId="3">{#N/A,#N/A,FALSE,"Aging Summary";#N/A,#N/A,FALSE,"Ratio Analysis";#N/A,#N/A,FALSE,"Test 120 Day Accts";#N/A,#N/A,FALSE,"Tickmarks"}</definedName>
    <definedName name="wrn.new" localSheetId="2">{#N/A,#N/A,FALSE,"Aging Summary";#N/A,#N/A,FALSE,"Ratio Analysis";#N/A,#N/A,FALSE,"Test 120 Day Accts";#N/A,#N/A,FALSE,"Tickmarks"}</definedName>
    <definedName name="wrn.new" localSheetId="1">{#N/A,#N/A,FALSE,"Aging Summary";#N/A,#N/A,FALSE,"Ratio Analysis";#N/A,#N/A,FALSE,"Test 120 Day Accts";#N/A,#N/A,FALSE,"Tickmarks"}</definedName>
    <definedName name="wrn.new">{#N/A,#N/A,FALSE,"Aging Summary";#N/A,#N/A,FALSE,"Ratio Analysis";#N/A,#N/A,FALSE,"Test 120 Day Accts";#N/A,#N/A,FALSE,"Tickmarks"}</definedName>
    <definedName name="XREF_COLUMN_1" hidden="1">#REF!</definedName>
    <definedName name="XRefActiveRow" hidden="1">#REF!</definedName>
    <definedName name="XRefColumnsCount" hidden="1">1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RangeCount" hidden="1">2</definedName>
    <definedName name="аа58">#REF!</definedName>
    <definedName name="ааа">[5]Disclosures!#REF!</definedName>
    <definedName name="апвввыаываыва" hidden="1">#REF!</definedName>
    <definedName name="арнаойл">#REF!</definedName>
    <definedName name="аууаафы" hidden="1">#REF!</definedName>
    <definedName name="джльдж50">#REF!</definedName>
    <definedName name="до" hidden="1">#REF!</definedName>
    <definedName name="дотдот">[12]TT!#REF!</definedName>
    <definedName name="дтод" hidden="1">#REF!</definedName>
    <definedName name="жьлж" hidden="1">#REF!</definedName>
    <definedName name="льждтл" hidden="1">#REF!</definedName>
    <definedName name="_xlnm.Print_Area" localSheetId="0">Баланс!$A$1:$E$62</definedName>
    <definedName name="_xlnm.Print_Area" localSheetId="3">ОДДС!$A$1:$E$76</definedName>
    <definedName name="_xlnm.Print_Area" localSheetId="2">ОИСК!$A$1:$G$44</definedName>
    <definedName name="_xlnm.Print_Area" localSheetId="1">ОПИУ!$A$1:$E$47</definedName>
    <definedName name="ор" hidden="1">#REF!</definedName>
    <definedName name="отлир" hidden="1">#REF!</definedName>
    <definedName name="прочие">#REF!</definedName>
    <definedName name="рирн" hidden="1">#REF!</definedName>
    <definedName name="ро" hidden="1">#REF!</definedName>
    <definedName name="связ">#REF!</definedName>
    <definedName name="тод">#REF!</definedName>
    <definedName name="тодот">#REF!</definedName>
    <definedName name="тодт">[12]Disclosures!#REF!</definedName>
    <definedName name="тодти">#REF!</definedName>
    <definedName name="щш" hidden="1">#REF!</definedName>
    <definedName name="ыва" hidden="1">#REF!</definedName>
    <definedName name="ьбьбьдрдпавюбваываы" localSheetId="3">{#N/A,#N/A,FALSE,"Aging Summary";#N/A,#N/A,FALSE,"Ratio Analysis";#N/A,#N/A,FALSE,"Test 120 Day Accts";#N/A,#N/A,FALSE,"Tickmarks"}</definedName>
    <definedName name="ьбьбьдрдпавюбваываы" localSheetId="2">{#N/A,#N/A,FALSE,"Aging Summary";#N/A,#N/A,FALSE,"Ratio Analysis";#N/A,#N/A,FALSE,"Test 120 Day Accts";#N/A,#N/A,FALSE,"Tickmarks"}</definedName>
    <definedName name="ьбьбьдрдпавюбваываы" localSheetId="1">{#N/A,#N/A,FALSE,"Aging Summary";#N/A,#N/A,FALSE,"Ratio Analysis";#N/A,#N/A,FALSE,"Test 120 Day Accts";#N/A,#N/A,FALSE,"Tickmarks"}</definedName>
    <definedName name="ьбьбьдрдпавюбваываы">{#N/A,#N/A,FALSE,"Aging Summary";#N/A,#N/A,FALSE,"Ratio Analysis";#N/A,#N/A,FALSE,"Test 120 Day Accts";#N/A,#N/A,FALSE,"Tickmarks"}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4" l="1"/>
  <c r="C46" i="4"/>
  <c r="C17" i="4"/>
  <c r="C29" i="4" s="1"/>
  <c r="C35" i="4" s="1"/>
  <c r="C61" i="4" s="1"/>
  <c r="C64" i="4" s="1"/>
  <c r="G30" i="3"/>
  <c r="E28" i="3"/>
  <c r="E32" i="3" s="1"/>
  <c r="G23" i="3"/>
  <c r="G18" i="3"/>
  <c r="E16" i="3"/>
  <c r="G16" i="3" s="1"/>
  <c r="G14" i="3"/>
  <c r="G13" i="3"/>
  <c r="G12" i="3"/>
  <c r="G11" i="3"/>
  <c r="G20" i="3" s="1"/>
  <c r="E14" i="2"/>
  <c r="E23" i="2" s="1"/>
  <c r="E27" i="2" s="1"/>
  <c r="E31" i="2" s="1"/>
  <c r="C14" i="2"/>
  <c r="C23" i="2" s="1"/>
  <c r="C27" i="2" s="1"/>
  <c r="C31" i="2" s="1"/>
  <c r="C48" i="1"/>
  <c r="E40" i="1"/>
  <c r="C40" i="1"/>
  <c r="E34" i="1"/>
  <c r="C34" i="1"/>
  <c r="E27" i="1"/>
  <c r="C27" i="1"/>
  <c r="E18" i="1"/>
  <c r="C18" i="1"/>
  <c r="C28" i="1" s="1"/>
  <c r="G32" i="3" l="1"/>
  <c r="E20" i="3"/>
  <c r="G25" i="3"/>
  <c r="G28" i="3" s="1"/>
  <c r="C49" i="1"/>
  <c r="E28" i="1"/>
</calcChain>
</file>

<file path=xl/sharedStrings.xml><?xml version="1.0" encoding="utf-8"?>
<sst xmlns="http://schemas.openxmlformats.org/spreadsheetml/2006/main" count="179" uniqueCount="122">
  <si>
    <t>АО «МАТЕН ПЕТРОЛЕУМ»</t>
  </si>
  <si>
    <t>ПРОМЕЖУТОЧНЫЙ  ОТЧЕТ О  ФИНАНСОВОМ ПОЛОЖЕНИИ</t>
  </si>
  <si>
    <t>ПО СОСТОЯНИЮ НА 31 МАРТА 2014 г.</t>
  </si>
  <si>
    <t>НЕАУДИРОВАННЫЙ</t>
  </si>
  <si>
    <t>(в тысячах тенге)</t>
  </si>
  <si>
    <t>Приме-чания</t>
  </si>
  <si>
    <t>31 марта 2014 г.</t>
  </si>
  <si>
    <t>31 декабря 2013 г.</t>
  </si>
  <si>
    <t>АКТИВЫ</t>
  </si>
  <si>
    <t>ДОЛГОСРОЧНЫЕ АКТИВЫ:</t>
  </si>
  <si>
    <t>Нефтегазовые активы и права на недропользование</t>
  </si>
  <si>
    <t>Основные средства</t>
  </si>
  <si>
    <t>Незавершенное строительство</t>
  </si>
  <si>
    <t>Нематериальные активы</t>
  </si>
  <si>
    <t>Прочие долгосрочные активы</t>
  </si>
  <si>
    <t>Долгосрочные предоставленные займы</t>
  </si>
  <si>
    <t>ТЕКУЩИЕ АКТИВЫ:</t>
  </si>
  <si>
    <t>Краткосрочные часть предоставленных займов</t>
  </si>
  <si>
    <t>Товарно-материальные запасы</t>
  </si>
  <si>
    <t>Торговая дебиторская задолженность</t>
  </si>
  <si>
    <t>Налоги к возмещению</t>
  </si>
  <si>
    <t>Авансы уплаченные</t>
  </si>
  <si>
    <t>Прочие краткосрочные активы</t>
  </si>
  <si>
    <t>Денежные средства и их эквиваленты</t>
  </si>
  <si>
    <t>ИТОГО АКТИВЫ</t>
  </si>
  <si>
    <t>СОБСТВЕННЫЙ КАПИТАЛ И ОБЯЗАТЕЛЬСТВА</t>
  </si>
  <si>
    <t>СОБСТВЕННЫЙ КАПИТАЛ:</t>
  </si>
  <si>
    <t>Акционерный капитал</t>
  </si>
  <si>
    <t>Нераспределенный доход</t>
  </si>
  <si>
    <t>ДОЛГОСРОЧНЫЕ ОБЯЗАТЕЛЬСТВА:</t>
  </si>
  <si>
    <t>Долгосрочный банковский заем</t>
  </si>
  <si>
    <t>Обязательства по ликвидации и восстановлению месторождений</t>
  </si>
  <si>
    <t>Обязательство по отложенному налогу</t>
  </si>
  <si>
    <t>Прочие долгосрочные обязательства</t>
  </si>
  <si>
    <t>ТЕКУЩИЕ ОБЯЗАТЕЛЬСТВА:</t>
  </si>
  <si>
    <t>Текущая часть долгосрочных банковских займов</t>
  </si>
  <si>
    <t>Торговая кредиторская задолженность</t>
  </si>
  <si>
    <t>Авансы полученные</t>
  </si>
  <si>
    <t>Корпоративный подоходный налог к уплате</t>
  </si>
  <si>
    <t>Прочие налоги к уплате</t>
  </si>
  <si>
    <t>Прочая кредиторская задолженность и начисленные обязательства</t>
  </si>
  <si>
    <t>ИТОГО СОБСТВЕННЫЙ КАПИТАЛ И ОБЯЗАТЕЛЬСТВА</t>
  </si>
  <si>
    <t>Балансовая стоимость одной простой акции</t>
  </si>
  <si>
    <t>От имени руководства:</t>
  </si>
  <si>
    <t>________________                                         ________________                                          ________________</t>
  </si>
  <si>
    <t>Кудабаев К.К.                                                    Мусин Р.А.                                                          Кусниденова Э.С.</t>
  </si>
  <si>
    <t>Генеральный директор                                   Заместитель генерального директора        Главный бухгалтер</t>
  </si>
  <si>
    <t xml:space="preserve">                                                                               по экономике и финансам,                                                  </t>
  </si>
  <si>
    <t xml:space="preserve">13 мая 2014 г. </t>
  </si>
  <si>
    <t>г. Атырау, Республика Казахстан</t>
  </si>
  <si>
    <t>ПРОМЕЖУТОЧНЫЙ  ОТЧЕТ О  СОВОКУПНОМ ДОХОДЕ</t>
  </si>
  <si>
    <t>ЗА 3 МЕСЯЦА, ЗАКОНЧИВШИХСЯ 31 МАРТА 2014 г.</t>
  </si>
  <si>
    <t>3 месяца 2014 г.</t>
  </si>
  <si>
    <t>3 месяца 2013 г.</t>
  </si>
  <si>
    <t>Выручка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</si>
  <si>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</si>
  <si>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</si>
  <si>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</si>
  <si>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</si>
  <si>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</si>
  <si>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</si>
  <si>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Доход от курсовой разницы, нетто</t>
  </si>
  <si>
    <t>Прочие доходы/(расходы)</t>
  </si>
  <si>
    <t>Прибыль до налогообложения</t>
  </si>
  <si>
    <t>Расходы по подоходному налогу</t>
  </si>
  <si>
    <t>Чистая прибыль за период</t>
  </si>
  <si>
    <t>Прочий совокупный доход</t>
  </si>
  <si>
    <t>Итого совокупный доход за период</t>
  </si>
  <si>
    <t>Прибыль на акцию</t>
  </si>
  <si>
    <t>Базовая прибыль на акцию</t>
  </si>
  <si>
    <t>ПРОМЕЖУТОЧНЫЙ  ОТЧЕТ ОБ ИЗМЕНЕНИЯХ В СОБСТВЕННОМ КАПИТАЛЕ</t>
  </si>
  <si>
    <t>Итого собственный капитал</t>
  </si>
  <si>
    <t>На 1 января 2013 г.</t>
  </si>
  <si>
    <t>Чистая прибыль за год</t>
  </si>
  <si>
    <t>-</t>
  </si>
  <si>
    <t>Итого совокупный доход за год</t>
  </si>
  <si>
    <t>Дивиденды объявленные</t>
  </si>
  <si>
    <t>На 31 марта 2013 г.</t>
  </si>
  <si>
    <t xml:space="preserve">На 01 января 2014 г. </t>
  </si>
  <si>
    <t>На 31 марта 2014 г.</t>
  </si>
  <si>
    <t>ПРОМЕЖУТОЧНЫЙ  ОТЧЕТ О  ДВИЖЕНИИ ДЕНЕЖНЫХ СРЕДСТВ</t>
  </si>
  <si>
    <t>ОПЕРАЦИОННАЯ ДЕЯТЕЛЬНОСТЬ</t>
  </si>
  <si>
    <t>Корректировки:</t>
  </si>
  <si>
    <t>Износ, истощение и амортизация</t>
  </si>
  <si>
    <t>25, 26,27</t>
  </si>
  <si>
    <t>Убыток от выбытия основных средств, нефтегазовых активов и списания непродуктивных скважин</t>
  </si>
  <si>
    <t>Доход по курсовой разнице</t>
  </si>
  <si>
    <t>Денежные средства, полученные от операционной деятельности до изменений в оборотном капитале</t>
  </si>
  <si>
    <t>Изменения в оборотном капитале:</t>
  </si>
  <si>
    <t>Изменения в торговой дебиторской задолженности, авансах уплаченных и прочих краткосрочных активах</t>
  </si>
  <si>
    <t>Изменения в налогах к возмещению</t>
  </si>
  <si>
    <t>Изменения в товарно-материальных запасах</t>
  </si>
  <si>
    <t>Изменения в прочих долгосрочных активах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</si>
  <si>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</si>
  <si>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</si>
  <si>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авансах полученных</t>
  </si>
  <si>
    <t>Изменения в налогах к уплате</t>
  </si>
  <si>
    <t>Денежные средства, полученные от операционной деятельности</t>
  </si>
  <si>
    <t xml:space="preserve">Уплаченный подоходный налог </t>
  </si>
  <si>
    <t xml:space="preserve">Уплаченный налог на сверхприбыль </t>
  </si>
  <si>
    <t>Выплата вознаграждения</t>
  </si>
  <si>
    <t>Чистые денежные средства, полученные от операционной деятельности</t>
  </si>
  <si>
    <t>ИНВЕСТИЦИОННАЯ ДЕЯТЕЛЬНОСТЬ</t>
  </si>
  <si>
    <t>Займы сотрудникам, за минусом погашений</t>
  </si>
  <si>
    <t>Приобретение нефтегазовых активов</t>
  </si>
  <si>
    <t xml:space="preserve">Приобретение основных средств </t>
  </si>
  <si>
    <t>Затраты на незавершенное строительство</t>
  </si>
  <si>
    <t>Приобретение нематериальных активов</t>
  </si>
  <si>
    <t>Поступления от выбытия основных средств и нефтегазовых   активов</t>
  </si>
  <si>
    <t>Депозит на ликвидацию и восстановление месторождений</t>
  </si>
  <si>
    <t>Чистые денежные средства, использованные в инвестиционной деятельности</t>
  </si>
  <si>
    <t>ФИНАНСОВАЯ ДЕЯТЕЛЬНОСТЬ</t>
  </si>
  <si>
    <t>Предоставление долгосрочного займа</t>
  </si>
  <si>
    <t>Дивиденды выплаченные</t>
  </si>
  <si>
    <t>Депозит под банковские гарантии, нетто</t>
  </si>
  <si>
    <t>Получение долгосрочного банковского займа</t>
  </si>
  <si>
    <t>Погашение долгосрочного банковского займа</t>
  </si>
  <si>
    <t>Чистые денежные средства, использованные в финансовой деятельности</t>
  </si>
  <si>
    <t>Влияние изменения курса иностранной валюты по отношению к тенге на денежные средства и их эквиваленты</t>
  </si>
  <si>
    <t>Чистое (уменьшение)/увеличение денежных средств и их эквивалентов</t>
  </si>
  <si>
    <t>ДЕНЕЖНЫЕ СРЕДСТВА И ИХ ЭКВИВАЛЕНТЫ, на начало года</t>
  </si>
  <si>
    <t>ДЕНЕЖНЫЕ СРЕДСТВА И ИХ ЭКВИВАЛЕНТЫ, на конец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</si>
</sst>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7" x14ac:knownFonts="1"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164" fontId="2" fillId="0" borderId="0" xfId="1" applyFont="1"/>
    <xf numFmtId="0" fontId="2" fillId="0" borderId="0" xfId="0" applyFont="1" applyBorder="1"/>
    <xf numFmtId="165" fontId="2" fillId="0" borderId="0" xfId="1" applyNumberFormat="1" applyFont="1" applyBorder="1"/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/>
    <xf numFmtId="164" fontId="2" fillId="0" borderId="1" xfId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3" fontId="2" fillId="0" borderId="0" xfId="1" applyNumberFormat="1" applyFont="1" applyAlignment="1">
      <alignment horizontal="right" vertical="center" wrapText="1"/>
    </xf>
    <xf numFmtId="0" fontId="2" fillId="0" borderId="0" xfId="0" applyFont="1" applyAlignment="1">
      <alignment horizontal="left" indent="1"/>
    </xf>
    <xf numFmtId="3" fontId="2" fillId="0" borderId="1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3" fontId="1" fillId="0" borderId="0" xfId="0" applyNumberFormat="1" applyFont="1"/>
    <xf numFmtId="164" fontId="1" fillId="0" borderId="0" xfId="1" applyFont="1"/>
    <xf numFmtId="0" fontId="1" fillId="0" borderId="0" xfId="0" applyFont="1"/>
    <xf numFmtId="0" fontId="5" fillId="0" borderId="0" xfId="0" applyFont="1" applyAlignment="1">
      <alignment horizontal="left" vertical="center" indent="1"/>
    </xf>
    <xf numFmtId="3" fontId="2" fillId="0" borderId="1" xfId="0" applyNumberFormat="1" applyFont="1" applyBorder="1"/>
    <xf numFmtId="3" fontId="6" fillId="0" borderId="0" xfId="1" applyNumberFormat="1" applyFont="1" applyAlignment="1">
      <alignment horizontal="right" vertical="center" wrapText="1"/>
    </xf>
    <xf numFmtId="3" fontId="2" fillId="0" borderId="2" xfId="0" applyNumberFormat="1" applyFont="1" applyBorder="1"/>
    <xf numFmtId="3" fontId="2" fillId="0" borderId="3" xfId="0" applyNumberFormat="1" applyFont="1" applyBorder="1"/>
    <xf numFmtId="3" fontId="1" fillId="0" borderId="0" xfId="1" applyNumberFormat="1" applyFont="1" applyAlignment="1">
      <alignment horizontal="right" vertical="center" wrapText="1"/>
    </xf>
    <xf numFmtId="0" fontId="1" fillId="0" borderId="0" xfId="0" applyFont="1"/>
    <xf numFmtId="0" fontId="2" fillId="0" borderId="0" xfId="0" applyFont="1"/>
    <xf numFmtId="3" fontId="2" fillId="0" borderId="4" xfId="0" applyNumberFormat="1" applyFont="1" applyBorder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/>
    <xf numFmtId="0" fontId="2" fillId="0" borderId="0" xfId="0" applyFont="1" applyBorder="1" applyAlignment="1">
      <alignment horizontal="center" vertical="center" wrapText="1"/>
    </xf>
    <xf numFmtId="3" fontId="2" fillId="0" borderId="0" xfId="1" applyNumberFormat="1" applyFont="1"/>
    <xf numFmtId="3" fontId="2" fillId="0" borderId="0" xfId="1" applyNumberFormat="1" applyFont="1" applyAlignment="1"/>
    <xf numFmtId="0" fontId="2" fillId="0" borderId="0" xfId="0" applyFont="1" applyBorder="1" applyAlignment="1">
      <alignment horizontal="right" vertical="center" wrapText="1"/>
    </xf>
    <xf numFmtId="165" fontId="2" fillId="0" borderId="0" xfId="0" applyNumberFormat="1" applyFont="1" applyBorder="1"/>
    <xf numFmtId="0" fontId="2" fillId="0" borderId="0" xfId="0" applyFont="1" applyAlignment="1">
      <alignment vertical="center" wrapText="1"/>
    </xf>
    <xf numFmtId="3" fontId="2" fillId="0" borderId="5" xfId="0" applyNumberFormat="1" applyFont="1" applyBorder="1"/>
    <xf numFmtId="0" fontId="1" fillId="0" borderId="0" xfId="0" applyFont="1" applyAlignment="1">
      <alignment horizontal="center" wrapText="1"/>
    </xf>
    <xf numFmtId="164" fontId="1" fillId="0" borderId="0" xfId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0" xfId="1" applyNumberFormat="1" applyFont="1" applyAlignment="1">
      <alignment horizontal="right"/>
    </xf>
    <xf numFmtId="3" fontId="1" fillId="0" borderId="0" xfId="1" applyNumberFormat="1" applyFont="1" applyAlignment="1">
      <alignment vertical="center" wrapText="1"/>
    </xf>
    <xf numFmtId="0" fontId="2" fillId="0" borderId="0" xfId="0" applyFont="1" applyAlignment="1">
      <alignment horizontal="left" wrapText="1" indent="1"/>
    </xf>
    <xf numFmtId="3" fontId="2" fillId="0" borderId="0" xfId="0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88;&#1072;&#1085;&#1089;&#1092;&#1086;&#1088;&#1084;&#1072;&#1094;&#1080;&#1103;%202270%20Transformation%20table_Maten%20Petroleum%201&#1082;&#1074;%202014%2011%2005%20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443.1%20EPT%20calculation%202003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bibikov/Desktop/Maten%202012/Elmira/&#1052;&#1072;&#1090;&#1077;&#1085;%20&#1055;&#1077;&#1090;&#1088;&#1086;&#1083;&#1077;&#1091;&#1084;/&#1044;&#1077;&#1083;&#1083;&#1086;&#1080;&#1090;/&#1057;&#1074;&#1103;&#1079;&#1072;&#1085;&#1085;&#1099;&#1077;%20&#1089;&#1090;&#1086;&#1088;&#1086;&#1085;&#1099;%202012&#1075;%20&#1052;&#105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.ibraeva/&#1052;&#1086;&#1080;%20&#1076;&#1086;&#1082;&#1091;&#1084;&#1077;&#1085;&#1090;&#1099;/&#1044;&#1077;&#1083;&#1086;&#1081;&#1090;%202011&#1075;/Transformation%20table_Arnaoil%20LLP_2011_18.05.20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Elmira/&#1052;&#1072;&#1090;&#1077;&#1085;%20&#1055;&#1077;&#1090;&#1088;&#1086;&#1083;&#1077;&#1091;&#1084;/&#1044;&#1077;&#1083;&#1083;&#1086;&#1080;&#1090;/&#1052;&#1055;%202012%20&#1075;&#1086;&#1076;/&#1057;&#1074;&#1103;&#1079;&#1072;&#1085;&#1085;&#1099;&#1077;%20&#1089;&#1090;&#1086;&#1088;&#1086;&#1085;&#1099;%209%20&#1084;&#1077;&#1089;%202012&#1075;%20&#1052;&#105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340%20Evaluation%20of%20Misstatement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3%20Transformation%20table%20-%20OMG%20Consolidated%202007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2.3%20CIT%20calculation%2020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bibikov/Desktop/Maten%202012/Documents%20and%20Settings/z.ibraeva/&#1052;&#1086;&#1080;%20&#1076;&#1086;&#1082;&#1091;&#1084;&#1077;&#1085;&#1090;&#1099;/&#1044;&#1077;&#1083;&#1086;&#1081;&#1090;%202011&#1075;/Transformation%20table_Arnaoil%20LLP_2011_18.05.20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.kusnidenova/Local%20Settings/Temporary%20Internet%20Files/Content.Outlook/I179Q1KN/Worksheet%20in%206490%20Deferred%20taxes_Maten%20Petroleum_20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0.1%20Transformation%20Table%20-Matin%202005-IAS%20Final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bibikov/Desktop/Maten%202012/Documents%20and%20Settings/Samal/Local%20Settings/Temporary%20Internet%20Files/Content.IE5/SDSTI345/FS%202005%20final%20-%20audited/2260%201%20Transformation%20Table%20-Matin%202005-IAS%20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50%20Securities%20testing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2013 с подписями"/>
      <sheetName val="ОПИУ 2013"/>
      <sheetName val="ОИСК 2013"/>
      <sheetName val="движ.ден.ср-в2013"/>
      <sheetName val="Cash flow 2013"/>
      <sheetName val="FS consolidated   1кв.2014"/>
      <sheetName val="Forex"/>
      <sheetName val="Disclosures_P&amp;L"/>
      <sheetName val="Disclosures_BS"/>
      <sheetName val="ФА на 31.12.13 Таб.5"/>
      <sheetName val="IFRS 7 Disclosure"/>
      <sheetName val="кредит  1кв.2014"/>
      <sheetName val="ДОЛГОСР.ЗАЙМЫ 1КВ.2014"/>
      <sheetName val="ТВ МР ,оборотка1кв.2014г"/>
      <sheetName val="налоги 1кв.2014"/>
      <sheetName val="осв 2013 с валютой"/>
      <sheetName val="соц,истор,4430 "/>
      <sheetName val="расш.прочие долгоср.деб.1кв2014"/>
      <sheetName val="расш.проч дебиторы.1кв.2014"/>
      <sheetName val="Дт1210 1кв.2014"/>
      <sheetName val="Кт3310 1кв.2014"/>
      <sheetName val="Кт3310"/>
      <sheetName val="авансы получ.1кв.2014"/>
      <sheetName val="Торг.Дт2013"/>
      <sheetName val="Торг.Кт2013(2)"/>
      <sheetName val="расш.прочие кредиторы 1кв2014"/>
      <sheetName val="авансы выплач 2013"/>
      <sheetName val=" НМА 1кв.2014"/>
      <sheetName val="7210за1кв2014"/>
      <sheetName val="7111за1кв2014"/>
      <sheetName val="8011за1кв2014"/>
      <sheetName val="other inc-exp 1кв.2014"/>
      <sheetName val="Fin eh-income (7310,7340)1кв.14"/>
      <sheetName val="выручка 1кв.2014"/>
      <sheetName val="расш. себест 2013"/>
      <sheetName val="расш.расх. по реал.2013"/>
      <sheetName val="обще-адм.расходысч 7210 за2013г"/>
      <sheetName val="свод по аппа.упр  1кв.2014"/>
      <sheetName val="свод по аппа.упр  1кв.12,13"/>
      <sheetName val="свод аппапат управл.2012"/>
      <sheetName val="RP transactions 1кв.2014"/>
      <sheetName val="RP transactions 1кв.13"/>
      <sheetName val="RP transactions 2013"/>
      <sheetName val="RP transactions2012 (2)"/>
      <sheetName val="нга+ос 2013"/>
      <sheetName val="сч.2934 за 2013"/>
      <sheetName val="сч.2931 за 2013"/>
      <sheetName val="RP transactions 1 полугодие 12г"/>
      <sheetName val="RP transactions 1кв.12"/>
      <sheetName val="other inc-exp 2012"/>
      <sheetName val="Fin. exp-income 12 m 12"/>
      <sheetName val="RP transactions2012"/>
      <sheetName val="FS JV Matin LLP"/>
      <sheetName val="FS Arnaoil LLP"/>
      <sheetName val="НГА+ОС 19.03.12"/>
      <sheetName val="ОСВ 2012г без подр."/>
      <sheetName val="расш.расходы периода2012"/>
      <sheetName val="7310 9 мес.13"/>
      <sheetName val="Fin eh-income 1полугодие 13"/>
      <sheetName val="TB MP  1полугодие 2013"/>
      <sheetName val="добыча2013"/>
      <sheetName val="расш.Дт,Кт 2013тыс.тг."/>
      <sheetName val="фонд скв.по мест.на 31.12.13"/>
      <sheetName val="осв материалы 2013г.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4">
          <cell r="D64">
            <v>309825</v>
          </cell>
          <cell r="E64">
            <v>98675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T calc"/>
      <sheetName val="PBC"/>
      <sheetName val="WHT on dividends accrued"/>
      <sheetName val="DTT calculations"/>
      <sheetName val="Tickmarks"/>
      <sheetName val="Dealing-other bonds"/>
    </sheetNames>
    <sheetDataSet>
      <sheetData sheetId="0" refreshError="1"/>
      <sheetData sheetId="1"/>
      <sheetData sheetId="2">
        <row r="11">
          <cell r="F11">
            <v>162379806.56</v>
          </cell>
        </row>
      </sheetData>
      <sheetData sheetId="3" refreshError="1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ен Петрол.12- 1 полугодие"/>
      <sheetName val="Арнаойл 1 полугодие 2011 г"/>
      <sheetName val="СП Матин 1 полугодие 2011 г"/>
      <sheetName val="расш.дт,кт МП 1 полуг.12"/>
      <sheetName val="доходы МП1полуг.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"/>
      <sheetName val="CFS"/>
      <sheetName val="Disclosures"/>
      <sheetName val="Forex for CF"/>
      <sheetName val="TT"/>
      <sheetName val="RP disclosures"/>
      <sheetName val="AJE&amp;RJE"/>
      <sheetName val="Finistruments"/>
      <sheetName val="TB li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ен Петрол.12- 9 мес"/>
      <sheetName val="расш.дт,кт МП 9мес.12"/>
      <sheetName val="доходы МП 9 мес.201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ired to Complete Form"/>
      <sheetName val="Carryover Effects"/>
      <sheetName val="Summary of Misstatements"/>
      <sheetName val="Qualitative Considerations"/>
      <sheetName val="Nature and Cause"/>
      <sheetName val="Corrected Misstatements"/>
      <sheetName val="Conclusions"/>
      <sheetName val="Tickmarks"/>
      <sheetName val="MetaData"/>
      <sheetName val="Disclosures_P&amp;L"/>
      <sheetName val="FS consolidated   2013"/>
    </sheetNames>
    <sheetDataSet>
      <sheetData sheetId="0" refreshError="1"/>
      <sheetData sheetId="1" refreshError="1"/>
      <sheetData sheetId="2">
        <row r="2">
          <cell r="B2">
            <v>0.51</v>
          </cell>
        </row>
        <row r="35">
          <cell r="D35">
            <v>0</v>
          </cell>
          <cell r="E35">
            <v>-169720</v>
          </cell>
          <cell r="F35">
            <v>0</v>
          </cell>
          <cell r="G35">
            <v>0</v>
          </cell>
          <cell r="H35">
            <v>0</v>
          </cell>
          <cell r="K35">
            <v>0</v>
          </cell>
          <cell r="L35">
            <v>0</v>
          </cell>
          <cell r="M35">
            <v>0</v>
          </cell>
        </row>
        <row r="56">
          <cell r="F56">
            <v>53648</v>
          </cell>
          <cell r="H56">
            <v>-10666</v>
          </cell>
          <cell r="K56">
            <v>0</v>
          </cell>
          <cell r="M56">
            <v>0</v>
          </cell>
        </row>
        <row r="57">
          <cell r="J57">
            <v>0</v>
          </cell>
        </row>
      </sheetData>
      <sheetData sheetId="3" refreshError="1"/>
      <sheetData sheetId="4" refreshError="1"/>
      <sheetData sheetId="5"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</sheetData>
      <sheetData sheetId="6" refreshError="1"/>
      <sheetData sheetId="7" refreshError="1"/>
      <sheetData sheetId="8">
        <row r="87">
          <cell r="A87" t="str">
            <v>YES</v>
          </cell>
        </row>
        <row r="88">
          <cell r="A88" t="str">
            <v>NO</v>
          </cell>
        </row>
        <row r="93">
          <cell r="A93" t="str">
            <v>YES</v>
          </cell>
        </row>
        <row r="94">
          <cell r="A94" t="str">
            <v>NO</v>
          </cell>
        </row>
        <row r="95">
          <cell r="A95" t="str">
            <v>N/A</v>
          </cell>
        </row>
      </sheetData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RepLetter"/>
      <sheetName val="2340"/>
      <sheetName val="EJE&amp;AJE Consolidation"/>
      <sheetName val="DT Consolidated"/>
      <sheetName val="CBS"/>
      <sheetName val="CFS"/>
      <sheetName val="Disclosures"/>
      <sheetName val="Dis - support"/>
      <sheetName val="Sheet1"/>
      <sheetName val="OMG"/>
      <sheetName val="AJE for OMG Stand Alone"/>
      <sheetName val="FS ARNA"/>
      <sheetName val="FS MATIN"/>
      <sheetName val="Googwill"/>
      <sheetName val="AJE"/>
      <sheetName val="DT"/>
      <sheetName val="IA depletion"/>
      <sheetName val="Tickmarks"/>
      <sheetName val="Corrected Misstatements"/>
      <sheetName val="Summary of Misstatements"/>
      <sheetName val="MetaData"/>
    </sheetNames>
    <sheetDataSet>
      <sheetData sheetId="0" refreshError="1"/>
      <sheetData sheetId="1">
        <row r="53">
          <cell r="B53">
            <v>159139.68560999999</v>
          </cell>
        </row>
        <row r="79">
          <cell r="B79">
            <v>600000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00.00"/>
      <sheetName val="DTT reconciliations"/>
      <sheetName val="32"/>
      <sheetName val="Effective tax rate"/>
      <sheetName val="FA movement"/>
      <sheetName val="901"/>
      <sheetName val="904"/>
      <sheetName val="821"/>
      <sheetName val="822"/>
      <sheetName val="Forex"/>
      <sheetName val="Tickmarks"/>
      <sheetName val="2340"/>
    </sheetNames>
    <sheetDataSet>
      <sheetData sheetId="0" refreshError="1"/>
      <sheetData sheetId="1" refreshError="1">
        <row r="113">
          <cell r="C113">
            <v>522577.75400000002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"/>
      <sheetName val="CFS"/>
      <sheetName val="Disclosures"/>
      <sheetName val="Forex for CF"/>
      <sheetName val="TT"/>
      <sheetName val="RP disclosures"/>
      <sheetName val="AJE&amp;RJE"/>
      <sheetName val="Finistruments"/>
      <sheetName val="TB li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 отср.н."/>
      <sheetName val="Calculation of deferred tax"/>
      <sheetName val="EPT rates"/>
      <sheetName val="Extraction 2012"/>
      <sheetName val="Tickmark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st changes"/>
      <sheetName val="TS (3)"/>
      <sheetName val="FS"/>
      <sheetName val="cash flow"/>
      <sheetName val="disc-s"/>
      <sheetName val="Sheet2"/>
      <sheetName val="CF"/>
      <sheetName val="CF restatement PY"/>
      <sheetName val="FA1"/>
      <sheetName val="RJE made by the client 2005"/>
      <sheetName val="RJE for 2005"/>
      <sheetName val="AJE made by the client 2005"/>
      <sheetName val="AJE for 2005"/>
      <sheetName val="FA"/>
      <sheetName val="COGS workings"/>
      <sheetName val="801 Last"/>
      <sheetName val="Sheet1"/>
      <sheetName val="opex"/>
      <sheetName val="TT"/>
      <sheetName val="Disclosures"/>
    </sheetNames>
    <sheetDataSet>
      <sheetData sheetId="0" refreshError="1"/>
      <sheetData sheetId="1" refreshError="1"/>
      <sheetData sheetId="2" refreshError="1">
        <row r="72">
          <cell r="D72">
            <v>4610142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st changes"/>
      <sheetName val="TS (3)"/>
      <sheetName val="FS"/>
      <sheetName val="disc-s"/>
      <sheetName val="Sheet2"/>
      <sheetName val="CF"/>
      <sheetName val="CF restatement PY"/>
      <sheetName val="FA1"/>
      <sheetName val="RJE made by the client 2005"/>
      <sheetName val="RJE for 2005"/>
      <sheetName val="AJE made by the client 2005"/>
      <sheetName val="cash flow"/>
      <sheetName val="AJE for 2005"/>
      <sheetName val="FA"/>
      <sheetName val="COGS workings"/>
      <sheetName val="801 Last"/>
      <sheetName val="Sheet1"/>
      <sheetName val="opex"/>
    </sheetNames>
    <sheetDataSet>
      <sheetData sheetId="0" refreshError="1"/>
      <sheetData sheetId="1">
        <row r="101">
          <cell r="BJ101">
            <v>4819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"/>
      <sheetName val="Memo"/>
      <sheetName val="Dealing-bonds"/>
      <sheetName val="Dealing-other bonds"/>
      <sheetName val="Dealing-shares"/>
      <sheetName val="Invest-shares"/>
      <sheetName val="Invest-bonds"/>
      <sheetName val="Coupon accr"/>
      <sheetName val="Coupon purch"/>
      <sheetName val="Tickmarks"/>
      <sheetName val="Disclosure"/>
      <sheetName val="Balances"/>
      <sheetName val="Cost testing"/>
      <sheetName val="Coupon"/>
      <sheetName val="TS (3)"/>
    </sheetNames>
    <sheetDataSet>
      <sheetData sheetId="0" refreshError="1"/>
      <sheetData sheetId="1" refreshError="1"/>
      <sheetData sheetId="2"/>
      <sheetData sheetId="3">
        <row r="24">
          <cell r="F24">
            <v>21781.334999999999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"/>
  <cols>
    <col min="1" max="1" width="56.42578125" style="33" customWidth="1"/>
    <col min="2" max="2" width="6.7109375" style="2" customWidth="1"/>
    <col min="3" max="3" width="15.7109375" style="2" customWidth="1"/>
    <col min="4" max="4" width="3.7109375" style="3" customWidth="1"/>
    <col min="5" max="5" width="15.7109375" style="2" customWidth="1"/>
    <col min="6" max="6" width="9.140625" style="3"/>
    <col min="7" max="7" width="12.28515625" style="4" customWidth="1"/>
    <col min="8" max="8" width="11.85546875" style="5" bestFit="1" customWidth="1"/>
    <col min="9" max="9" width="14.5703125" style="5" bestFit="1" customWidth="1"/>
    <col min="10" max="10" width="10.28515625" style="4" bestFit="1" customWidth="1"/>
    <col min="11" max="11" width="9.140625" style="4"/>
    <col min="12" max="12" width="11.85546875" style="4" bestFit="1" customWidth="1"/>
    <col min="13" max="14" width="9.140625" style="2"/>
    <col min="15" max="15" width="9.140625" style="2" customWidth="1"/>
    <col min="16" max="16384" width="9.140625" style="2"/>
  </cols>
  <sheetData>
    <row r="1" spans="1:15" x14ac:dyDescent="0.2">
      <c r="A1" s="1" t="s">
        <v>0</v>
      </c>
    </row>
    <row r="2" spans="1:15" x14ac:dyDescent="0.2">
      <c r="A2" s="1"/>
    </row>
    <row r="3" spans="1:15" x14ac:dyDescent="0.2">
      <c r="A3" s="1" t="s">
        <v>1</v>
      </c>
      <c r="G3" s="2"/>
      <c r="H3" s="2"/>
      <c r="I3" s="6"/>
      <c r="J3" s="2"/>
    </row>
    <row r="4" spans="1:15" x14ac:dyDescent="0.2">
      <c r="A4" s="1" t="s">
        <v>2</v>
      </c>
      <c r="G4" s="2"/>
      <c r="H4" s="6"/>
      <c r="I4" s="6"/>
      <c r="J4" s="2"/>
      <c r="M4" s="4"/>
      <c r="N4" s="4"/>
      <c r="O4" s="4"/>
    </row>
    <row r="5" spans="1:15" x14ac:dyDescent="0.2">
      <c r="A5" s="1" t="s">
        <v>3</v>
      </c>
      <c r="G5" s="2"/>
      <c r="H5" s="6"/>
      <c r="I5" s="6"/>
      <c r="J5" s="6"/>
      <c r="M5" s="4"/>
      <c r="N5" s="4"/>
      <c r="O5" s="4"/>
    </row>
    <row r="6" spans="1:15" x14ac:dyDescent="0.2">
      <c r="A6" s="1"/>
      <c r="G6" s="2"/>
      <c r="H6" s="6"/>
      <c r="I6" s="6"/>
      <c r="J6" s="6"/>
      <c r="M6" s="4"/>
      <c r="N6" s="4"/>
      <c r="O6" s="4"/>
    </row>
    <row r="7" spans="1:15" x14ac:dyDescent="0.2">
      <c r="A7" s="7" t="s">
        <v>4</v>
      </c>
      <c r="B7" s="8"/>
      <c r="C7" s="8"/>
      <c r="D7" s="9"/>
      <c r="E7" s="8"/>
      <c r="M7" s="4"/>
      <c r="N7" s="4"/>
      <c r="O7" s="4"/>
    </row>
    <row r="8" spans="1:15" x14ac:dyDescent="0.2">
      <c r="A8" s="10"/>
      <c r="B8" s="11" t="s">
        <v>5</v>
      </c>
      <c r="C8" s="12" t="s">
        <v>6</v>
      </c>
      <c r="D8" s="12"/>
      <c r="E8" s="12" t="s">
        <v>7</v>
      </c>
      <c r="M8" s="4"/>
      <c r="N8" s="4"/>
      <c r="O8" s="4"/>
    </row>
    <row r="9" spans="1:15" x14ac:dyDescent="0.2">
      <c r="A9" s="10"/>
      <c r="B9" s="11"/>
      <c r="C9" s="12"/>
      <c r="D9" s="12"/>
      <c r="E9" s="12"/>
      <c r="M9" s="4"/>
      <c r="N9" s="4"/>
      <c r="O9" s="4"/>
    </row>
    <row r="10" spans="1:15" x14ac:dyDescent="0.2">
      <c r="A10" s="1" t="s">
        <v>8</v>
      </c>
      <c r="B10" s="13"/>
      <c r="C10" s="14"/>
      <c r="D10" s="14"/>
      <c r="E10" s="14"/>
      <c r="M10" s="4"/>
      <c r="N10" s="4"/>
      <c r="O10" s="4"/>
    </row>
    <row r="11" spans="1:15" x14ac:dyDescent="0.2">
      <c r="A11" s="15" t="s">
        <v>9</v>
      </c>
      <c r="B11" s="13"/>
      <c r="C11" s="14"/>
      <c r="D11" s="14"/>
      <c r="E11" s="14"/>
      <c r="O11" s="4"/>
    </row>
    <row r="12" spans="1:15" x14ac:dyDescent="0.2">
      <c r="A12" s="16" t="s">
        <v>10</v>
      </c>
      <c r="B12" s="13">
        <v>4</v>
      </c>
      <c r="C12" s="14">
        <v>33528281</v>
      </c>
      <c r="D12" s="17"/>
      <c r="E12" s="17">
        <v>34369267</v>
      </c>
      <c r="G12" s="2"/>
      <c r="H12" s="6"/>
      <c r="I12" s="2"/>
      <c r="J12" s="6"/>
      <c r="K12" s="2"/>
      <c r="L12" s="2"/>
    </row>
    <row r="13" spans="1:15" x14ac:dyDescent="0.2">
      <c r="A13" s="16" t="s">
        <v>11</v>
      </c>
      <c r="B13" s="13">
        <v>5</v>
      </c>
      <c r="C13" s="14">
        <v>971771</v>
      </c>
      <c r="D13" s="14"/>
      <c r="E13" s="17">
        <v>965334</v>
      </c>
      <c r="G13" s="2"/>
      <c r="H13" s="6"/>
      <c r="I13" s="2"/>
      <c r="J13" s="6"/>
      <c r="K13" s="2"/>
      <c r="L13" s="2"/>
    </row>
    <row r="14" spans="1:15" x14ac:dyDescent="0.2">
      <c r="A14" s="16" t="s">
        <v>12</v>
      </c>
      <c r="B14" s="13">
        <v>6</v>
      </c>
      <c r="C14" s="14">
        <v>1700002</v>
      </c>
      <c r="D14" s="14"/>
      <c r="E14" s="17">
        <v>864409</v>
      </c>
      <c r="G14" s="2"/>
      <c r="H14" s="6"/>
      <c r="I14" s="2"/>
      <c r="J14" s="6"/>
      <c r="K14" s="2"/>
      <c r="L14" s="2"/>
    </row>
    <row r="15" spans="1:15" x14ac:dyDescent="0.2">
      <c r="A15" s="16" t="s">
        <v>13</v>
      </c>
      <c r="B15" s="13"/>
      <c r="C15" s="14">
        <v>10062</v>
      </c>
      <c r="D15" s="14"/>
      <c r="E15" s="17">
        <v>10779</v>
      </c>
      <c r="G15" s="2"/>
      <c r="H15" s="6"/>
      <c r="I15" s="2"/>
      <c r="J15" s="6"/>
      <c r="K15" s="2"/>
      <c r="L15" s="2"/>
    </row>
    <row r="16" spans="1:15" x14ac:dyDescent="0.2">
      <c r="A16" s="16" t="s">
        <v>14</v>
      </c>
      <c r="B16" s="13">
        <v>7</v>
      </c>
      <c r="C16" s="14">
        <v>453022</v>
      </c>
      <c r="D16" s="14"/>
      <c r="E16" s="17">
        <v>437782</v>
      </c>
      <c r="G16" s="2"/>
      <c r="H16" s="6"/>
      <c r="I16" s="2"/>
      <c r="J16" s="6"/>
      <c r="K16" s="2"/>
      <c r="L16" s="2"/>
    </row>
    <row r="17" spans="1:22" x14ac:dyDescent="0.2">
      <c r="A17" s="18" t="s">
        <v>15</v>
      </c>
      <c r="B17" s="13">
        <v>8</v>
      </c>
      <c r="C17" s="19">
        <v>32084550</v>
      </c>
      <c r="D17" s="14"/>
      <c r="E17" s="19">
        <v>0</v>
      </c>
      <c r="G17" s="2"/>
      <c r="H17" s="6"/>
      <c r="I17" s="2"/>
      <c r="J17" s="6"/>
      <c r="K17" s="2"/>
      <c r="L17" s="2"/>
    </row>
    <row r="18" spans="1:22" s="23" customFormat="1" x14ac:dyDescent="0.2">
      <c r="A18" s="20"/>
      <c r="B18" s="13"/>
      <c r="C18" s="14">
        <f>SUM(C12:C17)</f>
        <v>68747688</v>
      </c>
      <c r="D18" s="21"/>
      <c r="E18" s="14">
        <f>SUM(E12:E17)</f>
        <v>36647571</v>
      </c>
      <c r="F18" s="22"/>
      <c r="G18" s="2"/>
      <c r="H18" s="6"/>
      <c r="I18" s="2"/>
      <c r="J18" s="6"/>
      <c r="K18" s="2"/>
      <c r="L18" s="2"/>
    </row>
    <row r="19" spans="1:22" x14ac:dyDescent="0.2">
      <c r="A19" s="15" t="s">
        <v>16</v>
      </c>
      <c r="B19" s="13"/>
      <c r="C19" s="17"/>
      <c r="D19" s="17"/>
      <c r="E19" s="17"/>
      <c r="G19" s="2"/>
      <c r="H19" s="6"/>
      <c r="I19" s="2"/>
      <c r="J19" s="6"/>
      <c r="K19" s="2"/>
      <c r="L19" s="2"/>
    </row>
    <row r="20" spans="1:22" x14ac:dyDescent="0.2">
      <c r="A20" s="16" t="s">
        <v>17</v>
      </c>
      <c r="B20" s="13">
        <v>8</v>
      </c>
      <c r="C20" s="17">
        <v>4466383</v>
      </c>
      <c r="D20" s="17"/>
      <c r="E20" s="17">
        <v>0</v>
      </c>
      <c r="G20" s="2"/>
      <c r="H20" s="6"/>
      <c r="I20" s="2"/>
      <c r="J20" s="6"/>
      <c r="K20" s="2"/>
      <c r="L20" s="2"/>
    </row>
    <row r="21" spans="1:22" x14ac:dyDescent="0.2">
      <c r="A21" s="16" t="s">
        <v>18</v>
      </c>
      <c r="B21" s="13">
        <v>9</v>
      </c>
      <c r="C21" s="14">
        <v>1274525</v>
      </c>
      <c r="D21" s="14"/>
      <c r="E21" s="17">
        <v>1335314</v>
      </c>
      <c r="G21" s="2"/>
      <c r="H21" s="6"/>
      <c r="I21" s="2"/>
      <c r="J21" s="6"/>
      <c r="K21" s="2"/>
      <c r="L21" s="2"/>
    </row>
    <row r="22" spans="1:22" x14ac:dyDescent="0.2">
      <c r="A22" s="16" t="s">
        <v>19</v>
      </c>
      <c r="B22" s="13">
        <v>10</v>
      </c>
      <c r="C22" s="14">
        <v>5933738</v>
      </c>
      <c r="D22" s="14"/>
      <c r="E22" s="17">
        <v>5305443</v>
      </c>
      <c r="G22" s="2"/>
      <c r="H22" s="6"/>
      <c r="I22" s="2"/>
      <c r="J22" s="6"/>
      <c r="K22" s="2"/>
      <c r="L22" s="2"/>
    </row>
    <row r="23" spans="1:22" x14ac:dyDescent="0.2">
      <c r="A23" s="16" t="s">
        <v>20</v>
      </c>
      <c r="B23" s="13">
        <v>11</v>
      </c>
      <c r="C23" s="14">
        <v>995423</v>
      </c>
      <c r="D23" s="14"/>
      <c r="E23" s="17">
        <v>1098234</v>
      </c>
      <c r="G23" s="2"/>
      <c r="H23" s="6"/>
      <c r="I23" s="2"/>
      <c r="J23" s="6"/>
      <c r="K23" s="2"/>
      <c r="L23" s="2"/>
    </row>
    <row r="24" spans="1:22" x14ac:dyDescent="0.2">
      <c r="A24" s="16" t="s">
        <v>21</v>
      </c>
      <c r="B24" s="13">
        <v>12</v>
      </c>
      <c r="C24" s="14">
        <v>1790173</v>
      </c>
      <c r="D24" s="14"/>
      <c r="E24" s="17">
        <v>1505535</v>
      </c>
      <c r="G24" s="2"/>
      <c r="H24" s="6"/>
      <c r="I24" s="2"/>
      <c r="J24" s="6"/>
      <c r="K24" s="2"/>
      <c r="L24" s="2"/>
    </row>
    <row r="25" spans="1:22" x14ac:dyDescent="0.2">
      <c r="A25" s="18" t="s">
        <v>22</v>
      </c>
      <c r="B25" s="13">
        <v>13</v>
      </c>
      <c r="C25" s="14">
        <v>7616565</v>
      </c>
      <c r="D25" s="14"/>
      <c r="E25" s="17">
        <v>1881331</v>
      </c>
      <c r="G25" s="2"/>
      <c r="H25" s="6"/>
      <c r="I25" s="2"/>
      <c r="J25" s="6"/>
      <c r="K25" s="2"/>
      <c r="L25" s="2"/>
    </row>
    <row r="26" spans="1:22" x14ac:dyDescent="0.2">
      <c r="A26" s="24" t="s">
        <v>23</v>
      </c>
      <c r="B26" s="13">
        <v>14</v>
      </c>
      <c r="C26" s="25">
        <v>182921</v>
      </c>
      <c r="D26" s="14"/>
      <c r="E26" s="26">
        <v>285873</v>
      </c>
      <c r="G26" s="2"/>
      <c r="H26" s="6"/>
      <c r="I26" s="2"/>
      <c r="J26" s="6"/>
      <c r="K26" s="2"/>
      <c r="L26" s="2"/>
    </row>
    <row r="27" spans="1:22" s="23" customFormat="1" x14ac:dyDescent="0.2">
      <c r="A27" s="16"/>
      <c r="B27" s="13"/>
      <c r="C27" s="27">
        <f>SUM(C20:C26)</f>
        <v>22259728</v>
      </c>
      <c r="D27" s="21"/>
      <c r="E27" s="25">
        <f>SUM(E21:E26)</f>
        <v>11411730</v>
      </c>
      <c r="F27" s="22"/>
      <c r="G27" s="2"/>
      <c r="H27" s="6"/>
      <c r="I27" s="2"/>
      <c r="J27" s="6"/>
      <c r="K27" s="2"/>
      <c r="L27" s="2"/>
    </row>
    <row r="28" spans="1:22" s="23" customFormat="1" ht="13.5" thickBot="1" x14ac:dyDescent="0.25">
      <c r="A28" s="15" t="s">
        <v>24</v>
      </c>
      <c r="B28" s="13"/>
      <c r="C28" s="28">
        <f>C18+C27</f>
        <v>91007416</v>
      </c>
      <c r="D28" s="29"/>
      <c r="E28" s="28">
        <f>E18+E27</f>
        <v>48059301</v>
      </c>
      <c r="F28" s="22"/>
      <c r="G28" s="2"/>
      <c r="H28" s="6"/>
      <c r="I28" s="2"/>
      <c r="J28" s="6"/>
      <c r="K28" s="2"/>
      <c r="L28" s="2"/>
      <c r="S28" s="30"/>
      <c r="T28" s="30"/>
      <c r="U28" s="30"/>
      <c r="V28" s="30"/>
    </row>
    <row r="29" spans="1:22" ht="13.5" thickTop="1" x14ac:dyDescent="0.2">
      <c r="A29" s="15"/>
      <c r="B29" s="13"/>
      <c r="C29" s="17"/>
      <c r="D29" s="14"/>
      <c r="E29" s="17"/>
      <c r="G29" s="2"/>
      <c r="H29" s="6"/>
      <c r="I29" s="2"/>
      <c r="J29" s="6"/>
      <c r="K29" s="2"/>
      <c r="L29" s="2"/>
      <c r="S29" s="31"/>
      <c r="T29" s="31"/>
      <c r="U29" s="31"/>
      <c r="V29" s="31"/>
    </row>
    <row r="30" spans="1:22" x14ac:dyDescent="0.2">
      <c r="A30" s="1" t="s">
        <v>25</v>
      </c>
      <c r="B30" s="13"/>
      <c r="C30" s="17"/>
      <c r="D30" s="14"/>
      <c r="E30" s="17"/>
      <c r="G30" s="2"/>
      <c r="H30" s="6"/>
      <c r="I30" s="2"/>
      <c r="J30" s="6"/>
      <c r="K30" s="2"/>
      <c r="L30" s="2"/>
      <c r="S30" s="31"/>
      <c r="T30" s="31"/>
      <c r="U30" s="31"/>
      <c r="V30" s="31"/>
    </row>
    <row r="31" spans="1:22" x14ac:dyDescent="0.2">
      <c r="A31" s="15" t="s">
        <v>26</v>
      </c>
      <c r="B31" s="13"/>
      <c r="C31" s="17"/>
      <c r="D31" s="14"/>
      <c r="E31" s="17"/>
      <c r="G31" s="2"/>
      <c r="H31" s="6"/>
      <c r="I31" s="2"/>
      <c r="J31" s="6"/>
      <c r="K31" s="2"/>
      <c r="L31" s="2"/>
      <c r="U31" s="31"/>
      <c r="V31" s="31"/>
    </row>
    <row r="32" spans="1:22" x14ac:dyDescent="0.2">
      <c r="A32" s="16" t="s">
        <v>27</v>
      </c>
      <c r="B32" s="13">
        <v>15</v>
      </c>
      <c r="C32" s="14">
        <v>80000</v>
      </c>
      <c r="D32" s="17"/>
      <c r="E32" s="17">
        <v>80000</v>
      </c>
      <c r="G32" s="2"/>
      <c r="H32" s="6"/>
      <c r="I32" s="2"/>
      <c r="J32" s="6"/>
      <c r="K32" s="2"/>
      <c r="L32" s="2"/>
      <c r="U32" s="31"/>
      <c r="V32" s="31"/>
    </row>
    <row r="33" spans="1:22" x14ac:dyDescent="0.2">
      <c r="A33" s="16" t="s">
        <v>28</v>
      </c>
      <c r="B33" s="13"/>
      <c r="C33" s="25">
        <v>23783234</v>
      </c>
      <c r="D33" s="17"/>
      <c r="E33" s="19">
        <v>17680333</v>
      </c>
      <c r="G33" s="2"/>
      <c r="H33" s="6"/>
      <c r="I33" s="2"/>
      <c r="J33" s="6"/>
      <c r="K33" s="2"/>
      <c r="L33" s="2"/>
      <c r="U33" s="31"/>
      <c r="V33" s="31"/>
    </row>
    <row r="34" spans="1:22" x14ac:dyDescent="0.2">
      <c r="A34" s="16"/>
      <c r="B34" s="13"/>
      <c r="C34" s="14">
        <f>SUM(C32:C33)</f>
        <v>23863234</v>
      </c>
      <c r="D34" s="17"/>
      <c r="E34" s="14">
        <f>E32+E33</f>
        <v>17760333</v>
      </c>
      <c r="G34" s="2"/>
      <c r="H34" s="6"/>
      <c r="I34" s="2"/>
      <c r="J34" s="6"/>
      <c r="K34" s="2"/>
      <c r="L34" s="2"/>
      <c r="U34" s="31"/>
      <c r="V34" s="31"/>
    </row>
    <row r="35" spans="1:22" x14ac:dyDescent="0.2">
      <c r="A35" s="15" t="s">
        <v>29</v>
      </c>
      <c r="B35" s="13"/>
      <c r="C35" s="17"/>
      <c r="D35" s="14"/>
      <c r="E35" s="17"/>
      <c r="G35" s="2"/>
      <c r="H35" s="6"/>
      <c r="I35" s="2"/>
      <c r="J35" s="6"/>
      <c r="K35" s="2"/>
      <c r="L35" s="2"/>
      <c r="U35" s="31"/>
      <c r="V35" s="31"/>
    </row>
    <row r="36" spans="1:22" x14ac:dyDescent="0.2">
      <c r="A36" s="16" t="s">
        <v>30</v>
      </c>
      <c r="B36" s="13">
        <v>17</v>
      </c>
      <c r="C36" s="17">
        <v>32084550</v>
      </c>
      <c r="D36" s="14"/>
      <c r="E36" s="17">
        <v>0</v>
      </c>
      <c r="G36" s="2"/>
      <c r="H36" s="6"/>
      <c r="I36" s="2"/>
      <c r="J36" s="6"/>
      <c r="K36" s="2"/>
      <c r="L36" s="2"/>
      <c r="U36" s="31"/>
      <c r="V36" s="31"/>
    </row>
    <row r="37" spans="1:22" x14ac:dyDescent="0.2">
      <c r="A37" s="16" t="s">
        <v>31</v>
      </c>
      <c r="B37" s="13">
        <v>18</v>
      </c>
      <c r="C37" s="14">
        <v>931995</v>
      </c>
      <c r="D37" s="14"/>
      <c r="E37" s="17">
        <v>915965</v>
      </c>
      <c r="G37" s="2"/>
      <c r="H37" s="6"/>
      <c r="I37" s="2"/>
      <c r="J37" s="6"/>
      <c r="K37" s="2"/>
      <c r="L37" s="2"/>
      <c r="U37" s="31"/>
      <c r="V37" s="31"/>
    </row>
    <row r="38" spans="1:22" x14ac:dyDescent="0.2">
      <c r="A38" s="16" t="s">
        <v>32</v>
      </c>
      <c r="B38" s="13">
        <v>16</v>
      </c>
      <c r="C38" s="14">
        <v>4462758</v>
      </c>
      <c r="D38" s="14"/>
      <c r="E38" s="17">
        <v>4254256</v>
      </c>
      <c r="G38" s="2"/>
      <c r="H38" s="6"/>
      <c r="I38" s="2"/>
      <c r="J38" s="6"/>
      <c r="K38" s="2"/>
      <c r="L38" s="2"/>
      <c r="U38" s="31"/>
      <c r="V38" s="31"/>
    </row>
    <row r="39" spans="1:22" x14ac:dyDescent="0.2">
      <c r="A39" s="16" t="s">
        <v>33</v>
      </c>
      <c r="B39" s="13">
        <v>19</v>
      </c>
      <c r="C39" s="25">
        <v>615492</v>
      </c>
      <c r="D39" s="14"/>
      <c r="E39" s="25">
        <v>609060</v>
      </c>
      <c r="G39" s="2"/>
      <c r="H39" s="6"/>
      <c r="I39" s="2"/>
      <c r="J39" s="6"/>
      <c r="K39" s="2"/>
      <c r="L39" s="2"/>
      <c r="U39" s="31"/>
      <c r="V39" s="31"/>
    </row>
    <row r="40" spans="1:22" x14ac:dyDescent="0.2">
      <c r="A40" s="16"/>
      <c r="B40" s="13"/>
      <c r="C40" s="14">
        <f>SUM(C36:C39)</f>
        <v>38094795</v>
      </c>
      <c r="D40" s="14"/>
      <c r="E40" s="14">
        <f>SUM(E36:E39)</f>
        <v>5779281</v>
      </c>
      <c r="G40" s="2"/>
      <c r="H40" s="6"/>
      <c r="I40" s="2"/>
      <c r="J40" s="6"/>
      <c r="K40" s="2"/>
      <c r="L40" s="2"/>
      <c r="U40" s="31"/>
      <c r="V40" s="31"/>
    </row>
    <row r="41" spans="1:22" x14ac:dyDescent="0.2">
      <c r="A41" s="15" t="s">
        <v>34</v>
      </c>
      <c r="B41" s="13"/>
      <c r="C41" s="17"/>
      <c r="D41" s="17"/>
      <c r="E41" s="17"/>
      <c r="G41" s="2"/>
      <c r="H41" s="6"/>
      <c r="I41" s="2"/>
      <c r="J41" s="6"/>
      <c r="K41" s="2"/>
      <c r="L41" s="2"/>
      <c r="U41" s="31"/>
      <c r="V41" s="31"/>
    </row>
    <row r="42" spans="1:22" x14ac:dyDescent="0.2">
      <c r="A42" s="16" t="s">
        <v>35</v>
      </c>
      <c r="B42" s="13">
        <v>17</v>
      </c>
      <c r="C42" s="14">
        <v>7124997</v>
      </c>
      <c r="D42" s="14"/>
      <c r="E42" s="17">
        <v>3936655</v>
      </c>
      <c r="G42" s="2"/>
      <c r="H42" s="6"/>
      <c r="I42" s="2"/>
      <c r="J42" s="6"/>
      <c r="K42" s="2"/>
      <c r="L42" s="2"/>
      <c r="U42" s="31"/>
      <c r="V42" s="31"/>
    </row>
    <row r="43" spans="1:22" x14ac:dyDescent="0.2">
      <c r="A43" s="16" t="s">
        <v>36</v>
      </c>
      <c r="B43" s="13">
        <v>20</v>
      </c>
      <c r="C43" s="14">
        <v>931225</v>
      </c>
      <c r="D43" s="14"/>
      <c r="E43" s="17">
        <v>1550057</v>
      </c>
      <c r="G43" s="2"/>
      <c r="H43" s="6"/>
      <c r="I43" s="2"/>
      <c r="J43" s="6"/>
      <c r="K43" s="2"/>
      <c r="L43" s="2"/>
      <c r="U43" s="31"/>
      <c r="V43" s="31"/>
    </row>
    <row r="44" spans="1:22" x14ac:dyDescent="0.2">
      <c r="A44" s="16" t="s">
        <v>37</v>
      </c>
      <c r="B44" s="13">
        <v>22</v>
      </c>
      <c r="C44" s="14">
        <v>7811548</v>
      </c>
      <c r="D44" s="14"/>
      <c r="E44" s="17">
        <v>10895688</v>
      </c>
      <c r="G44" s="2"/>
      <c r="H44" s="6"/>
      <c r="I44" s="2"/>
      <c r="J44" s="6"/>
      <c r="K44" s="2"/>
      <c r="L44" s="2"/>
      <c r="U44" s="31"/>
      <c r="V44" s="31"/>
    </row>
    <row r="45" spans="1:22" x14ac:dyDescent="0.2">
      <c r="A45" s="16" t="s">
        <v>38</v>
      </c>
      <c r="B45" s="13">
        <v>23</v>
      </c>
      <c r="C45" s="14">
        <v>8620586</v>
      </c>
      <c r="D45" s="14"/>
      <c r="E45" s="17">
        <v>6442138</v>
      </c>
      <c r="G45" s="2"/>
      <c r="H45" s="6"/>
      <c r="I45" s="2"/>
      <c r="J45" s="6"/>
      <c r="K45" s="2"/>
      <c r="L45" s="2"/>
      <c r="U45" s="31"/>
      <c r="V45" s="31"/>
    </row>
    <row r="46" spans="1:22" x14ac:dyDescent="0.2">
      <c r="A46" s="16" t="s">
        <v>39</v>
      </c>
      <c r="B46" s="13">
        <v>23</v>
      </c>
      <c r="C46" s="14">
        <v>4264357</v>
      </c>
      <c r="D46" s="14"/>
      <c r="E46" s="17">
        <v>1362658</v>
      </c>
      <c r="G46" s="2"/>
      <c r="H46" s="6"/>
      <c r="I46" s="2"/>
      <c r="J46" s="6"/>
      <c r="K46" s="2"/>
      <c r="L46" s="2"/>
      <c r="U46" s="31"/>
      <c r="V46" s="31"/>
    </row>
    <row r="47" spans="1:22" x14ac:dyDescent="0.2">
      <c r="A47" s="16" t="s">
        <v>40</v>
      </c>
      <c r="B47" s="13">
        <v>21</v>
      </c>
      <c r="C47" s="25">
        <v>296674</v>
      </c>
      <c r="D47" s="14"/>
      <c r="E47" s="19">
        <v>332491</v>
      </c>
      <c r="G47" s="2"/>
      <c r="H47" s="6"/>
      <c r="I47" s="2"/>
      <c r="J47" s="6"/>
      <c r="K47" s="2"/>
      <c r="L47" s="2"/>
      <c r="U47" s="31"/>
      <c r="V47" s="31"/>
    </row>
    <row r="48" spans="1:22" x14ac:dyDescent="0.2">
      <c r="A48" s="16"/>
      <c r="B48" s="13"/>
      <c r="C48" s="14">
        <f>SUM(C42:C47)</f>
        <v>29049387</v>
      </c>
      <c r="D48" s="14"/>
      <c r="E48" s="14">
        <v>24519687</v>
      </c>
      <c r="G48" s="2"/>
      <c r="H48" s="6"/>
      <c r="I48" s="2"/>
      <c r="J48" s="6"/>
      <c r="K48" s="2"/>
      <c r="L48" s="2"/>
      <c r="U48" s="31"/>
      <c r="V48" s="31"/>
    </row>
    <row r="49" spans="1:15" ht="13.5" thickBot="1" x14ac:dyDescent="0.25">
      <c r="A49" s="15" t="s">
        <v>41</v>
      </c>
      <c r="B49" s="13"/>
      <c r="C49" s="28">
        <f>C48+C40+C34</f>
        <v>91007416</v>
      </c>
      <c r="D49" s="17"/>
      <c r="E49" s="28">
        <v>48059301</v>
      </c>
      <c r="G49" s="2"/>
      <c r="H49" s="6"/>
      <c r="I49" s="2"/>
      <c r="J49" s="6"/>
      <c r="K49" s="2"/>
      <c r="L49" s="2"/>
      <c r="O49" s="4"/>
    </row>
    <row r="50" spans="1:15" ht="13.5" thickTop="1" x14ac:dyDescent="0.2">
      <c r="A50" s="16" t="s">
        <v>42</v>
      </c>
      <c r="B50" s="13">
        <v>15</v>
      </c>
      <c r="C50" s="32">
        <v>2981.6464999999998</v>
      </c>
      <c r="D50" s="17"/>
      <c r="E50" s="32">
        <v>2218.69425</v>
      </c>
      <c r="G50" s="2"/>
      <c r="H50" s="6"/>
      <c r="I50" s="2"/>
      <c r="J50" s="6"/>
      <c r="K50" s="2"/>
      <c r="L50" s="2"/>
      <c r="M50" s="33"/>
      <c r="N50" s="33"/>
    </row>
    <row r="51" spans="1:15" x14ac:dyDescent="0.2">
      <c r="A51" s="1"/>
      <c r="I51" s="2"/>
      <c r="L51" s="2"/>
    </row>
    <row r="52" spans="1:15" x14ac:dyDescent="0.2">
      <c r="A52" s="1" t="s">
        <v>43</v>
      </c>
      <c r="B52" s="23"/>
      <c r="C52" s="23"/>
      <c r="D52" s="22"/>
      <c r="E52" s="23"/>
      <c r="F52" s="5"/>
      <c r="G52" s="2"/>
      <c r="H52" s="4"/>
      <c r="I52" s="4"/>
      <c r="J52" s="2"/>
      <c r="K52" s="2"/>
      <c r="L52" s="2"/>
    </row>
    <row r="53" spans="1:15" x14ac:dyDescent="0.2">
      <c r="A53" s="1"/>
      <c r="B53" s="23"/>
      <c r="C53" s="23"/>
      <c r="D53" s="22"/>
      <c r="E53" s="23"/>
      <c r="F53" s="5"/>
      <c r="G53" s="2"/>
      <c r="H53" s="4"/>
      <c r="I53" s="4"/>
      <c r="K53" s="2"/>
      <c r="L53" s="2"/>
    </row>
    <row r="54" spans="1:15" x14ac:dyDescent="0.2">
      <c r="A54" s="1"/>
      <c r="B54" s="23"/>
      <c r="C54" s="23"/>
      <c r="D54" s="22"/>
      <c r="E54" s="23"/>
      <c r="F54" s="5"/>
      <c r="G54" s="2"/>
      <c r="H54" s="4"/>
      <c r="I54" s="4"/>
      <c r="K54" s="2"/>
      <c r="L54" s="2"/>
    </row>
    <row r="55" spans="1:15" x14ac:dyDescent="0.2">
      <c r="A55" s="23" t="s">
        <v>44</v>
      </c>
      <c r="B55" s="23"/>
      <c r="C55" s="23"/>
      <c r="D55" s="23"/>
      <c r="E55" s="23"/>
      <c r="F55" s="5"/>
      <c r="G55" s="2"/>
      <c r="H55" s="4"/>
      <c r="I55" s="4"/>
      <c r="K55" s="2"/>
      <c r="L55" s="2"/>
    </row>
    <row r="56" spans="1:15" x14ac:dyDescent="0.2">
      <c r="A56" s="23" t="s">
        <v>45</v>
      </c>
      <c r="B56" s="34"/>
      <c r="C56" s="23"/>
      <c r="D56" s="23"/>
      <c r="E56" s="23"/>
      <c r="F56" s="5"/>
      <c r="G56" s="2"/>
      <c r="H56" s="4"/>
      <c r="I56" s="4"/>
      <c r="K56" s="2"/>
      <c r="L56" s="2"/>
    </row>
    <row r="57" spans="1:15" x14ac:dyDescent="0.2">
      <c r="A57" s="1" t="s">
        <v>46</v>
      </c>
      <c r="B57" s="23"/>
      <c r="C57" s="23"/>
      <c r="D57" s="23"/>
      <c r="E57" s="23"/>
      <c r="F57" s="5"/>
      <c r="G57" s="5"/>
      <c r="H57" s="4"/>
      <c r="I57" s="4"/>
      <c r="K57" s="2"/>
      <c r="L57" s="2"/>
    </row>
    <row r="58" spans="1:15" x14ac:dyDescent="0.2">
      <c r="A58" s="1" t="s">
        <v>47</v>
      </c>
      <c r="B58" s="23"/>
      <c r="C58" s="23"/>
      <c r="D58" s="23"/>
      <c r="E58" s="23"/>
      <c r="F58" s="5"/>
      <c r="G58" s="5"/>
      <c r="H58" s="4"/>
      <c r="I58" s="4"/>
      <c r="K58" s="2"/>
      <c r="L58" s="2"/>
    </row>
    <row r="59" spans="1:15" x14ac:dyDescent="0.2">
      <c r="A59" s="15"/>
      <c r="D59" s="2"/>
      <c r="F59" s="5"/>
      <c r="G59" s="5"/>
      <c r="H59" s="4"/>
      <c r="I59" s="4"/>
      <c r="K59" s="2"/>
      <c r="L59" s="2"/>
    </row>
    <row r="60" spans="1:15" x14ac:dyDescent="0.2">
      <c r="A60" s="15"/>
      <c r="D60" s="2"/>
      <c r="F60" s="5"/>
      <c r="G60" s="5"/>
      <c r="H60" s="4"/>
      <c r="I60" s="4"/>
      <c r="K60" s="2"/>
      <c r="L60" s="2"/>
    </row>
    <row r="61" spans="1:15" x14ac:dyDescent="0.2">
      <c r="A61" s="2" t="s">
        <v>48</v>
      </c>
      <c r="D61" s="2"/>
      <c r="F61" s="5"/>
      <c r="G61" s="5"/>
      <c r="H61" s="4"/>
      <c r="I61" s="4"/>
      <c r="K61" s="2"/>
      <c r="L61" s="2"/>
    </row>
    <row r="62" spans="1:15" x14ac:dyDescent="0.2">
      <c r="A62" s="2" t="s">
        <v>49</v>
      </c>
      <c r="D62" s="2"/>
      <c r="F62" s="5"/>
      <c r="G62" s="5"/>
      <c r="H62" s="4"/>
      <c r="I62" s="4"/>
      <c r="K62" s="2"/>
      <c r="L62" s="2"/>
    </row>
  </sheetData>
  <mergeCells count="27">
    <mergeCell ref="U46:V46"/>
    <mergeCell ref="U47:V47"/>
    <mergeCell ref="U48:V48"/>
    <mergeCell ref="U40:V40"/>
    <mergeCell ref="U41:V41"/>
    <mergeCell ref="U42:V42"/>
    <mergeCell ref="U43:V43"/>
    <mergeCell ref="U44:V44"/>
    <mergeCell ref="U45:V45"/>
    <mergeCell ref="U34:V34"/>
    <mergeCell ref="U35:V35"/>
    <mergeCell ref="U36:V36"/>
    <mergeCell ref="U37:V37"/>
    <mergeCell ref="U38:V38"/>
    <mergeCell ref="U39:V39"/>
    <mergeCell ref="U28:V28"/>
    <mergeCell ref="S29:V29"/>
    <mergeCell ref="S30:V30"/>
    <mergeCell ref="U31:V31"/>
    <mergeCell ref="U32:V32"/>
    <mergeCell ref="U33:V33"/>
    <mergeCell ref="A8:A9"/>
    <mergeCell ref="B8:B9"/>
    <mergeCell ref="C8:C9"/>
    <mergeCell ref="D8:D9"/>
    <mergeCell ref="E8:E9"/>
    <mergeCell ref="S28:T28"/>
  </mergeCells>
  <pageMargins left="0.70866141732283472" right="0.70866141732283472" top="0.78740157480314965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view="pageBreakPreview" zoomScaleNormal="100" zoomScaleSheetLayoutView="100" workbookViewId="0">
      <selection activeCell="B17" sqref="B17"/>
    </sheetView>
  </sheetViews>
  <sheetFormatPr defaultRowHeight="12.75" x14ac:dyDescent="0.2"/>
  <cols>
    <col min="1" max="1" width="45.7109375" style="2" customWidth="1"/>
    <col min="2" max="2" width="6.7109375" style="2" customWidth="1"/>
    <col min="3" max="3" width="15.7109375" style="2" customWidth="1"/>
    <col min="4" max="4" width="3.7109375" style="2" customWidth="1"/>
    <col min="5" max="5" width="15.7109375" style="2" customWidth="1"/>
    <col min="6" max="6" width="10.85546875" style="4" bestFit="1" customWidth="1"/>
    <col min="7" max="7" width="13.5703125" style="4" customWidth="1"/>
    <col min="8" max="10" width="9.140625" style="4"/>
    <col min="11" max="11" width="12.28515625" style="4" bestFit="1" customWidth="1"/>
    <col min="12" max="20" width="9.140625" style="4"/>
    <col min="21" max="16384" width="9.140625" style="2"/>
  </cols>
  <sheetData>
    <row r="1" spans="1:20" x14ac:dyDescent="0.2">
      <c r="A1" s="1" t="s">
        <v>0</v>
      </c>
      <c r="D1" s="3"/>
      <c r="F1" s="5"/>
      <c r="G1" s="5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">
      <c r="A2" s="1"/>
      <c r="D2" s="3"/>
      <c r="F2" s="5"/>
      <c r="G2" s="5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A3" s="1" t="s">
        <v>50</v>
      </c>
      <c r="D3" s="3"/>
      <c r="F3" s="2"/>
      <c r="G3" s="6"/>
      <c r="H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">
      <c r="A4" s="1" t="s">
        <v>51</v>
      </c>
      <c r="D4" s="3"/>
      <c r="F4" s="6"/>
      <c r="G4" s="6"/>
      <c r="H4" s="2"/>
      <c r="N4" s="2"/>
      <c r="O4" s="2"/>
      <c r="P4" s="2"/>
      <c r="Q4" s="2"/>
      <c r="R4" s="2"/>
      <c r="S4" s="2"/>
      <c r="T4" s="2"/>
    </row>
    <row r="5" spans="1:20" x14ac:dyDescent="0.2">
      <c r="A5" s="1" t="s">
        <v>3</v>
      </c>
      <c r="D5" s="3"/>
      <c r="F5" s="6"/>
      <c r="G5" s="6"/>
      <c r="H5" s="6"/>
      <c r="N5" s="2"/>
      <c r="O5" s="2"/>
      <c r="P5" s="2"/>
      <c r="Q5" s="2"/>
      <c r="R5" s="2"/>
      <c r="S5" s="2"/>
      <c r="T5" s="2"/>
    </row>
    <row r="6" spans="1:20" x14ac:dyDescent="0.2">
      <c r="A6" s="1"/>
      <c r="D6" s="3"/>
      <c r="F6" s="35"/>
      <c r="G6" s="6"/>
      <c r="H6" s="36"/>
      <c r="N6" s="2"/>
      <c r="O6" s="2"/>
      <c r="P6" s="2"/>
      <c r="Q6" s="2"/>
      <c r="R6" s="2"/>
      <c r="S6" s="2"/>
      <c r="T6" s="2"/>
    </row>
    <row r="7" spans="1:20" x14ac:dyDescent="0.2">
      <c r="A7" s="7" t="s">
        <v>4</v>
      </c>
      <c r="B7" s="8"/>
      <c r="C7" s="8"/>
      <c r="D7" s="9"/>
      <c r="E7" s="8"/>
      <c r="F7" s="35"/>
      <c r="G7" s="5"/>
      <c r="H7" s="36"/>
      <c r="N7" s="2"/>
      <c r="O7" s="2"/>
      <c r="P7" s="2"/>
      <c r="Q7" s="2"/>
      <c r="R7" s="2"/>
      <c r="S7" s="2"/>
      <c r="T7" s="2"/>
    </row>
    <row r="8" spans="1:20" ht="25.5" x14ac:dyDescent="0.2">
      <c r="A8" s="37"/>
      <c r="B8" s="38" t="s">
        <v>5</v>
      </c>
      <c r="C8" s="39" t="s">
        <v>52</v>
      </c>
      <c r="D8" s="39"/>
      <c r="E8" s="39" t="s">
        <v>53</v>
      </c>
      <c r="F8" s="35"/>
      <c r="H8" s="36"/>
      <c r="M8" s="31"/>
      <c r="N8" s="35"/>
      <c r="O8" s="2"/>
      <c r="P8" s="31"/>
      <c r="Q8" s="2"/>
    </row>
    <row r="9" spans="1:20" x14ac:dyDescent="0.2">
      <c r="A9" s="15"/>
      <c r="B9" s="40"/>
      <c r="C9" s="41"/>
      <c r="D9" s="14"/>
      <c r="E9" s="42"/>
      <c r="F9" s="43"/>
      <c r="G9" s="2"/>
      <c r="H9" s="2"/>
      <c r="M9" s="31"/>
      <c r="N9" s="35"/>
      <c r="O9" s="2"/>
      <c r="P9" s="31"/>
      <c r="Q9" s="2"/>
    </row>
    <row r="10" spans="1:20" x14ac:dyDescent="0.2">
      <c r="A10" s="15" t="s">
        <v>54</v>
      </c>
      <c r="B10" s="40">
        <v>24</v>
      </c>
      <c r="C10" s="44">
        <v>16951399</v>
      </c>
      <c r="D10" s="44"/>
      <c r="E10" s="45">
        <v>16451992</v>
      </c>
      <c r="F10" s="2"/>
      <c r="G10" s="46"/>
      <c r="I10" s="46"/>
      <c r="J10" s="47"/>
      <c r="M10" s="2"/>
      <c r="N10" s="43"/>
      <c r="O10" s="2"/>
      <c r="P10" s="2"/>
      <c r="Q10" s="2"/>
    </row>
    <row r="11" spans="1:20" x14ac:dyDescent="0.2">
      <c r="A11" s="15"/>
      <c r="B11" s="40"/>
      <c r="C11" s="44"/>
      <c r="D11" s="44"/>
      <c r="E11" s="45"/>
      <c r="F11" s="2"/>
      <c r="J11" s="47"/>
      <c r="M11" s="2"/>
      <c r="N11" s="2"/>
      <c r="O11" s="6"/>
      <c r="P11" s="2"/>
      <c r="Q11" s="2"/>
    </row>
    <row r="12" spans="1:20" x14ac:dyDescent="0.2">
      <c r="A12" s="15" t="s">
        <v>55</v>
      </c>
      <c r="B12" s="40">
        <v>25</v>
      </c>
      <c r="C12" s="25">
        <v>-3139602</v>
      </c>
      <c r="D12" s="44"/>
      <c r="E12" s="25">
        <v>-2971668</v>
      </c>
      <c r="F12" s="2"/>
      <c r="J12" s="47"/>
      <c r="M12" s="2"/>
      <c r="N12" s="2"/>
      <c r="O12" s="46"/>
      <c r="P12" s="2"/>
      <c r="Q12" s="46"/>
    </row>
    <row r="13" spans="1:20" x14ac:dyDescent="0.2">
      <c r="A13" s="15"/>
      <c r="B13" s="40"/>
      <c r="C13" s="44"/>
      <c r="D13" s="44"/>
      <c r="E13" s="45"/>
      <c r="F13" s="2"/>
      <c r="J13" s="47"/>
      <c r="M13" s="2"/>
      <c r="N13" s="2"/>
      <c r="O13" s="2"/>
      <c r="P13" s="2"/>
      <c r="Q13" s="2"/>
    </row>
    <row r="14" spans="1:20" x14ac:dyDescent="0.2">
      <c r="A14" s="15" t="s">
        <v>56</v>
      </c>
      <c r="B14" s="40"/>
      <c r="C14" s="44">
        <f>SUM(C10:C13)</f>
        <v>13811797</v>
      </c>
      <c r="D14" s="44"/>
      <c r="E14" s="45">
        <f>SUM(E10:E13)</f>
        <v>13480324</v>
      </c>
      <c r="F14" s="2"/>
      <c r="G14" s="46"/>
      <c r="I14" s="46"/>
      <c r="J14" s="47"/>
      <c r="M14" s="2"/>
      <c r="N14" s="2"/>
      <c r="O14" s="46"/>
      <c r="P14" s="2"/>
      <c r="Q14" s="46"/>
    </row>
    <row r="15" spans="1:20" x14ac:dyDescent="0.2">
      <c r="A15" s="15"/>
      <c r="B15" s="40"/>
      <c r="C15" s="44"/>
      <c r="D15" s="44"/>
      <c r="E15" s="45"/>
      <c r="F15" s="2"/>
      <c r="J15" s="47"/>
      <c r="M15" s="2"/>
      <c r="N15" s="2"/>
      <c r="O15" s="2"/>
      <c r="P15" s="2"/>
      <c r="Q15" s="2"/>
    </row>
    <row r="16" spans="1:20" x14ac:dyDescent="0.2">
      <c r="A16" s="15" t="s">
        <v>57</v>
      </c>
      <c r="B16" s="40">
        <v>26</v>
      </c>
      <c r="C16" s="44">
        <v>-5695550</v>
      </c>
      <c r="D16" s="44"/>
      <c r="E16" s="45">
        <v>-5175975</v>
      </c>
      <c r="F16" s="2"/>
      <c r="G16" s="46"/>
      <c r="I16" s="46"/>
      <c r="J16" s="47"/>
      <c r="M16" s="2"/>
      <c r="N16" s="2"/>
      <c r="O16" s="46"/>
      <c r="P16" s="2"/>
      <c r="Q16" s="46"/>
    </row>
    <row r="17" spans="1:17" x14ac:dyDescent="0.2">
      <c r="A17" s="15" t="s">
        <v>58</v>
      </c>
      <c r="B17" s="40">
        <v>27</v>
      </c>
      <c r="C17" s="44">
        <v>-462503</v>
      </c>
      <c r="D17" s="44"/>
      <c r="E17" s="45">
        <v>-391051</v>
      </c>
      <c r="F17" s="2"/>
      <c r="G17" s="46"/>
      <c r="I17" s="46"/>
      <c r="J17" s="47"/>
      <c r="M17" s="2"/>
      <c r="N17" s="2"/>
      <c r="O17" s="2"/>
      <c r="P17" s="2"/>
      <c r="Q17" s="2"/>
    </row>
    <row r="18" spans="1:17" x14ac:dyDescent="0.2">
      <c r="A18" s="15" t="s">
        <v>59</v>
      </c>
      <c r="B18" s="40"/>
      <c r="C18" s="44">
        <v>591107</v>
      </c>
      <c r="D18" s="44"/>
      <c r="E18" s="45">
        <v>68078</v>
      </c>
      <c r="F18" s="2"/>
      <c r="G18" s="46"/>
      <c r="I18" s="46"/>
      <c r="J18" s="47"/>
      <c r="M18" s="2"/>
      <c r="N18" s="2"/>
      <c r="O18" s="46"/>
      <c r="P18" s="2"/>
      <c r="Q18" s="46"/>
    </row>
    <row r="19" spans="1:17" x14ac:dyDescent="0.2">
      <c r="A19" s="15" t="s">
        <v>60</v>
      </c>
      <c r="B19" s="40">
        <v>28</v>
      </c>
      <c r="C19" s="44">
        <v>-309825</v>
      </c>
      <c r="D19" s="44"/>
      <c r="E19" s="45">
        <v>-98675</v>
      </c>
      <c r="F19" s="2"/>
      <c r="G19" s="46"/>
      <c r="I19" s="46"/>
      <c r="J19" s="47"/>
      <c r="M19" s="2"/>
      <c r="N19" s="2"/>
      <c r="O19" s="46"/>
      <c r="P19" s="2"/>
      <c r="Q19" s="46"/>
    </row>
    <row r="20" spans="1:17" x14ac:dyDescent="0.2">
      <c r="A20" s="15" t="s">
        <v>61</v>
      </c>
      <c r="B20" s="40"/>
      <c r="C20" s="44">
        <v>392931</v>
      </c>
      <c r="D20" s="44"/>
      <c r="E20" s="45">
        <v>11828</v>
      </c>
      <c r="F20" s="2"/>
      <c r="G20" s="46"/>
      <c r="I20" s="46"/>
      <c r="J20" s="47"/>
      <c r="M20" s="2"/>
      <c r="N20" s="2"/>
      <c r="O20" s="46"/>
      <c r="P20" s="2"/>
      <c r="Q20" s="46"/>
    </row>
    <row r="21" spans="1:17" x14ac:dyDescent="0.2">
      <c r="A21" s="15" t="s">
        <v>62</v>
      </c>
      <c r="B21" s="13">
        <v>29</v>
      </c>
      <c r="C21" s="25">
        <v>166081</v>
      </c>
      <c r="D21" s="44"/>
      <c r="E21" s="25">
        <v>1656</v>
      </c>
      <c r="F21" s="43"/>
      <c r="J21" s="47"/>
      <c r="M21" s="2"/>
      <c r="N21" s="2"/>
      <c r="O21" s="46"/>
      <c r="P21" s="2"/>
      <c r="Q21" s="46"/>
    </row>
    <row r="22" spans="1:17" x14ac:dyDescent="0.2">
      <c r="A22" s="15"/>
      <c r="B22" s="13"/>
      <c r="C22" s="44"/>
      <c r="D22" s="44"/>
      <c r="E22" s="45"/>
      <c r="F22" s="43"/>
      <c r="J22" s="47"/>
      <c r="M22" s="2"/>
      <c r="N22" s="2"/>
      <c r="O22" s="46"/>
      <c r="P22" s="2"/>
      <c r="Q22" s="46"/>
    </row>
    <row r="23" spans="1:17" x14ac:dyDescent="0.2">
      <c r="A23" s="15" t="s">
        <v>63</v>
      </c>
      <c r="B23" s="13"/>
      <c r="C23" s="14">
        <f>SUM(C14:C22)</f>
        <v>8494038</v>
      </c>
      <c r="D23" s="44"/>
      <c r="E23" s="14">
        <f>SUM(E14:E22)</f>
        <v>7896185</v>
      </c>
      <c r="F23" s="43"/>
      <c r="G23" s="46"/>
      <c r="I23" s="46"/>
      <c r="J23" s="47"/>
      <c r="M23" s="2"/>
      <c r="N23" s="43"/>
      <c r="O23" s="46"/>
      <c r="P23" s="2"/>
      <c r="Q23" s="46"/>
    </row>
    <row r="24" spans="1:17" x14ac:dyDescent="0.2">
      <c r="A24" s="15"/>
      <c r="B24" s="13"/>
      <c r="C24" s="14"/>
      <c r="D24" s="44"/>
      <c r="E24" s="45"/>
      <c r="F24" s="43"/>
      <c r="J24" s="47"/>
      <c r="M24" s="2"/>
      <c r="N24" s="43"/>
      <c r="O24" s="2"/>
      <c r="P24" s="2"/>
      <c r="Q24" s="2"/>
    </row>
    <row r="25" spans="1:17" x14ac:dyDescent="0.2">
      <c r="A25" s="15" t="s">
        <v>64</v>
      </c>
      <c r="B25" s="13">
        <v>16</v>
      </c>
      <c r="C25" s="14">
        <v>-2391137</v>
      </c>
      <c r="D25" s="44"/>
      <c r="E25" s="25">
        <v>-1876456</v>
      </c>
      <c r="F25" s="43"/>
      <c r="I25" s="46"/>
      <c r="J25" s="47"/>
      <c r="M25" s="2"/>
      <c r="N25" s="43"/>
      <c r="O25" s="46"/>
      <c r="P25" s="2"/>
      <c r="Q25" s="46"/>
    </row>
    <row r="26" spans="1:17" x14ac:dyDescent="0.2">
      <c r="A26" s="15"/>
      <c r="B26" s="13"/>
      <c r="C26" s="14"/>
      <c r="D26" s="44"/>
      <c r="E26" s="14"/>
      <c r="F26" s="43"/>
      <c r="G26" s="46"/>
      <c r="J26" s="47"/>
      <c r="M26" s="2"/>
      <c r="N26" s="43"/>
      <c r="O26" s="2"/>
      <c r="P26" s="2"/>
      <c r="Q26" s="2"/>
    </row>
    <row r="27" spans="1:17" x14ac:dyDescent="0.2">
      <c r="A27" s="15" t="s">
        <v>65</v>
      </c>
      <c r="B27" s="13"/>
      <c r="C27" s="44">
        <f>SUM(C23:C26)</f>
        <v>6102901</v>
      </c>
      <c r="D27" s="44"/>
      <c r="E27" s="45">
        <f>SUM(E23:E26)</f>
        <v>6019729</v>
      </c>
      <c r="F27" s="43"/>
      <c r="J27" s="47"/>
      <c r="M27" s="2"/>
      <c r="N27" s="43"/>
      <c r="O27" s="46"/>
      <c r="P27" s="2"/>
      <c r="Q27" s="46"/>
    </row>
    <row r="28" spans="1:17" x14ac:dyDescent="0.2">
      <c r="A28" s="15"/>
      <c r="B28" s="13"/>
      <c r="C28" s="44"/>
      <c r="D28" s="44"/>
      <c r="E28" s="45"/>
      <c r="F28" s="43"/>
      <c r="J28" s="47"/>
      <c r="M28" s="2"/>
      <c r="N28" s="43"/>
      <c r="O28" s="46"/>
      <c r="P28" s="2"/>
      <c r="Q28" s="46"/>
    </row>
    <row r="29" spans="1:17" x14ac:dyDescent="0.2">
      <c r="A29" s="15" t="s">
        <v>66</v>
      </c>
      <c r="B29" s="13"/>
      <c r="C29" s="25">
        <v>0</v>
      </c>
      <c r="D29" s="44"/>
      <c r="E29" s="25">
        <v>0</v>
      </c>
      <c r="F29" s="43"/>
      <c r="J29" s="47"/>
      <c r="M29" s="2"/>
      <c r="N29" s="43"/>
      <c r="O29" s="46"/>
      <c r="P29" s="2"/>
      <c r="Q29" s="46"/>
    </row>
    <row r="30" spans="1:17" x14ac:dyDescent="0.2">
      <c r="A30" s="15"/>
      <c r="B30" s="48"/>
      <c r="C30" s="44"/>
      <c r="D30" s="44"/>
      <c r="E30" s="45"/>
      <c r="F30" s="2"/>
      <c r="J30" s="47"/>
      <c r="M30" s="2"/>
      <c r="N30" s="2"/>
      <c r="O30" s="46"/>
      <c r="P30" s="2"/>
      <c r="Q30" s="46"/>
    </row>
    <row r="31" spans="1:17" ht="13.5" thickBot="1" x14ac:dyDescent="0.25">
      <c r="A31" s="15" t="s">
        <v>67</v>
      </c>
      <c r="B31" s="4"/>
      <c r="C31" s="49">
        <f>C27+C29</f>
        <v>6102901</v>
      </c>
      <c r="D31" s="14"/>
      <c r="E31" s="49">
        <f>E27+E29</f>
        <v>6019729</v>
      </c>
      <c r="J31" s="47"/>
      <c r="M31" s="2"/>
      <c r="N31" s="2"/>
      <c r="O31" s="46"/>
      <c r="P31" s="2"/>
      <c r="Q31" s="46"/>
    </row>
    <row r="32" spans="1:17" ht="13.5" thickTop="1" x14ac:dyDescent="0.2">
      <c r="A32" s="15"/>
      <c r="B32" s="4"/>
      <c r="C32" s="44"/>
      <c r="D32" s="44"/>
      <c r="E32" s="44"/>
      <c r="G32" s="46"/>
      <c r="I32" s="46"/>
      <c r="J32" s="47"/>
    </row>
    <row r="33" spans="1:20" x14ac:dyDescent="0.2">
      <c r="A33" s="15" t="s">
        <v>68</v>
      </c>
      <c r="C33" s="14"/>
      <c r="D33" s="14"/>
      <c r="E33" s="44"/>
      <c r="J33" s="47"/>
      <c r="M33" s="2"/>
      <c r="N33" s="43"/>
      <c r="O33" s="46"/>
      <c r="P33" s="2"/>
      <c r="Q33" s="46"/>
    </row>
    <row r="34" spans="1:20" x14ac:dyDescent="0.2">
      <c r="A34" s="15"/>
      <c r="B34" s="4"/>
      <c r="C34" s="44"/>
      <c r="D34" s="44"/>
      <c r="E34" s="44"/>
      <c r="G34" s="46"/>
      <c r="I34" s="46"/>
      <c r="J34" s="47"/>
    </row>
    <row r="35" spans="1:20" x14ac:dyDescent="0.2">
      <c r="A35" s="48" t="s">
        <v>69</v>
      </c>
      <c r="B35" s="13">
        <v>15</v>
      </c>
      <c r="C35" s="25">
        <v>762.86262499999998</v>
      </c>
      <c r="D35" s="44"/>
      <c r="E35" s="25">
        <v>752.46612500000003</v>
      </c>
      <c r="F35" s="43"/>
      <c r="J35" s="47"/>
    </row>
    <row r="37" spans="1:20" x14ac:dyDescent="0.2">
      <c r="A37" s="1" t="s">
        <v>43</v>
      </c>
      <c r="B37" s="23"/>
      <c r="C37" s="23"/>
      <c r="D37" s="22"/>
      <c r="E37" s="23"/>
      <c r="F37" s="5"/>
      <c r="G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1"/>
      <c r="B38" s="23"/>
      <c r="C38" s="23"/>
      <c r="D38" s="22"/>
      <c r="E38" s="23"/>
      <c r="F38" s="5"/>
      <c r="G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1"/>
      <c r="B39" s="23"/>
      <c r="C39" s="23"/>
      <c r="D39" s="22"/>
      <c r="E39" s="23"/>
      <c r="F39" s="5"/>
      <c r="G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3" t="s">
        <v>44</v>
      </c>
      <c r="B40" s="23"/>
      <c r="C40" s="23"/>
      <c r="D40" s="23"/>
      <c r="E40" s="23"/>
      <c r="F40" s="5"/>
      <c r="G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3" t="s">
        <v>45</v>
      </c>
      <c r="B41" s="34"/>
      <c r="C41" s="23"/>
      <c r="D41" s="23"/>
      <c r="E41" s="23"/>
      <c r="F41" s="5"/>
      <c r="G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1" t="s">
        <v>46</v>
      </c>
      <c r="B42" s="23"/>
      <c r="C42" s="23"/>
      <c r="D42" s="23"/>
      <c r="E42" s="23"/>
      <c r="F42" s="5"/>
      <c r="G42" s="5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1" t="s">
        <v>47</v>
      </c>
      <c r="B43" s="23"/>
      <c r="C43" s="23"/>
      <c r="D43" s="23"/>
      <c r="E43" s="23"/>
      <c r="F43" s="5"/>
      <c r="G43" s="5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15"/>
      <c r="F44" s="5"/>
      <c r="G44" s="5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15"/>
      <c r="F45" s="5"/>
      <c r="G45" s="5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2" t="s">
        <v>48</v>
      </c>
      <c r="F46" s="5"/>
      <c r="G46" s="5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">
      <c r="A47" s="2" t="s">
        <v>49</v>
      </c>
      <c r="F47" s="5"/>
      <c r="G47" s="5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">
      <c r="B48" s="4"/>
      <c r="C48" s="4"/>
      <c r="D48" s="4"/>
      <c r="E48" s="4"/>
    </row>
  </sheetData>
  <mergeCells count="5">
    <mergeCell ref="F6:F8"/>
    <mergeCell ref="H6:H8"/>
    <mergeCell ref="M8:M9"/>
    <mergeCell ref="N8:N9"/>
    <mergeCell ref="P8:P9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Normal="100" zoomScaleSheetLayoutView="100" workbookViewId="0">
      <selection activeCell="E27" sqref="E27"/>
    </sheetView>
  </sheetViews>
  <sheetFormatPr defaultRowHeight="12.75" x14ac:dyDescent="0.2"/>
  <cols>
    <col min="1" max="1" width="40.85546875" style="2" customWidth="1"/>
    <col min="2" max="2" width="6.85546875" style="2" customWidth="1"/>
    <col min="3" max="3" width="16.7109375" style="2" customWidth="1"/>
    <col min="4" max="4" width="3.7109375" style="2" customWidth="1"/>
    <col min="5" max="5" width="16.7109375" style="2" customWidth="1"/>
    <col min="6" max="6" width="3.7109375" style="2" customWidth="1"/>
    <col min="7" max="7" width="16.7109375" style="2" customWidth="1"/>
    <col min="8" max="8" width="11.85546875" style="2" bestFit="1" customWidth="1"/>
    <col min="9" max="9" width="10.28515625" style="2" bestFit="1" customWidth="1"/>
    <col min="10" max="10" width="11.85546875" style="2" bestFit="1" customWidth="1"/>
    <col min="11" max="16384" width="9.140625" style="2"/>
  </cols>
  <sheetData>
    <row r="1" spans="1:13" x14ac:dyDescent="0.2">
      <c r="A1" s="1" t="s">
        <v>0</v>
      </c>
      <c r="D1" s="3"/>
      <c r="F1" s="5"/>
      <c r="G1" s="5"/>
      <c r="H1" s="4"/>
      <c r="I1" s="4"/>
      <c r="J1" s="4"/>
    </row>
    <row r="2" spans="1:13" x14ac:dyDescent="0.2">
      <c r="A2" s="1"/>
      <c r="D2" s="3"/>
      <c r="F2" s="5"/>
      <c r="G2" s="5"/>
      <c r="H2" s="4"/>
      <c r="I2" s="4"/>
      <c r="J2" s="4"/>
    </row>
    <row r="3" spans="1:13" x14ac:dyDescent="0.2">
      <c r="A3" s="1" t="s">
        <v>70</v>
      </c>
      <c r="D3" s="3"/>
      <c r="G3" s="6"/>
      <c r="I3" s="4"/>
      <c r="J3" s="4"/>
    </row>
    <row r="4" spans="1:13" x14ac:dyDescent="0.2">
      <c r="A4" s="1" t="s">
        <v>51</v>
      </c>
      <c r="D4" s="3"/>
      <c r="F4" s="6"/>
      <c r="G4" s="6"/>
      <c r="I4" s="4"/>
      <c r="J4" s="4"/>
      <c r="K4" s="4"/>
      <c r="L4" s="4"/>
      <c r="M4" s="4"/>
    </row>
    <row r="5" spans="1:13" x14ac:dyDescent="0.2">
      <c r="A5" s="1" t="s">
        <v>3</v>
      </c>
      <c r="D5" s="3"/>
      <c r="F5" s="6"/>
      <c r="G5" s="6"/>
      <c r="H5" s="6"/>
      <c r="I5" s="4"/>
      <c r="J5" s="4"/>
      <c r="K5" s="4"/>
      <c r="L5" s="4"/>
      <c r="M5" s="4"/>
    </row>
    <row r="6" spans="1:13" x14ac:dyDescent="0.2">
      <c r="A6" s="1"/>
      <c r="D6" s="3"/>
      <c r="G6" s="6"/>
      <c r="I6" s="4"/>
      <c r="J6" s="4"/>
      <c r="K6" s="4"/>
      <c r="L6" s="4"/>
      <c r="M6" s="4"/>
    </row>
    <row r="7" spans="1:13" x14ac:dyDescent="0.2">
      <c r="A7" s="7" t="s">
        <v>4</v>
      </c>
      <c r="B7" s="8"/>
      <c r="C7" s="8"/>
      <c r="D7" s="9"/>
      <c r="E7" s="8"/>
      <c r="F7" s="8"/>
      <c r="G7" s="8"/>
      <c r="I7" s="4"/>
      <c r="J7" s="4"/>
      <c r="K7" s="4"/>
      <c r="L7" s="4"/>
      <c r="M7" s="4"/>
    </row>
    <row r="8" spans="1:13" x14ac:dyDescent="0.2">
      <c r="A8" s="15"/>
    </row>
    <row r="9" spans="1:13" ht="38.25" x14ac:dyDescent="0.2">
      <c r="A9" s="50"/>
      <c r="B9" s="50" t="s">
        <v>5</v>
      </c>
      <c r="C9" s="50" t="s">
        <v>27</v>
      </c>
      <c r="D9" s="51"/>
      <c r="E9" s="50" t="s">
        <v>28</v>
      </c>
      <c r="F9" s="51"/>
      <c r="G9" s="50" t="s">
        <v>71</v>
      </c>
    </row>
    <row r="10" spans="1:13" x14ac:dyDescent="0.2">
      <c r="A10" s="52"/>
      <c r="B10" s="53"/>
      <c r="D10" s="3"/>
      <c r="F10" s="3"/>
    </row>
    <row r="11" spans="1:13" x14ac:dyDescent="0.2">
      <c r="A11" s="23" t="s">
        <v>72</v>
      </c>
      <c r="B11" s="53"/>
      <c r="C11" s="25">
        <v>80000</v>
      </c>
      <c r="D11" s="14"/>
      <c r="E11" s="25">
        <v>29628395</v>
      </c>
      <c r="F11" s="14"/>
      <c r="G11" s="25">
        <f t="shared" ref="G11:G18" si="0">SUM(C11:F11)</f>
        <v>29708395</v>
      </c>
    </row>
    <row r="12" spans="1:13" x14ac:dyDescent="0.2">
      <c r="A12" s="52"/>
      <c r="B12" s="53"/>
      <c r="C12" s="14"/>
      <c r="D12" s="14"/>
      <c r="E12" s="45"/>
      <c r="F12" s="14"/>
      <c r="G12" s="45">
        <f t="shared" si="0"/>
        <v>0</v>
      </c>
    </row>
    <row r="13" spans="1:13" x14ac:dyDescent="0.2">
      <c r="A13" s="52" t="s">
        <v>73</v>
      </c>
      <c r="B13" s="53"/>
      <c r="C13" s="54" t="s">
        <v>74</v>
      </c>
      <c r="D13" s="14"/>
      <c r="E13" s="42">
        <v>6019729</v>
      </c>
      <c r="F13" s="14"/>
      <c r="G13" s="42">
        <f t="shared" si="0"/>
        <v>6019729</v>
      </c>
    </row>
    <row r="14" spans="1:13" x14ac:dyDescent="0.2">
      <c r="A14" s="52" t="s">
        <v>66</v>
      </c>
      <c r="B14" s="53"/>
      <c r="C14" s="55" t="s">
        <v>74</v>
      </c>
      <c r="D14" s="14"/>
      <c r="E14" s="25">
        <v>0</v>
      </c>
      <c r="F14" s="42"/>
      <c r="G14" s="25">
        <f t="shared" si="0"/>
        <v>0</v>
      </c>
    </row>
    <row r="15" spans="1:13" x14ac:dyDescent="0.2">
      <c r="A15" s="52"/>
      <c r="B15" s="53"/>
      <c r="C15" s="54"/>
      <c r="D15" s="14"/>
      <c r="E15" s="42"/>
      <c r="F15" s="42"/>
      <c r="G15" s="14"/>
    </row>
    <row r="16" spans="1:13" x14ac:dyDescent="0.2">
      <c r="A16" s="52" t="s">
        <v>75</v>
      </c>
      <c r="B16" s="53"/>
      <c r="C16" s="54" t="s">
        <v>74</v>
      </c>
      <c r="D16" s="14"/>
      <c r="E16" s="42">
        <f>SUM(E13:E14)</f>
        <v>6019729</v>
      </c>
      <c r="F16" s="42"/>
      <c r="G16" s="14">
        <f t="shared" si="0"/>
        <v>6019729</v>
      </c>
    </row>
    <row r="17" spans="1:7" x14ac:dyDescent="0.2">
      <c r="A17" s="52"/>
      <c r="B17" s="53"/>
      <c r="C17" s="54"/>
      <c r="D17" s="14"/>
      <c r="E17" s="42"/>
      <c r="F17" s="42"/>
      <c r="G17" s="14"/>
    </row>
    <row r="18" spans="1:7" x14ac:dyDescent="0.2">
      <c r="A18" s="52" t="s">
        <v>76</v>
      </c>
      <c r="B18" s="53">
        <v>15</v>
      </c>
      <c r="C18" s="55" t="s">
        <v>74</v>
      </c>
      <c r="D18" s="14"/>
      <c r="E18" s="25">
        <v>-3775000</v>
      </c>
      <c r="F18" s="14"/>
      <c r="G18" s="25">
        <f t="shared" si="0"/>
        <v>-3775000</v>
      </c>
    </row>
    <row r="19" spans="1:7" x14ac:dyDescent="0.2">
      <c r="B19" s="53"/>
      <c r="C19" s="45"/>
      <c r="D19" s="42"/>
      <c r="E19" s="45"/>
      <c r="F19" s="45"/>
      <c r="G19" s="45"/>
    </row>
    <row r="20" spans="1:7" ht="13.5" thickBot="1" x14ac:dyDescent="0.25">
      <c r="A20" s="23" t="s">
        <v>77</v>
      </c>
      <c r="B20" s="53"/>
      <c r="C20" s="49">
        <v>80000</v>
      </c>
      <c r="D20" s="42"/>
      <c r="E20" s="49">
        <f>SUM(E14:E19)+E11</f>
        <v>31873124</v>
      </c>
      <c r="F20" s="45"/>
      <c r="G20" s="49">
        <f>SUM(G14:G19)+G11</f>
        <v>31953124</v>
      </c>
    </row>
    <row r="21" spans="1:7" ht="13.5" thickTop="1" x14ac:dyDescent="0.2">
      <c r="B21" s="53"/>
      <c r="C21" s="45"/>
      <c r="D21" s="42"/>
      <c r="E21" s="45"/>
      <c r="F21" s="45"/>
      <c r="G21" s="45"/>
    </row>
    <row r="22" spans="1:7" x14ac:dyDescent="0.2">
      <c r="B22" s="53"/>
      <c r="C22" s="45"/>
      <c r="D22" s="42"/>
      <c r="E22" s="45"/>
      <c r="F22" s="45"/>
      <c r="G22" s="45"/>
    </row>
    <row r="23" spans="1:7" x14ac:dyDescent="0.2">
      <c r="A23" s="23" t="s">
        <v>78</v>
      </c>
      <c r="B23" s="53"/>
      <c r="C23" s="25">
        <v>80000</v>
      </c>
      <c r="D23" s="42"/>
      <c r="E23" s="25">
        <v>17680333</v>
      </c>
      <c r="F23" s="45"/>
      <c r="G23" s="25">
        <f>SUM(C23:E23)</f>
        <v>17760333</v>
      </c>
    </row>
    <row r="24" spans="1:7" x14ac:dyDescent="0.2">
      <c r="B24" s="53"/>
      <c r="C24" s="14"/>
      <c r="D24" s="14"/>
      <c r="E24" s="45"/>
      <c r="F24" s="14"/>
      <c r="G24" s="45"/>
    </row>
    <row r="25" spans="1:7" x14ac:dyDescent="0.2">
      <c r="A25" s="52" t="s">
        <v>65</v>
      </c>
      <c r="B25" s="53"/>
      <c r="C25" s="54" t="s">
        <v>74</v>
      </c>
      <c r="D25" s="14"/>
      <c r="E25" s="42">
        <v>6102901</v>
      </c>
      <c r="F25" s="14"/>
      <c r="G25" s="42">
        <f>E25</f>
        <v>6102901</v>
      </c>
    </row>
    <row r="26" spans="1:7" x14ac:dyDescent="0.2">
      <c r="A26" s="52" t="s">
        <v>66</v>
      </c>
      <c r="B26" s="53"/>
      <c r="C26" s="55" t="s">
        <v>74</v>
      </c>
      <c r="D26" s="14"/>
      <c r="E26" s="25">
        <v>0</v>
      </c>
      <c r="F26" s="14"/>
      <c r="G26" s="25">
        <v>0</v>
      </c>
    </row>
    <row r="27" spans="1:7" x14ac:dyDescent="0.2">
      <c r="A27" s="52"/>
      <c r="B27" s="53"/>
      <c r="C27" s="54"/>
      <c r="D27" s="14"/>
      <c r="E27" s="42"/>
      <c r="F27" s="14"/>
      <c r="G27" s="42"/>
    </row>
    <row r="28" spans="1:7" x14ac:dyDescent="0.2">
      <c r="A28" s="52" t="s">
        <v>75</v>
      </c>
      <c r="B28" s="53"/>
      <c r="C28" s="54" t="s">
        <v>74</v>
      </c>
      <c r="D28" s="14"/>
      <c r="E28" s="45">
        <f>E25</f>
        <v>6102901</v>
      </c>
      <c r="F28" s="14"/>
      <c r="G28" s="45">
        <f>G25</f>
        <v>6102901</v>
      </c>
    </row>
    <row r="29" spans="1:7" x14ac:dyDescent="0.2">
      <c r="A29" s="52"/>
      <c r="B29" s="53"/>
      <c r="C29" s="54"/>
      <c r="D29" s="14"/>
      <c r="E29" s="45"/>
      <c r="F29" s="14"/>
      <c r="G29" s="45"/>
    </row>
    <row r="30" spans="1:7" x14ac:dyDescent="0.2">
      <c r="A30" s="52" t="s">
        <v>76</v>
      </c>
      <c r="B30" s="53">
        <v>15</v>
      </c>
      <c r="C30" s="55" t="s">
        <v>74</v>
      </c>
      <c r="D30" s="14"/>
      <c r="E30" s="25">
        <v>0</v>
      </c>
      <c r="F30" s="14"/>
      <c r="G30" s="25">
        <f>E30</f>
        <v>0</v>
      </c>
    </row>
    <row r="31" spans="1:7" x14ac:dyDescent="0.2">
      <c r="B31" s="53"/>
      <c r="C31" s="56"/>
      <c r="D31" s="42"/>
      <c r="E31" s="45"/>
      <c r="F31" s="45"/>
      <c r="G31" s="45"/>
    </row>
    <row r="32" spans="1:7" ht="13.5" thickBot="1" x14ac:dyDescent="0.25">
      <c r="A32" s="23" t="s">
        <v>79</v>
      </c>
      <c r="B32" s="53"/>
      <c r="C32" s="49">
        <v>80000</v>
      </c>
      <c r="D32" s="42"/>
      <c r="E32" s="49">
        <f>SUM(E28:E31)+E23</f>
        <v>23783234</v>
      </c>
      <c r="F32" s="45"/>
      <c r="G32" s="49">
        <f>SUM(G28:G31)+G23</f>
        <v>23863234</v>
      </c>
    </row>
    <row r="33" spans="1:7" ht="13.5" thickTop="1" x14ac:dyDescent="0.2">
      <c r="A33" s="33"/>
      <c r="B33" s="53"/>
      <c r="C33" s="45"/>
      <c r="D33" s="45"/>
      <c r="E33" s="45"/>
      <c r="F33" s="45"/>
      <c r="G33" s="45"/>
    </row>
    <row r="34" spans="1:7" x14ac:dyDescent="0.2">
      <c r="A34" s="1" t="s">
        <v>43</v>
      </c>
      <c r="B34" s="39"/>
      <c r="C34" s="23"/>
      <c r="D34" s="22"/>
      <c r="E34" s="23"/>
      <c r="F34" s="5"/>
    </row>
    <row r="35" spans="1:7" x14ac:dyDescent="0.2">
      <c r="A35" s="1"/>
      <c r="B35" s="39"/>
      <c r="C35" s="23"/>
      <c r="D35" s="22"/>
      <c r="E35" s="23"/>
      <c r="F35" s="5"/>
    </row>
    <row r="36" spans="1:7" x14ac:dyDescent="0.2">
      <c r="A36" s="1"/>
      <c r="B36" s="23"/>
      <c r="C36" s="23"/>
      <c r="D36" s="22"/>
      <c r="E36" s="23"/>
      <c r="F36" s="5"/>
    </row>
    <row r="37" spans="1:7" x14ac:dyDescent="0.2">
      <c r="A37" s="23" t="s">
        <v>44</v>
      </c>
      <c r="B37" s="23"/>
      <c r="C37" s="23"/>
      <c r="D37" s="23"/>
      <c r="E37" s="23"/>
      <c r="F37" s="5"/>
    </row>
    <row r="38" spans="1:7" x14ac:dyDescent="0.2">
      <c r="A38" s="23" t="s">
        <v>45</v>
      </c>
      <c r="B38" s="34"/>
      <c r="C38" s="23"/>
      <c r="D38" s="23"/>
      <c r="E38" s="23"/>
      <c r="F38" s="5"/>
    </row>
    <row r="39" spans="1:7" x14ac:dyDescent="0.2">
      <c r="A39" s="1" t="s">
        <v>46</v>
      </c>
      <c r="B39" s="23"/>
      <c r="C39" s="23"/>
      <c r="D39" s="23"/>
      <c r="E39" s="23"/>
      <c r="F39" s="5"/>
      <c r="G39" s="5"/>
    </row>
    <row r="40" spans="1:7" x14ac:dyDescent="0.2">
      <c r="A40" s="1" t="s">
        <v>47</v>
      </c>
      <c r="B40" s="23"/>
      <c r="C40" s="23"/>
      <c r="D40" s="23"/>
      <c r="E40" s="23"/>
      <c r="F40" s="5"/>
      <c r="G40" s="5"/>
    </row>
    <row r="41" spans="1:7" x14ac:dyDescent="0.2">
      <c r="A41" s="15"/>
      <c r="F41" s="5"/>
      <c r="G41" s="5"/>
    </row>
    <row r="42" spans="1:7" x14ac:dyDescent="0.2">
      <c r="A42" s="15"/>
      <c r="F42" s="5"/>
      <c r="G42" s="5"/>
    </row>
    <row r="43" spans="1:7" x14ac:dyDescent="0.2">
      <c r="A43" s="2" t="s">
        <v>48</v>
      </c>
      <c r="F43" s="5"/>
      <c r="G43" s="5"/>
    </row>
    <row r="44" spans="1:7" x14ac:dyDescent="0.2">
      <c r="A44" s="2" t="s">
        <v>49</v>
      </c>
      <c r="F44" s="5"/>
      <c r="G44" s="5"/>
    </row>
  </sheetData>
  <pageMargins left="0.70866141732283472" right="0" top="0.78740157480314965" bottom="0.35433070866141736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view="pageBreakPreview" zoomScaleNormal="100" zoomScaleSheetLayoutView="100" workbookViewId="0">
      <selection activeCell="A28" sqref="A28"/>
    </sheetView>
  </sheetViews>
  <sheetFormatPr defaultRowHeight="12.75" x14ac:dyDescent="0.2"/>
  <cols>
    <col min="1" max="1" width="56.42578125" style="2" customWidth="1"/>
    <col min="2" max="2" width="6.7109375" style="2" customWidth="1"/>
    <col min="3" max="3" width="15.7109375" style="2" customWidth="1"/>
    <col min="4" max="4" width="3.7109375" style="2" customWidth="1"/>
    <col min="5" max="5" width="15.7109375" style="2" customWidth="1"/>
    <col min="6" max="16384" width="9.140625" style="2"/>
  </cols>
  <sheetData>
    <row r="1" spans="1:13" x14ac:dyDescent="0.2">
      <c r="A1" s="1" t="s">
        <v>0</v>
      </c>
      <c r="D1" s="3"/>
      <c r="F1" s="5"/>
      <c r="G1" s="5"/>
      <c r="H1" s="4"/>
      <c r="I1" s="4"/>
      <c r="J1" s="4"/>
    </row>
    <row r="2" spans="1:13" x14ac:dyDescent="0.2">
      <c r="A2" s="1"/>
      <c r="D2" s="3"/>
      <c r="F2" s="5"/>
      <c r="G2" s="5"/>
      <c r="H2" s="4"/>
      <c r="I2" s="4"/>
      <c r="J2" s="4"/>
    </row>
    <row r="3" spans="1:13" x14ac:dyDescent="0.2">
      <c r="A3" s="1" t="s">
        <v>80</v>
      </c>
      <c r="D3" s="3"/>
      <c r="G3" s="6"/>
      <c r="I3" s="4"/>
      <c r="J3" s="4"/>
    </row>
    <row r="4" spans="1:13" x14ac:dyDescent="0.2">
      <c r="A4" s="1" t="s">
        <v>51</v>
      </c>
      <c r="D4" s="3"/>
      <c r="F4" s="6"/>
      <c r="G4" s="6"/>
      <c r="I4" s="4"/>
      <c r="J4" s="4"/>
      <c r="K4" s="4"/>
      <c r="L4" s="4"/>
      <c r="M4" s="4"/>
    </row>
    <row r="5" spans="1:13" x14ac:dyDescent="0.2">
      <c r="A5" s="1" t="s">
        <v>3</v>
      </c>
      <c r="D5" s="3"/>
      <c r="F5" s="6"/>
      <c r="G5" s="6"/>
      <c r="H5" s="6"/>
      <c r="I5" s="4"/>
      <c r="J5" s="4"/>
      <c r="K5" s="4"/>
      <c r="L5" s="4"/>
      <c r="M5" s="4"/>
    </row>
    <row r="6" spans="1:13" x14ac:dyDescent="0.2">
      <c r="A6" s="1"/>
      <c r="D6" s="3"/>
      <c r="G6" s="6"/>
      <c r="I6" s="4"/>
      <c r="J6" s="4"/>
      <c r="K6" s="4"/>
      <c r="L6" s="4"/>
      <c r="M6" s="4"/>
    </row>
    <row r="7" spans="1:13" x14ac:dyDescent="0.2">
      <c r="A7" s="7" t="s">
        <v>4</v>
      </c>
      <c r="B7" s="8"/>
      <c r="C7" s="8"/>
      <c r="D7" s="9"/>
      <c r="E7" s="8"/>
      <c r="G7" s="5"/>
      <c r="I7" s="4"/>
      <c r="J7" s="4"/>
      <c r="K7" s="4"/>
      <c r="L7" s="4"/>
      <c r="M7" s="4"/>
    </row>
    <row r="8" spans="1:13" ht="25.5" x14ac:dyDescent="0.2">
      <c r="A8" s="37"/>
      <c r="B8" s="38" t="s">
        <v>5</v>
      </c>
      <c r="C8" s="39" t="s">
        <v>52</v>
      </c>
      <c r="D8" s="39"/>
      <c r="E8" s="39" t="s">
        <v>53</v>
      </c>
    </row>
    <row r="9" spans="1:13" x14ac:dyDescent="0.2">
      <c r="A9" s="52" t="s">
        <v>81</v>
      </c>
      <c r="B9" s="39"/>
      <c r="C9" s="57"/>
      <c r="D9" s="21"/>
      <c r="E9" s="21"/>
    </row>
    <row r="10" spans="1:13" x14ac:dyDescent="0.2">
      <c r="A10" s="52" t="s">
        <v>63</v>
      </c>
      <c r="B10" s="53"/>
      <c r="C10" s="14">
        <v>8494038</v>
      </c>
      <c r="D10" s="14"/>
      <c r="E10" s="14">
        <v>7896185</v>
      </c>
    </row>
    <row r="11" spans="1:13" x14ac:dyDescent="0.2">
      <c r="A11" s="52" t="s">
        <v>82</v>
      </c>
      <c r="B11" s="53"/>
      <c r="C11" s="14"/>
      <c r="D11" s="14"/>
      <c r="E11" s="14"/>
    </row>
    <row r="12" spans="1:13" ht="25.5" x14ac:dyDescent="0.2">
      <c r="A12" s="58" t="s">
        <v>83</v>
      </c>
      <c r="B12" s="40" t="s">
        <v>84</v>
      </c>
      <c r="C12" s="14">
        <v>957427</v>
      </c>
      <c r="D12" s="14"/>
      <c r="E12" s="14">
        <v>953793</v>
      </c>
    </row>
    <row r="13" spans="1:13" ht="25.5" x14ac:dyDescent="0.2">
      <c r="A13" s="58" t="s">
        <v>85</v>
      </c>
      <c r="B13" s="40">
        <v>29</v>
      </c>
      <c r="C13" s="14">
        <v>11167</v>
      </c>
      <c r="D13" s="14"/>
      <c r="E13" s="14">
        <v>0</v>
      </c>
    </row>
    <row r="14" spans="1:13" x14ac:dyDescent="0.2">
      <c r="A14" s="58" t="s">
        <v>86</v>
      </c>
      <c r="B14" s="40"/>
      <c r="C14" s="14">
        <v>-392931</v>
      </c>
      <c r="D14" s="14"/>
      <c r="E14" s="14">
        <v>-11828</v>
      </c>
    </row>
    <row r="15" spans="1:13" x14ac:dyDescent="0.2">
      <c r="A15" s="58" t="s">
        <v>60</v>
      </c>
      <c r="B15" s="40">
        <v>28</v>
      </c>
      <c r="C15" s="14">
        <v>309825</v>
      </c>
      <c r="D15" s="14"/>
      <c r="E15" s="14">
        <v>98675</v>
      </c>
    </row>
    <row r="16" spans="1:13" x14ac:dyDescent="0.2">
      <c r="A16" s="58" t="s">
        <v>59</v>
      </c>
      <c r="B16" s="53"/>
      <c r="C16" s="14">
        <v>-591107</v>
      </c>
      <c r="D16" s="14"/>
      <c r="E16" s="14">
        <v>-68078</v>
      </c>
    </row>
    <row r="17" spans="1:5" ht="25.5" x14ac:dyDescent="0.2">
      <c r="A17" s="52" t="s">
        <v>87</v>
      </c>
      <c r="B17" s="53"/>
      <c r="C17" s="25">
        <f>SUM(C10:C16)</f>
        <v>8788419</v>
      </c>
      <c r="D17" s="14"/>
      <c r="E17" s="25">
        <v>8868747</v>
      </c>
    </row>
    <row r="18" spans="1:5" x14ac:dyDescent="0.2">
      <c r="A18" s="52"/>
      <c r="B18" s="53"/>
      <c r="C18" s="14"/>
      <c r="D18" s="14"/>
      <c r="E18" s="14"/>
    </row>
    <row r="19" spans="1:5" x14ac:dyDescent="0.2">
      <c r="A19" s="52" t="s">
        <v>88</v>
      </c>
      <c r="B19" s="53"/>
      <c r="C19" s="14"/>
      <c r="D19" s="14"/>
      <c r="E19" s="14"/>
    </row>
    <row r="20" spans="1:5" ht="25.5" x14ac:dyDescent="0.2">
      <c r="A20" s="58" t="s">
        <v>89</v>
      </c>
      <c r="B20" s="53"/>
      <c r="C20" s="14">
        <v>-5809649</v>
      </c>
      <c r="D20" s="14"/>
      <c r="E20" s="14">
        <v>-57307</v>
      </c>
    </row>
    <row r="21" spans="1:5" x14ac:dyDescent="0.2">
      <c r="A21" s="58" t="s">
        <v>90</v>
      </c>
      <c r="B21" s="53"/>
      <c r="C21" s="14">
        <v>101624</v>
      </c>
      <c r="D21" s="14"/>
      <c r="E21" s="14">
        <v>1985780</v>
      </c>
    </row>
    <row r="22" spans="1:5" x14ac:dyDescent="0.2">
      <c r="A22" s="58" t="s">
        <v>91</v>
      </c>
      <c r="B22" s="53"/>
      <c r="C22" s="14">
        <v>60789</v>
      </c>
      <c r="D22" s="14"/>
      <c r="E22" s="14">
        <v>-17760</v>
      </c>
    </row>
    <row r="23" spans="1:5" x14ac:dyDescent="0.2">
      <c r="A23" s="58" t="s">
        <v>92</v>
      </c>
      <c r="B23" s="53"/>
      <c r="C23" s="14">
        <v>-6194</v>
      </c>
      <c r="D23" s="14"/>
      <c r="E23" s="14">
        <v>13826</v>
      </c>
    </row>
    <row r="24" spans="1:5" x14ac:dyDescent="0.2">
      <c r="A24" s="58" t="s">
        <v>93</v>
      </c>
      <c r="B24" s="53"/>
      <c r="C24" s="14">
        <v>-656888</v>
      </c>
      <c r="D24" s="14"/>
      <c r="E24" s="14">
        <v>93820</v>
      </c>
    </row>
    <row r="25" spans="1:5" ht="25.5" x14ac:dyDescent="0.2">
      <c r="A25" s="58" t="s">
        <v>94</v>
      </c>
      <c r="B25" s="53"/>
      <c r="C25" s="14">
        <v>-154763</v>
      </c>
      <c r="D25" s="14"/>
      <c r="E25" s="14">
        <v>41190</v>
      </c>
    </row>
    <row r="26" spans="1:5" x14ac:dyDescent="0.2">
      <c r="A26" s="58" t="s">
        <v>95</v>
      </c>
      <c r="B26" s="53"/>
      <c r="C26" s="14">
        <v>-3084140</v>
      </c>
      <c r="D26" s="14"/>
      <c r="E26" s="14">
        <v>0</v>
      </c>
    </row>
    <row r="27" spans="1:5" x14ac:dyDescent="0.2">
      <c r="A27" s="58" t="s">
        <v>96</v>
      </c>
      <c r="B27" s="53"/>
      <c r="C27" s="25">
        <v>2851833</v>
      </c>
      <c r="D27" s="14"/>
      <c r="E27" s="25">
        <v>3784892</v>
      </c>
    </row>
    <row r="28" spans="1:5" x14ac:dyDescent="0.2">
      <c r="A28" s="52"/>
      <c r="B28" s="53"/>
      <c r="C28" s="14"/>
      <c r="D28" s="14"/>
      <c r="E28" s="14"/>
    </row>
    <row r="29" spans="1:5" x14ac:dyDescent="0.2">
      <c r="A29" s="52" t="s">
        <v>97</v>
      </c>
      <c r="B29" s="53"/>
      <c r="C29" s="14">
        <f>SUM(C17:C28)</f>
        <v>2091031</v>
      </c>
      <c r="D29" s="14"/>
      <c r="E29" s="14">
        <v>14713188</v>
      </c>
    </row>
    <row r="30" spans="1:5" x14ac:dyDescent="0.2">
      <c r="A30" s="52"/>
      <c r="B30" s="53"/>
      <c r="C30" s="14"/>
      <c r="D30" s="14"/>
      <c r="E30" s="14"/>
    </row>
    <row r="31" spans="1:5" x14ac:dyDescent="0.2">
      <c r="A31" s="58" t="s">
        <v>98</v>
      </c>
      <c r="B31" s="53"/>
      <c r="C31" s="14">
        <v>-3000</v>
      </c>
      <c r="D31" s="14"/>
      <c r="E31" s="14">
        <v>-2186096</v>
      </c>
    </row>
    <row r="32" spans="1:5" x14ac:dyDescent="0.2">
      <c r="A32" s="58" t="s">
        <v>99</v>
      </c>
      <c r="B32" s="53"/>
      <c r="C32" s="14">
        <v>0</v>
      </c>
      <c r="D32" s="14"/>
      <c r="E32" s="14">
        <v>0</v>
      </c>
    </row>
    <row r="33" spans="1:5" x14ac:dyDescent="0.2">
      <c r="A33" s="58" t="s">
        <v>100</v>
      </c>
      <c r="B33" s="53">
        <v>17</v>
      </c>
      <c r="C33" s="25">
        <v>-514443</v>
      </c>
      <c r="D33" s="14"/>
      <c r="E33" s="25">
        <v>-81600</v>
      </c>
    </row>
    <row r="34" spans="1:5" x14ac:dyDescent="0.2">
      <c r="A34" s="58"/>
      <c r="B34" s="53"/>
      <c r="C34" s="14"/>
      <c r="D34" s="14"/>
      <c r="E34" s="14"/>
    </row>
    <row r="35" spans="1:5" ht="25.5" x14ac:dyDescent="0.2">
      <c r="A35" s="58" t="s">
        <v>101</v>
      </c>
      <c r="B35" s="53"/>
      <c r="C35" s="14">
        <f>SUM(C28:C33)</f>
        <v>1573588</v>
      </c>
      <c r="D35" s="14"/>
      <c r="E35" s="14">
        <v>12445492</v>
      </c>
    </row>
    <row r="36" spans="1:5" x14ac:dyDescent="0.2">
      <c r="A36" s="52"/>
      <c r="B36" s="53"/>
      <c r="C36" s="14"/>
      <c r="D36" s="14"/>
      <c r="E36" s="14"/>
    </row>
    <row r="37" spans="1:5" x14ac:dyDescent="0.2">
      <c r="A37" s="52" t="s">
        <v>102</v>
      </c>
      <c r="B37" s="39"/>
      <c r="C37" s="57"/>
      <c r="D37" s="21"/>
      <c r="E37" s="57"/>
    </row>
    <row r="38" spans="1:5" x14ac:dyDescent="0.2">
      <c r="A38" s="58" t="s">
        <v>103</v>
      </c>
      <c r="B38" s="53"/>
      <c r="C38" s="14">
        <v>3344</v>
      </c>
      <c r="D38" s="14"/>
      <c r="E38" s="14">
        <v>-1960</v>
      </c>
    </row>
    <row r="39" spans="1:5" x14ac:dyDescent="0.2">
      <c r="A39" s="58" t="s">
        <v>104</v>
      </c>
      <c r="B39" s="53">
        <v>4</v>
      </c>
      <c r="C39" s="14">
        <v>0</v>
      </c>
      <c r="D39" s="14"/>
      <c r="E39" s="14">
        <v>-8905</v>
      </c>
    </row>
    <row r="40" spans="1:5" x14ac:dyDescent="0.2">
      <c r="A40" s="58" t="s">
        <v>105</v>
      </c>
      <c r="B40" s="53">
        <v>5</v>
      </c>
      <c r="C40" s="14">
        <v>-86426</v>
      </c>
      <c r="D40" s="14"/>
      <c r="E40" s="14">
        <v>-2934</v>
      </c>
    </row>
    <row r="41" spans="1:5" x14ac:dyDescent="0.2">
      <c r="A41" s="58" t="s">
        <v>106</v>
      </c>
      <c r="B41" s="53">
        <v>6</v>
      </c>
      <c r="C41" s="14">
        <v>-934229</v>
      </c>
      <c r="D41" s="14"/>
      <c r="E41" s="14">
        <v>-1474584</v>
      </c>
    </row>
    <row r="42" spans="1:5" x14ac:dyDescent="0.2">
      <c r="A42" s="58" t="s">
        <v>107</v>
      </c>
      <c r="B42" s="53"/>
      <c r="C42" s="14">
        <v>0</v>
      </c>
      <c r="D42" s="14"/>
      <c r="E42" s="14">
        <v>-3727</v>
      </c>
    </row>
    <row r="43" spans="1:5" ht="25.5" x14ac:dyDescent="0.2">
      <c r="A43" s="58" t="s">
        <v>108</v>
      </c>
      <c r="B43" s="53"/>
      <c r="C43" s="14">
        <v>51734</v>
      </c>
      <c r="D43" s="14"/>
      <c r="E43" s="14">
        <v>0</v>
      </c>
    </row>
    <row r="44" spans="1:5" x14ac:dyDescent="0.2">
      <c r="A44" s="58" t="s">
        <v>109</v>
      </c>
      <c r="B44" s="53"/>
      <c r="C44" s="25">
        <v>-12390</v>
      </c>
      <c r="D44" s="14"/>
      <c r="E44" s="25">
        <v>-4953</v>
      </c>
    </row>
    <row r="45" spans="1:5" x14ac:dyDescent="0.2">
      <c r="A45" s="58"/>
      <c r="B45" s="53"/>
      <c r="C45" s="14"/>
      <c r="D45" s="14"/>
      <c r="E45" s="14"/>
    </row>
    <row r="46" spans="1:5" ht="25.5" x14ac:dyDescent="0.2">
      <c r="A46" s="58" t="s">
        <v>110</v>
      </c>
      <c r="B46" s="53"/>
      <c r="C46" s="14">
        <f>SUM(C38:C44)</f>
        <v>-977967</v>
      </c>
      <c r="D46" s="14"/>
      <c r="E46" s="14">
        <v>-1497063</v>
      </c>
    </row>
    <row r="47" spans="1:5" x14ac:dyDescent="0.2">
      <c r="A47" s="52"/>
      <c r="D47" s="14"/>
    </row>
    <row r="48" spans="1:5" x14ac:dyDescent="0.2">
      <c r="A48" s="52"/>
      <c r="C48" s="14"/>
      <c r="D48" s="14"/>
      <c r="E48" s="14"/>
    </row>
    <row r="49" spans="1:5" ht="25.5" x14ac:dyDescent="0.2">
      <c r="A49" s="38"/>
      <c r="B49" s="38" t="s">
        <v>5</v>
      </c>
      <c r="C49" s="39" t="s">
        <v>52</v>
      </c>
      <c r="D49" s="39"/>
      <c r="E49" s="39" t="s">
        <v>53</v>
      </c>
    </row>
    <row r="50" spans="1:5" x14ac:dyDescent="0.2">
      <c r="A50" s="52" t="s">
        <v>111</v>
      </c>
      <c r="B50" s="23"/>
      <c r="C50" s="21"/>
      <c r="D50" s="21"/>
      <c r="E50" s="21"/>
    </row>
    <row r="51" spans="1:5" x14ac:dyDescent="0.2">
      <c r="A51" s="58" t="s">
        <v>112</v>
      </c>
      <c r="B51" s="40">
        <v>8</v>
      </c>
      <c r="C51" s="14">
        <v>-34981350</v>
      </c>
      <c r="D51" s="14"/>
      <c r="E51" s="14">
        <v>0</v>
      </c>
    </row>
    <row r="52" spans="1:5" x14ac:dyDescent="0.2">
      <c r="A52" s="58" t="s">
        <v>113</v>
      </c>
      <c r="B52" s="40">
        <v>15</v>
      </c>
      <c r="C52" s="14">
        <v>0</v>
      </c>
      <c r="D52" s="14"/>
      <c r="E52" s="14">
        <v>-3775000</v>
      </c>
    </row>
    <row r="53" spans="1:5" x14ac:dyDescent="0.2">
      <c r="A53" s="58" t="s">
        <v>114</v>
      </c>
      <c r="C53" s="14">
        <v>-107064</v>
      </c>
      <c r="D53" s="14"/>
      <c r="E53" s="14">
        <v>-373</v>
      </c>
    </row>
    <row r="54" spans="1:5" x14ac:dyDescent="0.2">
      <c r="A54" s="58" t="s">
        <v>115</v>
      </c>
      <c r="B54" s="40">
        <v>17</v>
      </c>
      <c r="C54" s="14">
        <v>35466500</v>
      </c>
      <c r="D54" s="14"/>
      <c r="E54" s="14">
        <v>0</v>
      </c>
    </row>
    <row r="55" spans="1:5" x14ac:dyDescent="0.2">
      <c r="A55" s="58" t="s">
        <v>116</v>
      </c>
      <c r="B55" s="40">
        <v>17</v>
      </c>
      <c r="C55" s="25">
        <v>-1406137</v>
      </c>
      <c r="D55" s="14"/>
      <c r="E55" s="25">
        <v>-1291486</v>
      </c>
    </row>
    <row r="56" spans="1:5" x14ac:dyDescent="0.2">
      <c r="A56" s="58"/>
      <c r="B56" s="40"/>
      <c r="C56" s="14"/>
      <c r="D56" s="14"/>
      <c r="E56" s="14"/>
    </row>
    <row r="57" spans="1:5" ht="25.5" x14ac:dyDescent="0.2">
      <c r="A57" s="58" t="s">
        <v>117</v>
      </c>
      <c r="C57" s="14">
        <f>SUM(C51:C55)</f>
        <v>-1028051</v>
      </c>
      <c r="D57" s="14"/>
      <c r="E57" s="14">
        <v>-5066859</v>
      </c>
    </row>
    <row r="58" spans="1:5" x14ac:dyDescent="0.2">
      <c r="A58" s="58"/>
      <c r="C58" s="14"/>
      <c r="D58" s="14"/>
      <c r="E58" s="14"/>
    </row>
    <row r="59" spans="1:5" ht="25.5" x14ac:dyDescent="0.2">
      <c r="A59" s="58" t="s">
        <v>118</v>
      </c>
      <c r="C59" s="25">
        <v>329478</v>
      </c>
      <c r="D59" s="14"/>
      <c r="E59" s="25">
        <v>9434</v>
      </c>
    </row>
    <row r="60" spans="1:5" x14ac:dyDescent="0.2">
      <c r="A60" s="58"/>
      <c r="C60" s="14"/>
      <c r="D60" s="14"/>
      <c r="E60" s="14"/>
    </row>
    <row r="61" spans="1:5" ht="25.5" x14ac:dyDescent="0.2">
      <c r="A61" s="58" t="s">
        <v>119</v>
      </c>
      <c r="C61" s="14">
        <f>C35+C46+C57+C59</f>
        <v>-102952</v>
      </c>
      <c r="D61" s="14"/>
      <c r="E61" s="14">
        <v>5891004</v>
      </c>
    </row>
    <row r="62" spans="1:5" x14ac:dyDescent="0.2">
      <c r="A62" s="58"/>
      <c r="C62" s="14"/>
      <c r="D62" s="14"/>
      <c r="E62" s="14"/>
    </row>
    <row r="63" spans="1:5" x14ac:dyDescent="0.2">
      <c r="A63" s="52" t="s">
        <v>120</v>
      </c>
      <c r="B63" s="40">
        <v>14</v>
      </c>
      <c r="C63" s="25">
        <v>285873</v>
      </c>
      <c r="D63" s="14"/>
      <c r="E63" s="25">
        <v>1383766</v>
      </c>
    </row>
    <row r="64" spans="1:5" ht="13.5" thickBot="1" x14ac:dyDescent="0.25">
      <c r="A64" s="52" t="s">
        <v>121</v>
      </c>
      <c r="B64" s="40">
        <v>14</v>
      </c>
      <c r="C64" s="28">
        <f>SUM(C61:C63)</f>
        <v>182921</v>
      </c>
      <c r="D64" s="59"/>
      <c r="E64" s="28">
        <v>7274770</v>
      </c>
    </row>
    <row r="65" spans="1:10" ht="13.5" thickTop="1" x14ac:dyDescent="0.2">
      <c r="A65" s="33"/>
      <c r="C65" s="14"/>
      <c r="D65" s="59"/>
      <c r="E65" s="14"/>
    </row>
    <row r="66" spans="1:10" x14ac:dyDescent="0.2">
      <c r="A66" s="1" t="s">
        <v>43</v>
      </c>
      <c r="B66" s="23"/>
      <c r="C66" s="23"/>
      <c r="D66" s="22"/>
      <c r="E66" s="23"/>
      <c r="F66" s="5"/>
      <c r="H66" s="4"/>
      <c r="I66" s="4"/>
    </row>
    <row r="67" spans="1:10" x14ac:dyDescent="0.2">
      <c r="A67" s="1"/>
      <c r="B67" s="23"/>
      <c r="C67" s="23"/>
      <c r="D67" s="22"/>
      <c r="E67" s="23"/>
      <c r="F67" s="5"/>
      <c r="H67" s="4"/>
      <c r="I67" s="4"/>
      <c r="J67" s="4"/>
    </row>
    <row r="68" spans="1:10" x14ac:dyDescent="0.2">
      <c r="A68" s="1"/>
      <c r="B68" s="23"/>
      <c r="C68" s="23"/>
      <c r="D68" s="22"/>
      <c r="E68" s="23"/>
      <c r="F68" s="5"/>
      <c r="H68" s="4"/>
      <c r="I68" s="4"/>
      <c r="J68" s="4"/>
    </row>
    <row r="69" spans="1:10" x14ac:dyDescent="0.2">
      <c r="A69" s="23" t="s">
        <v>44</v>
      </c>
      <c r="B69" s="23"/>
      <c r="C69" s="23"/>
      <c r="D69" s="23"/>
      <c r="E69" s="23"/>
      <c r="F69" s="5"/>
      <c r="H69" s="4"/>
      <c r="I69" s="4"/>
      <c r="J69" s="4"/>
    </row>
    <row r="70" spans="1:10" x14ac:dyDescent="0.2">
      <c r="A70" s="23" t="s">
        <v>45</v>
      </c>
      <c r="B70" s="34"/>
      <c r="C70" s="23"/>
      <c r="D70" s="23"/>
      <c r="E70" s="23"/>
      <c r="F70" s="5"/>
      <c r="H70" s="4"/>
      <c r="I70" s="4"/>
      <c r="J70" s="4"/>
    </row>
    <row r="71" spans="1:10" x14ac:dyDescent="0.2">
      <c r="A71" s="1" t="s">
        <v>46</v>
      </c>
      <c r="B71" s="23"/>
      <c r="C71" s="23"/>
      <c r="D71" s="23"/>
      <c r="E71" s="23"/>
      <c r="F71" s="5"/>
      <c r="G71" s="5"/>
      <c r="H71" s="4"/>
      <c r="I71" s="4"/>
      <c r="J71" s="4"/>
    </row>
    <row r="72" spans="1:10" x14ac:dyDescent="0.2">
      <c r="A72" s="1" t="s">
        <v>47</v>
      </c>
      <c r="B72" s="23"/>
      <c r="C72" s="23"/>
      <c r="D72" s="23"/>
      <c r="E72" s="23"/>
      <c r="F72" s="5"/>
      <c r="G72" s="5"/>
      <c r="H72" s="4"/>
      <c r="I72" s="4"/>
      <c r="J72" s="4"/>
    </row>
    <row r="73" spans="1:10" x14ac:dyDescent="0.2">
      <c r="A73" s="15"/>
      <c r="F73" s="5"/>
      <c r="G73" s="5"/>
      <c r="H73" s="4"/>
      <c r="I73" s="4"/>
      <c r="J73" s="4"/>
    </row>
    <row r="74" spans="1:10" x14ac:dyDescent="0.2">
      <c r="A74" s="15"/>
      <c r="F74" s="5"/>
      <c r="G74" s="5"/>
      <c r="H74" s="4"/>
      <c r="I74" s="4"/>
      <c r="J74" s="4"/>
    </row>
    <row r="75" spans="1:10" x14ac:dyDescent="0.2">
      <c r="A75" s="2" t="s">
        <v>48</v>
      </c>
      <c r="F75" s="5"/>
      <c r="G75" s="5"/>
      <c r="H75" s="4"/>
      <c r="I75" s="4"/>
      <c r="J75" s="4"/>
    </row>
    <row r="76" spans="1:10" x14ac:dyDescent="0.2">
      <c r="A76" s="2" t="s">
        <v>49</v>
      </c>
      <c r="F76" s="5"/>
      <c r="G76" s="5"/>
      <c r="H76" s="4"/>
      <c r="I76" s="4"/>
      <c r="J76" s="4"/>
    </row>
  </sheetData>
  <mergeCells count="1">
    <mergeCell ref="D64:D65"/>
  </mergeCells>
  <pageMargins left="0.70866141732283472" right="0.70866141732283472" top="0.78740157480314965" bottom="0.74803149606299213" header="0.31496062992125984" footer="0.31496062992125984"/>
  <pageSetup paperSize="9" scale="90" orientation="portrait" r:id="rId1"/>
  <rowBreaks count="1" manualBreakCount="1">
    <brk id="4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Баланс</vt:lpstr>
      <vt:lpstr>ОПИУ</vt:lpstr>
      <vt:lpstr>ОИСК</vt:lpstr>
      <vt:lpstr>ОДДС</vt:lpstr>
      <vt:lpstr>Баланс!Область_печати</vt:lpstr>
      <vt:lpstr>ОДДС!Область_печати</vt:lpstr>
      <vt:lpstr>ОИСК!Область_печати</vt:lpstr>
      <vt:lpstr>ОПИУ!Область_печати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Rashid Mussin</dc:creator>
  <cp:lastModifiedBy>Rashid Mussin</cp:lastModifiedBy>
  <dcterms:created xsi:type="dcterms:W3CDTF">2014-05-15T13:40:34Z</dcterms:created>
  <dcterms:modified xsi:type="dcterms:W3CDTF">2014-05-15T13:44:26Z</dcterms:modified>
</cp:coreProperties>
</file>