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EXPORT &amp; STRUCTURED FINANCING\04-КиОД_ЕАБР (КАЗАХСТАН)\98-ВЭС\00-ОБЛИГАЦИИ\34-Отчетность\"/>
    </mc:Choice>
  </mc:AlternateContent>
  <bookViews>
    <workbookView xWindow="0" yWindow="0" windowWidth="10110" windowHeight="4943" activeTab="3"/>
  </bookViews>
  <sheets>
    <sheet name="Баланс " sheetId="5" r:id="rId1"/>
    <sheet name="ОСД" sheetId="4" r:id="rId2"/>
    <sheet name="ОДДС" sheetId="2" r:id="rId3"/>
    <sheet name="ОИК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E10" i="3" l="1"/>
  <c r="D8" i="3"/>
  <c r="D9" i="3" s="1"/>
  <c r="C8" i="3"/>
  <c r="C9" i="3" s="1"/>
  <c r="B8" i="3"/>
  <c r="E7" i="3"/>
  <c r="E6" i="3"/>
  <c r="C43" i="2"/>
  <c r="D43" i="2"/>
  <c r="D52" i="2" s="1"/>
  <c r="D33" i="2"/>
  <c r="D14" i="2"/>
  <c r="D7" i="2"/>
  <c r="E8" i="3" l="1"/>
  <c r="E9" i="3" s="1"/>
  <c r="D23" i="2"/>
  <c r="D55" i="2" s="1"/>
  <c r="D57" i="2" s="1"/>
  <c r="C15" i="3"/>
  <c r="E15" i="3" s="1"/>
  <c r="C12" i="3"/>
  <c r="E12" i="3" s="1"/>
  <c r="E11" i="3"/>
  <c r="C19" i="2"/>
  <c r="C14" i="2"/>
  <c r="C48" i="2"/>
  <c r="C33" i="2"/>
  <c r="C7" i="2"/>
  <c r="C23" i="2" l="1"/>
  <c r="C57" i="2" s="1"/>
  <c r="C52" i="2"/>
  <c r="D40" i="2"/>
  <c r="C40" i="2"/>
</calcChain>
</file>

<file path=xl/sharedStrings.xml><?xml version="1.0" encoding="utf-8"?>
<sst xmlns="http://schemas.openxmlformats.org/spreadsheetml/2006/main" count="155" uniqueCount="130">
  <si>
    <r>
      <rPr>
        <sz val="9"/>
        <rFont val="Arial"/>
        <family val="2"/>
      </rPr>
      <t>Нематериальные активы</t>
    </r>
  </si>
  <si>
    <r>
      <rPr>
        <sz val="9"/>
        <rFont val="Arial"/>
        <family val="2"/>
      </rPr>
      <t>Активы права пользования</t>
    </r>
  </si>
  <si>
    <r>
      <rPr>
        <sz val="9"/>
        <rFont val="Arial"/>
        <family val="2"/>
      </rPr>
      <t>НДС к возмещению, долгосрочная  часть</t>
    </r>
  </si>
  <si>
    <r>
      <rPr>
        <sz val="9"/>
        <rFont val="Arial"/>
        <family val="2"/>
      </rPr>
      <t>Запасы</t>
    </r>
  </si>
  <si>
    <r>
      <rPr>
        <sz val="9"/>
        <rFont val="Arial"/>
        <family val="2"/>
      </rPr>
      <t>Авансы выданные</t>
    </r>
  </si>
  <si>
    <r>
      <rPr>
        <sz val="9"/>
        <rFont val="Arial"/>
        <family val="2"/>
      </rPr>
      <t>Задолженность по субсидиям от Даму, краткосрочная  часть</t>
    </r>
  </si>
  <si>
    <r>
      <rPr>
        <sz val="9"/>
        <rFont val="Arial"/>
        <family val="2"/>
      </rPr>
      <t>Предоплата по KПH</t>
    </r>
  </si>
  <si>
    <r>
      <rPr>
        <sz val="9"/>
        <rFont val="Arial"/>
        <family val="2"/>
      </rPr>
      <t>НДС к возмещению</t>
    </r>
  </si>
  <si>
    <r>
      <rPr>
        <sz val="9"/>
        <rFont val="Arial"/>
        <family val="2"/>
      </rPr>
      <t>Предоплата по прочим налогам и другим платежам в бюджет</t>
    </r>
  </si>
  <si>
    <r>
      <rPr>
        <sz val="9"/>
        <rFont val="Arial"/>
        <family val="2"/>
      </rPr>
      <t>Прочие текущие активы</t>
    </r>
  </si>
  <si>
    <r>
      <rPr>
        <sz val="9"/>
        <rFont val="Arial"/>
        <family val="2"/>
      </rPr>
      <t>Дополнительно оплаченный капитал</t>
    </r>
  </si>
  <si>
    <r>
      <rPr>
        <sz val="9"/>
        <rFont val="Arial"/>
        <family val="2"/>
      </rPr>
      <t>Накопленный убыток</t>
    </r>
  </si>
  <si>
    <r>
      <rPr>
        <sz val="9"/>
        <rFont val="Arial"/>
        <family val="2"/>
      </rPr>
      <t>ИТОГО КАПИТАЛ</t>
    </r>
  </si>
  <si>
    <r>
      <rPr>
        <sz val="9"/>
        <rFont val="Arial"/>
        <family val="2"/>
      </rPr>
      <t>Доходы будущих периодов по субсидиям от Даму, долгосрочная часть</t>
    </r>
  </si>
  <si>
    <r>
      <rPr>
        <sz val="9"/>
        <rFont val="Arial"/>
        <family val="2"/>
      </rPr>
      <t>Обязательства  по аренде, долгосрочная часть</t>
    </r>
  </si>
  <si>
    <r>
      <rPr>
        <sz val="9"/>
        <rFont val="Arial"/>
        <family val="2"/>
      </rPr>
      <t>Обязательства  по аренде, текущая часть</t>
    </r>
  </si>
  <si>
    <r>
      <rPr>
        <sz val="9"/>
        <rFont val="Arial"/>
        <family val="2"/>
      </rPr>
      <t>НДС к оплате</t>
    </r>
  </si>
  <si>
    <r>
      <rPr>
        <sz val="9"/>
        <rFont val="Arial"/>
        <family val="2"/>
      </rPr>
      <t>Обязательства  по прочим налогам и другим платежам в бюджет</t>
    </r>
  </si>
  <si>
    <r>
      <rPr>
        <sz val="9"/>
        <rFont val="Arial"/>
        <family val="2"/>
      </rPr>
      <t>Прочие текущие обязательства</t>
    </r>
  </si>
  <si>
    <r>
      <rPr>
        <i/>
        <sz val="9"/>
        <rFont val="Arial"/>
        <family val="2"/>
      </rPr>
      <t>В тыс. тенге</t>
    </r>
  </si>
  <si>
    <r>
      <rPr>
        <sz val="9"/>
        <rFont val="Arial"/>
        <family val="2"/>
      </rPr>
      <t>2.    Выбытие денежных средств, всего (в том числе)</t>
    </r>
  </si>
  <si>
    <r>
      <rPr>
        <sz val="9"/>
        <rFont val="Arial"/>
        <family val="2"/>
      </rPr>
      <t>платежи поставщикам за товары и услуги</t>
    </r>
  </si>
  <si>
    <r>
      <rPr>
        <sz val="9"/>
        <rFont val="Arial"/>
        <family val="2"/>
      </rPr>
      <t>авансы выданные</t>
    </r>
  </si>
  <si>
    <r>
      <rPr>
        <sz val="9"/>
        <rFont val="Arial"/>
        <family val="2"/>
      </rPr>
      <t>выплаты по заработной плате</t>
    </r>
  </si>
  <si>
    <t>ТОО "KAZWIND ENERGY"</t>
  </si>
  <si>
    <t xml:space="preserve">Прим. </t>
  </si>
  <si>
    <r>
      <rPr>
        <i/>
        <sz val="9"/>
        <color rgb="FF111111"/>
        <rFont val="Arial"/>
        <family val="2"/>
      </rPr>
      <t xml:space="preserve">В </t>
    </r>
    <r>
      <rPr>
        <i/>
        <sz val="9"/>
        <rFont val="Arial"/>
        <family val="2"/>
      </rPr>
      <t xml:space="preserve">тыс. тенге                                                                      </t>
    </r>
  </si>
  <si>
    <t xml:space="preserve">Кредиторская задолженность                                                           </t>
  </si>
  <si>
    <r>
      <rPr>
        <sz val="9"/>
        <rFont val="Arial"/>
        <family val="2"/>
      </rPr>
      <t xml:space="preserve">Доходы будущих периодов по субсидиям от Даму,
</t>
    </r>
    <r>
      <rPr>
        <sz val="9"/>
        <rFont val="Arial"/>
        <family val="2"/>
      </rPr>
      <t xml:space="preserve">краткосрочная часть                                                                        </t>
    </r>
  </si>
  <si>
    <t xml:space="preserve">Займы полученные,  текущая часть                                                 </t>
  </si>
  <si>
    <t xml:space="preserve">Задолженность по облигациям,  долгосрочная часть                      </t>
  </si>
  <si>
    <r>
      <rPr>
        <sz val="9"/>
        <rFont val="Arial"/>
        <family val="2"/>
      </rPr>
      <t xml:space="preserve">Денежные средства </t>
    </r>
    <r>
      <rPr>
        <sz val="9"/>
        <color rgb="FF0C0C0C"/>
        <rFont val="Arial"/>
        <family val="2"/>
      </rPr>
      <t xml:space="preserve">и </t>
    </r>
    <r>
      <rPr>
        <sz val="9"/>
        <rFont val="Arial"/>
        <family val="2"/>
      </rPr>
      <t xml:space="preserve">их эквиваленты                                             </t>
    </r>
  </si>
  <si>
    <t xml:space="preserve">Дебиторская задолженность                                                           </t>
  </si>
  <si>
    <t xml:space="preserve">Авансы под долгосрочные активы                                             </t>
  </si>
  <si>
    <t>Долгосрочные активы</t>
  </si>
  <si>
    <t>ИТОГО ОБЯЗАТЕЛЬСТВА</t>
  </si>
  <si>
    <t>ИТОГО КАПИТАЛ И ОБЯЗАТЕЛЬСТВА</t>
  </si>
  <si>
    <t>Текущие активы</t>
  </si>
  <si>
    <t xml:space="preserve">Основные средства                                                                         </t>
  </si>
  <si>
    <t xml:space="preserve">Задолженность по субсидиям от Даму, долгосрочная часть </t>
  </si>
  <si>
    <t>Денежные средства, ограниченные в
использовании, долгосрочная часть</t>
  </si>
  <si>
    <t>-</t>
  </si>
  <si>
    <t>КАПИТАЛ</t>
  </si>
  <si>
    <t xml:space="preserve">Уставный капитал                                                                           </t>
  </si>
  <si>
    <t xml:space="preserve">Займы полученные, долгосрочная часть                                        </t>
  </si>
  <si>
    <t xml:space="preserve">Долгосрочные обязательства
</t>
  </si>
  <si>
    <t xml:space="preserve">
</t>
  </si>
  <si>
    <t>ОБЯЗАТЕЛЬСТВА</t>
  </si>
  <si>
    <t>Текущие обязательства</t>
  </si>
  <si>
    <t>2024 года</t>
  </si>
  <si>
    <t>2023 года</t>
  </si>
  <si>
    <t xml:space="preserve">ОПЕРАЦИОННАЯ  ДЕЯТЕЛЬНОСТЬ:
</t>
  </si>
  <si>
    <t>1.    Поступление денежных средств, всего ( в том числе)</t>
  </si>
  <si>
    <t>реализация товаров</t>
  </si>
  <si>
    <t>авансы полученные</t>
  </si>
  <si>
    <t>предоставление услуг</t>
  </si>
  <si>
    <t>2.    Выбытие денежных средств, всего (в том числе)</t>
  </si>
  <si>
    <t>корпоративный подоходный налог</t>
  </si>
  <si>
    <t>другие платежи в бюджет</t>
  </si>
  <si>
    <t>прочие выплаты</t>
  </si>
  <si>
    <t xml:space="preserve">выплата вознаграждения по займам
</t>
  </si>
  <si>
    <t xml:space="preserve">ИНВЕСТИЦИОННАЯ ДЕЯТЕЛЬНОСТЬ:
</t>
  </si>
  <si>
    <t>реализация основных средств</t>
  </si>
  <si>
    <t>прочие поступления</t>
  </si>
  <si>
    <t xml:space="preserve">погашение  займов, предоставленных другим организациям </t>
  </si>
  <si>
    <t>реализация нематериальных активов</t>
  </si>
  <si>
    <t>приобретение  основных средств</t>
  </si>
  <si>
    <t>приобретение нематериальных активов</t>
  </si>
  <si>
    <t>приобретение  финансовых активов</t>
  </si>
  <si>
    <t>предоставление займов, предоставленных другим организациям</t>
  </si>
  <si>
    <t xml:space="preserve">ФИНАНСОВАЯ ДЕЯТЕЛЬНОСТЬ:
</t>
  </si>
  <si>
    <t>реализация финансовых активов</t>
  </si>
  <si>
    <t>дивиденды</t>
  </si>
  <si>
    <t>Чистые денежные потоки от инвестиционной деятельности</t>
  </si>
  <si>
    <t>Чистые денежные потоки от операционной деятельности</t>
  </si>
  <si>
    <t>получение займов</t>
  </si>
  <si>
    <t>получение вознаграждения по финансируемой  аренде</t>
  </si>
  <si>
    <t>2. Выбытие денежных средств, всего (в том числе)</t>
  </si>
  <si>
    <t>погашение займов</t>
  </si>
  <si>
    <t xml:space="preserve"> выплата дивидендов</t>
  </si>
  <si>
    <t>Курсовая разница по денежным средствам и их эквивалентам</t>
  </si>
  <si>
    <t>Чистые денежные потоки от финансовой деятельности</t>
  </si>
  <si>
    <t>Чистое изменение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</si>
  <si>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</si>
  <si>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года</t>
  </si>
  <si>
    <t>ПРОМЕЖУТОЧНЫЙ ОТЧЕТ ОБ ИЗМЕНЕНИЯХ В КАПИТАЛЕ</t>
  </si>
  <si>
    <t>ИТОГО</t>
  </si>
  <si>
    <t>1 января 2023 года</t>
  </si>
  <si>
    <t>Взнос в уставный капитал</t>
  </si>
  <si>
    <r>
      <rPr>
        <b/>
        <sz val="9"/>
        <color rgb="FF111111"/>
        <rFont val="Arial"/>
        <family val="2"/>
        <charset val="204"/>
      </rPr>
      <t xml:space="preserve">1 </t>
    </r>
    <r>
      <rPr>
        <b/>
        <sz val="9"/>
        <rFont val="Arial"/>
        <family val="2"/>
        <charset val="204"/>
      </rPr>
      <t>января 2024 года</t>
    </r>
  </si>
  <si>
    <t>Дополнительно  оплаченный капитал</t>
  </si>
  <si>
    <t>В тыс. тенге</t>
  </si>
  <si>
    <t>Уставный капитал</t>
  </si>
  <si>
    <t>Прочий капитал</t>
  </si>
  <si>
    <r>
      <rPr>
        <b/>
        <sz val="9"/>
        <rFont val="Arial"/>
        <family val="2"/>
        <charset val="204"/>
      </rPr>
      <t>Накопленный
убыток</t>
    </r>
  </si>
  <si>
    <t>Прим.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</si>
  <si>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</si>
  <si>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</si>
  <si>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</t>
  </si>
  <si>
    <t>Общие и административные расходы</t>
  </si>
  <si>
    <t>Доходы/(убытки) от курсовой разницы, нетто</t>
  </si>
  <si>
    <t>Прочие доходы/(расходы), нетто</t>
  </si>
  <si>
    <t>Операционная прибыль / (убыток)</t>
  </si>
  <si>
    <t>Доходы по финансированию</t>
  </si>
  <si>
    <t>Затраты по финансированию</t>
  </si>
  <si>
    <t>Прибыль / (убыток) до налогообложения</t>
  </si>
  <si>
    <t>Чистая прибыль / (убыток) за период</t>
  </si>
  <si>
    <t>Прочий совокупный доход</t>
  </si>
  <si>
    <t>Итого совокупный доход / (убыток) за период</t>
  </si>
  <si>
    <t>Расходы по корпоративному подоходному налогу</t>
  </si>
  <si>
    <r>
      <rPr>
        <b/>
        <sz val="9"/>
        <rFont val="Arial"/>
        <family val="2"/>
      </rPr>
      <t>31 декабря</t>
    </r>
  </si>
  <si>
    <r>
      <rPr>
        <b/>
        <sz val="9"/>
        <rFont val="Arial"/>
        <family val="2"/>
      </rPr>
      <t>(неаудировано)</t>
    </r>
  </si>
  <si>
    <r>
      <rPr>
        <b/>
        <sz val="9"/>
        <rFont val="Arial"/>
        <family val="2"/>
      </rPr>
      <t>2023 года</t>
    </r>
  </si>
  <si>
    <t>АКТИВЫ</t>
  </si>
  <si>
    <t>ИТОГО АКТИВОВ</t>
  </si>
  <si>
    <t xml:space="preserve">30 июня 2024 года
</t>
  </si>
  <si>
    <t>ПРОМЕЖУТОЧНЫЙ  ОТЧЕТ О ФИНАНСОВОМ ПОЛОЖЕНИИ
По состоянию на 30 июня 2024 года</t>
  </si>
  <si>
    <t>Чистая прибыль за 1  полугодие, закончившееся 30 июня 2024 года</t>
  </si>
  <si>
    <t>Итого совокупная прибыль за 1
полугодие, закончившееся  30 июня 2024 года</t>
  </si>
  <si>
    <t>30 июня 2024 года</t>
  </si>
  <si>
    <t>ПРОМЕЖУТОЧНЫЙ  ОТЧЕТ О СОВОКУПНОМ ДОХОДЕ/(УБЫТКЕ)
За шесть месяцев, закончившихся  30 июня 2024 года</t>
  </si>
  <si>
    <t>6 месяцев, закончившихся 30 июня</t>
  </si>
  <si>
    <t>Итого совокупная прибыль за 1
полугодие, закончившееся  30 июня 2023 года</t>
  </si>
  <si>
    <t>30 июня 2023 года</t>
  </si>
  <si>
    <t>Чистая прибыль за 1  полугодие, закончившееся 30 июня 2023 года</t>
  </si>
  <si>
    <t>ПРОМЕЖУТОЧНЫЙ  ОТЧЕТ О ДВИЖЕНИИ ДЕНЕЖНЫХ СРЕДСТВ
За шесть месяцев, закончившихся  30 июня 2024 года</t>
  </si>
  <si>
    <t>Шесть месяцев, закончившихся 30 июня</t>
  </si>
  <si>
    <t>За 6 месяцев, закончившихся 30 июня 2024 года</t>
  </si>
  <si>
    <t>Директор</t>
  </si>
  <si>
    <t>Исаханов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</si>
</sst>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);\(#,##0\)"/>
    <numFmt numFmtId="165" formatCode="#,##0_ ;\-#,##0\ "/>
    <numFmt numFmtId="166" formatCode="\-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</font>
    <font>
      <sz val="9"/>
      <name val="Arial"/>
    </font>
    <font>
      <i/>
      <sz val="9"/>
      <color rgb="FF111111"/>
      <name val="Arial"/>
      <family val="2"/>
    </font>
    <font>
      <i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C0C0C"/>
      <name val="Arial"/>
      <family val="2"/>
    </font>
    <font>
      <b/>
      <sz val="9"/>
      <name val="Arial"/>
      <family val="2"/>
    </font>
    <font>
      <i/>
      <sz val="9"/>
      <name val="Arial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rgb="FF000000"/>
      <name val="Arial"/>
      <family val="2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9"/>
      <name val="Arial"/>
      <family val="2"/>
      <charset val="204"/>
    </font>
    <font>
      <b/>
      <sz val="9"/>
      <color rgb="FF11111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131313"/>
      </bottom>
      <diagonal/>
    </border>
    <border>
      <left/>
      <right/>
      <top style="thin">
        <color rgb="FF131313"/>
      </top>
      <bottom/>
      <diagonal/>
    </border>
    <border>
      <left/>
      <right/>
      <top/>
      <bottom style="thin">
        <color rgb="FF181818"/>
      </bottom>
      <diagonal/>
    </border>
    <border>
      <left/>
      <right/>
      <top style="thin">
        <color rgb="FF181818"/>
      </top>
      <bottom/>
      <diagonal/>
    </border>
    <border>
      <left/>
      <right/>
      <top style="thin">
        <color rgb="FF131313"/>
      </top>
      <bottom style="thin">
        <color rgb="FF131313"/>
      </bottom>
      <diagonal/>
    </border>
    <border>
      <left/>
      <right/>
      <top style="thin">
        <color rgb="FF131313"/>
      </top>
      <bottom style="thin">
        <color rgb="FF181818"/>
      </bottom>
      <diagonal/>
    </border>
    <border>
      <left/>
      <right/>
      <top style="thin">
        <color rgb="FF181818"/>
      </top>
      <bottom style="thin">
        <color rgb="FF1818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131313"/>
      </top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2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11" fillId="0" borderId="0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 indent="1"/>
    </xf>
    <xf numFmtId="0" fontId="15" fillId="0" borderId="0" xfId="0" applyFont="1" applyFill="1" applyBorder="1" applyAlignment="1">
      <alignment horizontal="left" vertical="top" wrapText="1" indent="1"/>
    </xf>
    <xf numFmtId="0" fontId="16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center" vertical="top" shrinkToFit="1"/>
    </xf>
    <xf numFmtId="3" fontId="7" fillId="0" borderId="0" xfId="0" applyNumberFormat="1" applyFont="1" applyFill="1" applyBorder="1" applyAlignment="1">
      <alignment horizontal="center" vertical="top" shrinkToFit="1"/>
    </xf>
    <xf numFmtId="3" fontId="6" fillId="0" borderId="1" xfId="0" applyNumberFormat="1" applyFont="1" applyFill="1" applyBorder="1" applyAlignment="1">
      <alignment horizontal="center" vertical="top" shrinkToFit="1"/>
    </xf>
    <xf numFmtId="0" fontId="16" fillId="0" borderId="2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 indent="1"/>
    </xf>
    <xf numFmtId="0" fontId="1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right" vertical="top" wrapText="1" indent="5"/>
    </xf>
    <xf numFmtId="0" fontId="16" fillId="0" borderId="9" xfId="0" applyFont="1" applyFill="1" applyBorder="1" applyAlignment="1">
      <alignment horizontal="right" vertical="top" wrapText="1" indent="1"/>
    </xf>
    <xf numFmtId="0" fontId="3" fillId="0" borderId="9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 indent="1"/>
    </xf>
    <xf numFmtId="0" fontId="15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top" wrapText="1" indent="1"/>
    </xf>
    <xf numFmtId="0" fontId="2" fillId="0" borderId="9" xfId="0" applyFont="1" applyFill="1" applyBorder="1" applyAlignment="1">
      <alignment horizontal="left" vertical="top" wrapText="1" indent="1"/>
    </xf>
    <xf numFmtId="3" fontId="12" fillId="0" borderId="0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 indent="2"/>
    </xf>
    <xf numFmtId="0" fontId="17" fillId="0" borderId="1" xfId="0" applyFont="1" applyFill="1" applyBorder="1" applyAlignment="1">
      <alignment horizontal="right" vertical="top" wrapText="1" indent="1"/>
    </xf>
    <xf numFmtId="0" fontId="16" fillId="0" borderId="1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right" vertical="top" wrapText="1" indent="3"/>
    </xf>
    <xf numFmtId="0" fontId="16" fillId="0" borderId="3" xfId="0" applyFont="1" applyFill="1" applyBorder="1" applyAlignment="1">
      <alignment horizontal="right" vertical="top" wrapText="1" indent="1"/>
    </xf>
    <xf numFmtId="0" fontId="2" fillId="0" borderId="1" xfId="0" applyFont="1" applyFill="1" applyBorder="1" applyAlignment="1">
      <alignment horizontal="left" vertical="top" wrapText="1"/>
    </xf>
    <xf numFmtId="3" fontId="6" fillId="0" borderId="10" xfId="0" applyNumberFormat="1" applyFont="1" applyFill="1" applyBorder="1" applyAlignment="1">
      <alignment horizontal="center" vertical="top" shrinkToFit="1"/>
    </xf>
    <xf numFmtId="3" fontId="7" fillId="0" borderId="10" xfId="0" applyNumberFormat="1" applyFont="1" applyFill="1" applyBorder="1" applyAlignment="1">
      <alignment horizontal="center" vertical="top" shrinkToFit="1"/>
    </xf>
    <xf numFmtId="0" fontId="16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3" fontId="17" fillId="0" borderId="11" xfId="0" applyNumberFormat="1" applyFont="1" applyFill="1" applyBorder="1" applyAlignment="1">
      <alignment horizontal="center" vertical="top" shrinkToFit="1"/>
    </xf>
    <xf numFmtId="0" fontId="2" fillId="0" borderId="11" xfId="0" applyFont="1" applyFill="1" applyBorder="1" applyAlignment="1">
      <alignment horizontal="left" vertical="top" wrapText="1"/>
    </xf>
    <xf numFmtId="3" fontId="6" fillId="0" borderId="11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center" vertical="top" shrinkToFit="1"/>
    </xf>
    <xf numFmtId="164" fontId="15" fillId="0" borderId="0" xfId="0" applyNumberFormat="1" applyFont="1" applyFill="1" applyBorder="1" applyAlignment="1">
      <alignment horizontal="center" vertical="top" shrinkToFit="1"/>
    </xf>
    <xf numFmtId="164" fontId="15" fillId="0" borderId="9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vertical="top" wrapText="1"/>
    </xf>
    <xf numFmtId="0" fontId="18" fillId="0" borderId="6" xfId="0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 wrapText="1"/>
    </xf>
    <xf numFmtId="0" fontId="11" fillId="0" borderId="0" xfId="2" applyFont="1" applyFill="1" applyBorder="1" applyAlignment="1">
      <alignment horizontal="left" vertical="top"/>
    </xf>
    <xf numFmtId="0" fontId="12" fillId="0" borderId="0" xfId="2" applyFill="1" applyBorder="1" applyAlignment="1">
      <alignment horizontal="left" vertical="top"/>
    </xf>
    <xf numFmtId="0" fontId="11" fillId="0" borderId="1" xfId="2" applyFont="1" applyFill="1" applyBorder="1" applyAlignment="1">
      <alignment horizontal="left" vertical="top" wrapText="1"/>
    </xf>
    <xf numFmtId="0" fontId="12" fillId="0" borderId="2" xfId="2" applyFill="1" applyBorder="1" applyAlignment="1">
      <alignment horizontal="left" vertical="center" wrapText="1"/>
    </xf>
    <xf numFmtId="0" fontId="16" fillId="0" borderId="2" xfId="2" applyFont="1" applyFill="1" applyBorder="1" applyAlignment="1">
      <alignment horizontal="right" vertical="top" wrapText="1" indent="1"/>
    </xf>
    <xf numFmtId="0" fontId="13" fillId="0" borderId="3" xfId="2" applyFont="1" applyFill="1" applyBorder="1" applyAlignment="1">
      <alignment horizontal="left" vertical="top" wrapText="1"/>
    </xf>
    <xf numFmtId="0" fontId="16" fillId="0" borderId="3" xfId="2" applyFont="1" applyFill="1" applyBorder="1" applyAlignment="1">
      <alignment horizontal="right" vertical="top" wrapText="1" indent="3"/>
    </xf>
    <xf numFmtId="0" fontId="16" fillId="0" borderId="3" xfId="2" applyFont="1" applyFill="1" applyBorder="1" applyAlignment="1">
      <alignment horizontal="right" vertical="top" wrapText="1" indent="1"/>
    </xf>
    <xf numFmtId="0" fontId="16" fillId="0" borderId="4" xfId="2" applyFont="1" applyFill="1" applyBorder="1" applyAlignment="1">
      <alignment horizontal="left" vertical="top" wrapText="1"/>
    </xf>
    <xf numFmtId="0" fontId="14" fillId="0" borderId="4" xfId="2" applyFont="1" applyFill="1" applyBorder="1" applyAlignment="1">
      <alignment horizontal="left" vertical="top" wrapText="1"/>
    </xf>
    <xf numFmtId="0" fontId="12" fillId="0" borderId="4" xfId="2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top" wrapText="1"/>
    </xf>
    <xf numFmtId="0" fontId="12" fillId="0" borderId="0" xfId="2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center" vertical="top" wrapText="1"/>
    </xf>
    <xf numFmtId="3" fontId="6" fillId="0" borderId="0" xfId="2" applyNumberFormat="1" applyFont="1" applyFill="1" applyBorder="1" applyAlignment="1">
      <alignment horizontal="center" vertical="top" shrinkToFit="1"/>
    </xf>
    <xf numFmtId="3" fontId="7" fillId="0" borderId="0" xfId="2" applyNumberFormat="1" applyFont="1" applyFill="1" applyBorder="1" applyAlignment="1">
      <alignment horizontal="center" vertical="top" shrinkToFit="1"/>
    </xf>
    <xf numFmtId="0" fontId="14" fillId="0" borderId="0" xfId="2" applyFont="1" applyFill="1" applyBorder="1" applyAlignment="1">
      <alignment horizontal="center" vertical="top" wrapText="1"/>
    </xf>
    <xf numFmtId="165" fontId="17" fillId="0" borderId="0" xfId="3" applyNumberFormat="1" applyFont="1" applyFill="1" applyBorder="1" applyAlignment="1">
      <alignment horizontal="center" vertical="top" wrapText="1" shrinkToFit="1"/>
    </xf>
    <xf numFmtId="3" fontId="17" fillId="0" borderId="0" xfId="2" applyNumberFormat="1" applyFont="1" applyFill="1" applyBorder="1" applyAlignment="1">
      <alignment horizontal="center" vertical="top" shrinkToFit="1"/>
    </xf>
    <xf numFmtId="0" fontId="14" fillId="0" borderId="1" xfId="2" applyFont="1" applyFill="1" applyBorder="1" applyAlignment="1">
      <alignment horizontal="left" vertical="top" wrapText="1"/>
    </xf>
    <xf numFmtId="0" fontId="14" fillId="0" borderId="1" xfId="2" applyFont="1" applyFill="1" applyBorder="1" applyAlignment="1">
      <alignment horizontal="center" vertical="top" wrapText="1"/>
    </xf>
    <xf numFmtId="3" fontId="6" fillId="0" borderId="1" xfId="2" applyNumberFormat="1" applyFont="1" applyFill="1" applyBorder="1" applyAlignment="1">
      <alignment horizontal="center" vertical="top" shrinkToFit="1"/>
    </xf>
    <xf numFmtId="3" fontId="7" fillId="0" borderId="1" xfId="2" applyNumberFormat="1" applyFont="1" applyFill="1" applyBorder="1" applyAlignment="1">
      <alignment horizontal="center" vertical="top" shrinkToFit="1"/>
    </xf>
    <xf numFmtId="0" fontId="16" fillId="0" borderId="2" xfId="2" applyFont="1" applyFill="1" applyBorder="1" applyAlignment="1">
      <alignment horizontal="left" vertical="top" wrapText="1"/>
    </xf>
    <xf numFmtId="0" fontId="14" fillId="0" borderId="2" xfId="2" applyFont="1" applyFill="1" applyBorder="1" applyAlignment="1">
      <alignment horizontal="center" vertical="top" wrapText="1"/>
    </xf>
    <xf numFmtId="3" fontId="6" fillId="0" borderId="2" xfId="2" applyNumberFormat="1" applyFont="1" applyFill="1" applyBorder="1" applyAlignment="1">
      <alignment horizontal="center" vertical="top" shrinkToFit="1"/>
    </xf>
    <xf numFmtId="3" fontId="7" fillId="0" borderId="2" xfId="2" applyNumberFormat="1" applyFont="1" applyFill="1" applyBorder="1" applyAlignment="1">
      <alignment horizontal="center" vertical="top" shrinkToFit="1"/>
    </xf>
    <xf numFmtId="1" fontId="6" fillId="0" borderId="0" xfId="2" applyNumberFormat="1" applyFont="1" applyFill="1" applyBorder="1" applyAlignment="1">
      <alignment horizontal="center" vertical="top" shrinkToFit="1"/>
    </xf>
    <xf numFmtId="1" fontId="7" fillId="0" borderId="0" xfId="2" applyNumberFormat="1" applyFont="1" applyFill="1" applyBorder="1" applyAlignment="1">
      <alignment horizontal="center" vertical="top" shrinkToFit="1"/>
    </xf>
    <xf numFmtId="1" fontId="7" fillId="0" borderId="1" xfId="2" applyNumberFormat="1" applyFont="1" applyFill="1" applyBorder="1" applyAlignment="1">
      <alignment horizontal="center" vertical="top" shrinkToFit="1"/>
    </xf>
    <xf numFmtId="0" fontId="12" fillId="0" borderId="5" xfId="2" applyFill="1" applyBorder="1" applyAlignment="1">
      <alignment horizontal="left" vertical="center" wrapText="1"/>
    </xf>
    <xf numFmtId="0" fontId="15" fillId="0" borderId="5" xfId="2" applyFont="1" applyFill="1" applyBorder="1" applyAlignment="1">
      <alignment horizontal="center" vertical="center" wrapText="1"/>
    </xf>
    <xf numFmtId="3" fontId="6" fillId="0" borderId="5" xfId="2" applyNumberFormat="1" applyFont="1" applyFill="1" applyBorder="1" applyAlignment="1">
      <alignment horizontal="center" vertical="top" shrinkToFit="1"/>
    </xf>
    <xf numFmtId="3" fontId="7" fillId="0" borderId="5" xfId="2" applyNumberFormat="1" applyFont="1" applyFill="1" applyBorder="1" applyAlignment="1">
      <alignment horizontal="center" vertical="top" shrinkToFit="1"/>
    </xf>
    <xf numFmtId="0" fontId="16" fillId="0" borderId="5" xfId="2" applyFont="1" applyFill="1" applyBorder="1" applyAlignment="1">
      <alignment horizontal="left" vertical="top" wrapText="1"/>
    </xf>
    <xf numFmtId="0" fontId="14" fillId="0" borderId="5" xfId="2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left" vertical="top" wrapText="1"/>
    </xf>
    <xf numFmtId="0" fontId="15" fillId="0" borderId="2" xfId="2" applyFont="1" applyFill="1" applyBorder="1" applyAlignment="1">
      <alignment horizontal="center" vertical="top" wrapText="1"/>
    </xf>
    <xf numFmtId="3" fontId="6" fillId="0" borderId="2" xfId="2" applyNumberFormat="1" applyFont="1" applyFill="1" applyBorder="1" applyAlignment="1">
      <alignment horizontal="center" vertical="center" shrinkToFit="1"/>
    </xf>
    <xf numFmtId="3" fontId="7" fillId="0" borderId="2" xfId="2" applyNumberFormat="1" applyFont="1" applyFill="1" applyBorder="1" applyAlignment="1">
      <alignment horizontal="center" shrinkToFit="1"/>
    </xf>
    <xf numFmtId="164" fontId="7" fillId="0" borderId="1" xfId="2" applyNumberFormat="1" applyFont="1" applyFill="1" applyBorder="1" applyAlignment="1">
      <alignment horizontal="center" vertical="top" shrinkToFit="1"/>
    </xf>
    <xf numFmtId="0" fontId="14" fillId="0" borderId="5" xfId="2" applyFont="1" applyFill="1" applyBorder="1" applyAlignment="1">
      <alignment horizontal="left" vertical="top" wrapText="1" indent="1"/>
    </xf>
    <xf numFmtId="0" fontId="9" fillId="0" borderId="2" xfId="2" applyFont="1" applyFill="1" applyBorder="1" applyAlignment="1">
      <alignment horizontal="left" vertical="top" wrapText="1" indent="1"/>
    </xf>
    <xf numFmtId="0" fontId="12" fillId="0" borderId="2" xfId="2" applyFill="1" applyBorder="1" applyAlignment="1">
      <alignment horizontal="center" vertical="top" wrapText="1"/>
    </xf>
    <xf numFmtId="0" fontId="16" fillId="0" borderId="0" xfId="2" applyFont="1" applyFill="1" applyBorder="1" applyAlignment="1">
      <alignment vertical="top" wrapText="1"/>
    </xf>
    <xf numFmtId="3" fontId="6" fillId="0" borderId="0" xfId="2" applyNumberFormat="1" applyFont="1" applyFill="1" applyBorder="1" applyAlignment="1">
      <alignment horizontal="center" vertical="center" shrinkToFit="1"/>
    </xf>
    <xf numFmtId="0" fontId="12" fillId="0" borderId="0" xfId="2" applyFill="1" applyBorder="1" applyAlignment="1">
      <alignment horizontal="center" vertical="top" wrapText="1"/>
    </xf>
    <xf numFmtId="0" fontId="2" fillId="0" borderId="0" xfId="2" applyFont="1" applyFill="1" applyBorder="1" applyAlignment="1">
      <alignment vertical="top" wrapText="1"/>
    </xf>
    <xf numFmtId="0" fontId="14" fillId="0" borderId="0" xfId="2" applyFont="1" applyFill="1" applyBorder="1" applyAlignment="1">
      <alignment vertical="top" wrapText="1"/>
    </xf>
    <xf numFmtId="0" fontId="14" fillId="0" borderId="1" xfId="2" applyFont="1" applyFill="1" applyBorder="1" applyAlignment="1">
      <alignment vertical="top" wrapText="1"/>
    </xf>
    <xf numFmtId="0" fontId="14" fillId="0" borderId="2" xfId="2" applyFont="1" applyFill="1" applyBorder="1" applyAlignment="1">
      <alignment horizontal="left" vertical="top" wrapText="1" indent="1"/>
    </xf>
    <xf numFmtId="0" fontId="14" fillId="0" borderId="1" xfId="2" applyFont="1" applyFill="1" applyBorder="1" applyAlignment="1">
      <alignment horizontal="left" vertical="top" wrapText="1" indent="1"/>
    </xf>
    <xf numFmtId="1" fontId="6" fillId="0" borderId="1" xfId="2" applyNumberFormat="1" applyFont="1" applyFill="1" applyBorder="1" applyAlignment="1">
      <alignment horizontal="center" vertical="top" shrinkToFit="1"/>
    </xf>
    <xf numFmtId="0" fontId="12" fillId="0" borderId="5" xfId="2" applyFill="1" applyBorder="1" applyAlignment="1">
      <alignment horizontal="left" wrapText="1"/>
    </xf>
    <xf numFmtId="0" fontId="16" fillId="0" borderId="5" xfId="2" applyFont="1" applyFill="1" applyBorder="1" applyAlignment="1">
      <alignment vertical="top" wrapText="1"/>
    </xf>
    <xf numFmtId="0" fontId="16" fillId="0" borderId="5" xfId="2" applyFont="1" applyFill="1" applyBorder="1" applyAlignment="1">
      <alignment horizontal="left" vertical="top" wrapText="1" indent="1"/>
    </xf>
    <xf numFmtId="3" fontId="17" fillId="0" borderId="5" xfId="2" applyNumberFormat="1" applyFont="1" applyFill="1" applyBorder="1" applyAlignment="1">
      <alignment horizontal="center" vertical="top" shrinkToFit="1"/>
    </xf>
    <xf numFmtId="3" fontId="15" fillId="0" borderId="5" xfId="2" applyNumberFormat="1" applyFont="1" applyFill="1" applyBorder="1" applyAlignment="1">
      <alignment horizontal="center" vertical="top" shrinkToFit="1"/>
    </xf>
    <xf numFmtId="0" fontId="9" fillId="0" borderId="1" xfId="2" applyFont="1" applyFill="1" applyBorder="1" applyAlignment="1">
      <alignment horizontal="left" vertical="top" wrapText="1"/>
    </xf>
    <xf numFmtId="164" fontId="6" fillId="0" borderId="1" xfId="2" applyNumberFormat="1" applyFont="1" applyFill="1" applyBorder="1" applyAlignment="1">
      <alignment horizontal="center" vertical="top" shrinkToFit="1"/>
    </xf>
    <xf numFmtId="0" fontId="9" fillId="0" borderId="2" xfId="2" applyFont="1" applyFill="1" applyBorder="1" applyAlignment="1">
      <alignment horizontal="center" vertical="center" wrapText="1"/>
    </xf>
    <xf numFmtId="3" fontId="12" fillId="0" borderId="0" xfId="2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/>
    </xf>
    <xf numFmtId="166" fontId="7" fillId="0" borderId="9" xfId="0" applyNumberFormat="1" applyFont="1" applyFill="1" applyBorder="1" applyAlignment="1">
      <alignment horizontal="center" vertical="top" shrinkToFit="1"/>
    </xf>
    <xf numFmtId="166" fontId="15" fillId="0" borderId="9" xfId="0" applyNumberFormat="1" applyFont="1" applyFill="1" applyBorder="1" applyAlignment="1">
      <alignment horizontal="center" vertical="top" shrinkToFit="1"/>
    </xf>
    <xf numFmtId="166" fontId="7" fillId="0" borderId="0" xfId="0" applyNumberFormat="1" applyFont="1" applyFill="1" applyBorder="1" applyAlignment="1">
      <alignment horizontal="center" vertical="top" shrinkToFit="1"/>
    </xf>
    <xf numFmtId="164" fontId="17" fillId="0" borderId="0" xfId="0" applyNumberFormat="1" applyFont="1" applyFill="1" applyBorder="1" applyAlignment="1">
      <alignment horizontal="center" vertical="top" shrinkToFit="1"/>
    </xf>
    <xf numFmtId="164" fontId="6" fillId="0" borderId="10" xfId="0" applyNumberFormat="1" applyFont="1" applyFill="1" applyBorder="1" applyAlignment="1">
      <alignment horizontal="center" vertical="top" shrinkToFit="1"/>
    </xf>
    <xf numFmtId="164" fontId="17" fillId="0" borderId="11" xfId="0" applyNumberFormat="1" applyFont="1" applyFill="1" applyBorder="1" applyAlignment="1">
      <alignment horizontal="center" vertical="top" shrinkToFit="1"/>
    </xf>
    <xf numFmtId="164" fontId="6" fillId="0" borderId="11" xfId="0" applyNumberFormat="1" applyFont="1" applyFill="1" applyBorder="1" applyAlignment="1">
      <alignment horizontal="center" vertical="top" shrinkToFit="1"/>
    </xf>
    <xf numFmtId="164" fontId="7" fillId="0" borderId="1" xfId="0" applyNumberFormat="1" applyFont="1" applyFill="1" applyBorder="1" applyAlignment="1">
      <alignment vertical="top" shrinkToFit="1"/>
    </xf>
    <xf numFmtId="43" fontId="7" fillId="0" borderId="0" xfId="0" applyNumberFormat="1" applyFont="1" applyFill="1" applyBorder="1" applyAlignment="1">
      <alignment vertical="top" shrinkToFit="1"/>
    </xf>
    <xf numFmtId="43" fontId="12" fillId="0" borderId="0" xfId="0" applyNumberFormat="1" applyFont="1" applyFill="1" applyBorder="1" applyAlignment="1">
      <alignment vertical="top"/>
    </xf>
    <xf numFmtId="3" fontId="7" fillId="0" borderId="0" xfId="0" applyNumberFormat="1" applyFont="1" applyFill="1" applyBorder="1" applyAlignment="1">
      <alignment shrinkToFit="1"/>
    </xf>
    <xf numFmtId="3" fontId="7" fillId="0" borderId="2" xfId="0" applyNumberFormat="1" applyFont="1" applyFill="1" applyBorder="1" applyAlignment="1">
      <alignment vertical="top" shrinkToFit="1"/>
    </xf>
    <xf numFmtId="3" fontId="7" fillId="0" borderId="0" xfId="0" applyNumberFormat="1" applyFont="1" applyFill="1" applyBorder="1" applyAlignment="1">
      <alignment vertical="top" shrinkToFit="1"/>
    </xf>
    <xf numFmtId="164" fontId="7" fillId="0" borderId="0" xfId="0" applyNumberFormat="1" applyFont="1" applyFill="1" applyBorder="1" applyAlignment="1">
      <alignment shrinkToFit="1"/>
    </xf>
    <xf numFmtId="43" fontId="7" fillId="0" borderId="9" xfId="0" applyNumberFormat="1" applyFont="1" applyFill="1" applyBorder="1" applyAlignment="1">
      <alignment vertical="top" shrinkToFit="1"/>
    </xf>
    <xf numFmtId="164" fontId="7" fillId="0" borderId="0" xfId="0" applyNumberFormat="1" applyFont="1" applyFill="1" applyBorder="1" applyAlignment="1">
      <alignment vertical="top" shrinkToFit="1"/>
    </xf>
    <xf numFmtId="164" fontId="15" fillId="0" borderId="11" xfId="0" applyNumberFormat="1" applyFont="1" applyFill="1" applyBorder="1" applyAlignment="1">
      <alignment shrinkToFit="1"/>
    </xf>
    <xf numFmtId="0" fontId="12" fillId="0" borderId="0" xfId="0" applyFont="1" applyFill="1" applyBorder="1" applyAlignment="1">
      <alignment wrapText="1"/>
    </xf>
    <xf numFmtId="3" fontId="15" fillId="0" borderId="11" xfId="0" applyNumberFormat="1" applyFont="1" applyFill="1" applyBorder="1" applyAlignment="1">
      <alignment vertical="top" shrinkToFit="1"/>
    </xf>
    <xf numFmtId="164" fontId="7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vertical="center" shrinkToFit="1"/>
    </xf>
    <xf numFmtId="43" fontId="6" fillId="0" borderId="0" xfId="0" applyNumberFormat="1" applyFont="1" applyFill="1" applyBorder="1" applyAlignment="1">
      <alignment vertical="top" shrinkToFit="1"/>
    </xf>
    <xf numFmtId="3" fontId="6" fillId="0" borderId="1" xfId="0" applyNumberFormat="1" applyFont="1" applyFill="1" applyBorder="1" applyAlignment="1">
      <alignment vertical="top" shrinkToFit="1"/>
    </xf>
    <xf numFmtId="3" fontId="6" fillId="0" borderId="2" xfId="0" applyNumberFormat="1" applyFont="1" applyFill="1" applyBorder="1" applyAlignment="1">
      <alignment vertical="top" shrinkToFit="1"/>
    </xf>
    <xf numFmtId="3" fontId="6" fillId="0" borderId="0" xfId="0" applyNumberFormat="1" applyFont="1" applyFill="1" applyBorder="1" applyAlignment="1">
      <alignment vertical="top" shrinkToFit="1"/>
    </xf>
    <xf numFmtId="43" fontId="17" fillId="0" borderId="0" xfId="0" applyNumberFormat="1" applyFont="1" applyFill="1" applyBorder="1" applyAlignment="1">
      <alignment vertical="top" shrinkToFit="1"/>
    </xf>
    <xf numFmtId="43" fontId="17" fillId="0" borderId="9" xfId="0" applyNumberFormat="1" applyFont="1" applyFill="1" applyBorder="1" applyAlignment="1">
      <alignment vertical="top" shrinkToFit="1"/>
    </xf>
    <xf numFmtId="0" fontId="0" fillId="0" borderId="0" xfId="0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shrinkToFit="1"/>
    </xf>
    <xf numFmtId="164" fontId="6" fillId="0" borderId="0" xfId="0" applyNumberFormat="1" applyFont="1" applyFill="1" applyBorder="1" applyAlignment="1">
      <alignment vertical="top" shrinkToFit="1"/>
    </xf>
    <xf numFmtId="164" fontId="17" fillId="0" borderId="11" xfId="0" applyNumberFormat="1" applyFont="1" applyFill="1" applyBorder="1" applyAlignment="1">
      <alignment shrinkToFit="1"/>
    </xf>
    <xf numFmtId="3" fontId="17" fillId="0" borderId="9" xfId="0" applyNumberFormat="1" applyFont="1" applyFill="1" applyBorder="1" applyAlignment="1">
      <alignment vertical="top" shrinkToFit="1"/>
    </xf>
    <xf numFmtId="3" fontId="17" fillId="0" borderId="11" xfId="0" applyNumberFormat="1" applyFont="1" applyFill="1" applyBorder="1" applyAlignment="1">
      <alignment vertical="top" shrinkToFit="1"/>
    </xf>
    <xf numFmtId="164" fontId="6" fillId="0" borderId="0" xfId="0" applyNumberFormat="1" applyFont="1" applyFill="1" applyBorder="1" applyAlignment="1">
      <alignment vertical="center" shrinkToFit="1"/>
    </xf>
    <xf numFmtId="3" fontId="17" fillId="0" borderId="9" xfId="0" applyNumberFormat="1" applyFont="1" applyFill="1" applyBorder="1" applyAlignment="1">
      <alignment vertical="center" shrinkToFit="1"/>
    </xf>
    <xf numFmtId="3" fontId="17" fillId="0" borderId="1" xfId="0" applyNumberFormat="1" applyFont="1" applyFill="1" applyBorder="1" applyAlignment="1">
      <alignment vertical="top" shrinkToFit="1"/>
    </xf>
    <xf numFmtId="164" fontId="6" fillId="0" borderId="11" xfId="0" applyNumberFormat="1" applyFont="1" applyFill="1" applyBorder="1" applyAlignment="1">
      <alignment vertical="top" shrinkToFit="1"/>
    </xf>
    <xf numFmtId="3" fontId="7" fillId="0" borderId="8" xfId="0" applyNumberFormat="1" applyFont="1" applyFill="1" applyBorder="1" applyAlignment="1">
      <alignment vertical="center" shrinkToFit="1"/>
    </xf>
    <xf numFmtId="3" fontId="15" fillId="0" borderId="0" xfId="0" applyNumberFormat="1" applyFont="1" applyFill="1" applyBorder="1" applyAlignment="1">
      <alignment vertical="center" shrinkToFit="1"/>
    </xf>
    <xf numFmtId="3" fontId="15" fillId="0" borderId="0" xfId="0" applyNumberFormat="1" applyFont="1" applyFill="1" applyBorder="1" applyAlignment="1">
      <alignment vertical="top" shrinkToFit="1"/>
    </xf>
    <xf numFmtId="166" fontId="15" fillId="0" borderId="0" xfId="0" applyNumberFormat="1" applyFont="1" applyFill="1" applyBorder="1" applyAlignment="1">
      <alignment vertical="top" shrinkToFit="1"/>
    </xf>
    <xf numFmtId="164" fontId="15" fillId="0" borderId="0" xfId="0" applyNumberFormat="1" applyFont="1" applyFill="1" applyBorder="1" applyAlignment="1">
      <alignment vertical="top" shrinkToFit="1"/>
    </xf>
    <xf numFmtId="43" fontId="15" fillId="0" borderId="0" xfId="0" applyNumberFormat="1" applyFont="1" applyFill="1" applyBorder="1" applyAlignment="1">
      <alignment vertical="top" shrinkToFit="1"/>
    </xf>
    <xf numFmtId="0" fontId="14" fillId="0" borderId="9" xfId="0" applyFont="1" applyFill="1" applyBorder="1" applyAlignment="1">
      <alignment horizontal="left" vertical="top" wrapText="1" indent="1"/>
    </xf>
    <xf numFmtId="3" fontId="15" fillId="0" borderId="12" xfId="0" applyNumberFormat="1" applyFont="1" applyFill="1" applyBorder="1" applyAlignment="1">
      <alignment vertical="top" shrinkToFit="1"/>
    </xf>
    <xf numFmtId="164" fontId="15" fillId="0" borderId="12" xfId="0" applyNumberFormat="1" applyFont="1" applyFill="1" applyBorder="1" applyAlignment="1">
      <alignment vertical="top" shrinkToFit="1"/>
    </xf>
    <xf numFmtId="166" fontId="14" fillId="0" borderId="1" xfId="0" applyNumberFormat="1" applyFont="1" applyFill="1" applyBorder="1" applyAlignment="1">
      <alignment vertical="center" wrapText="1"/>
    </xf>
    <xf numFmtId="3" fontId="17" fillId="0" borderId="12" xfId="0" applyNumberFormat="1" applyFont="1" applyFill="1" applyBorder="1" applyAlignment="1">
      <alignment vertical="top" shrinkToFit="1"/>
    </xf>
    <xf numFmtId="166" fontId="15" fillId="0" borderId="1" xfId="0" applyNumberFormat="1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vertical="center" shrinkToFit="1"/>
    </xf>
    <xf numFmtId="3" fontId="15" fillId="0" borderId="5" xfId="0" applyNumberFormat="1" applyFont="1" applyFill="1" applyBorder="1" applyAlignment="1">
      <alignment vertical="top" shrinkToFit="1"/>
    </xf>
    <xf numFmtId="0" fontId="15" fillId="0" borderId="5" xfId="0" applyFont="1" applyFill="1" applyBorder="1" applyAlignment="1">
      <alignment vertical="center" wrapText="1"/>
    </xf>
    <xf numFmtId="3" fontId="14" fillId="0" borderId="5" xfId="0" applyNumberFormat="1" applyFont="1" applyFill="1" applyBorder="1" applyAlignment="1">
      <alignment vertical="top" wrapText="1"/>
    </xf>
    <xf numFmtId="3" fontId="15" fillId="0" borderId="5" xfId="0" applyNumberFormat="1" applyFont="1" applyFill="1" applyBorder="1" applyAlignment="1">
      <alignment vertical="center" wrapText="1"/>
    </xf>
    <xf numFmtId="164" fontId="15" fillId="0" borderId="5" xfId="0" applyNumberFormat="1" applyFont="1" applyFill="1" applyBorder="1" applyAlignment="1">
      <alignment vertical="center" wrapText="1"/>
    </xf>
    <xf numFmtId="3" fontId="17" fillId="0" borderId="5" xfId="0" applyNumberFormat="1" applyFont="1" applyFill="1" applyBorder="1" applyAlignment="1">
      <alignment vertical="top" shrinkToFit="1"/>
    </xf>
    <xf numFmtId="164" fontId="17" fillId="0" borderId="5" xfId="0" applyNumberFormat="1" applyFont="1" applyFill="1" applyBorder="1" applyAlignment="1">
      <alignment vertical="top" shrinkToFit="1"/>
    </xf>
    <xf numFmtId="3" fontId="16" fillId="0" borderId="5" xfId="0" applyNumberFormat="1" applyFont="1" applyFill="1" applyBorder="1" applyAlignment="1">
      <alignment vertical="top" wrapText="1"/>
    </xf>
    <xf numFmtId="3" fontId="17" fillId="0" borderId="7" xfId="0" applyNumberFormat="1" applyFont="1" applyFill="1" applyBorder="1" applyAlignment="1">
      <alignment vertical="top" shrinkToFit="1"/>
    </xf>
    <xf numFmtId="164" fontId="15" fillId="0" borderId="6" xfId="0" applyNumberFormat="1" applyFont="1" applyFill="1" applyBorder="1" applyAlignment="1">
      <alignment vertical="center" shrinkToFit="1"/>
    </xf>
    <xf numFmtId="164" fontId="15" fillId="0" borderId="7" xfId="0" applyNumberFormat="1" applyFont="1" applyFill="1" applyBorder="1" applyAlignment="1">
      <alignment vertical="center" shrinkToFit="1"/>
    </xf>
    <xf numFmtId="164" fontId="17" fillId="0" borderId="7" xfId="0" applyNumberFormat="1" applyFont="1" applyFill="1" applyBorder="1" applyAlignment="1">
      <alignment vertical="center" shrinkToFit="1"/>
    </xf>
    <xf numFmtId="164" fontId="17" fillId="0" borderId="7" xfId="0" applyNumberFormat="1" applyFont="1" applyFill="1" applyBorder="1" applyAlignment="1">
      <alignment vertical="top" shrinkToFit="1"/>
    </xf>
    <xf numFmtId="166" fontId="14" fillId="0" borderId="6" xfId="0" applyNumberFormat="1" applyFont="1" applyFill="1" applyBorder="1" applyAlignment="1">
      <alignment vertical="center" wrapText="1"/>
    </xf>
    <xf numFmtId="0" fontId="12" fillId="0" borderId="1" xfId="2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2"/>
    <cellStyle name="Обычный 6 2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</xdr:colOff>
      <xdr:row>12</xdr:row>
      <xdr:rowOff>0</xdr:rowOff>
    </xdr:from>
    <xdr:ext cx="5675630" cy="0"/>
    <xdr:sp macro="" textlink="">
      <xdr:nvSpPr>
        <xdr:cNvPr id="2" name="Shape 26"/>
        <xdr:cNvSpPr/>
      </xdr:nvSpPr>
      <xdr:spPr>
        <a:xfrm>
          <a:off x="18288" y="3228975"/>
          <a:ext cx="5675630" cy="0"/>
        </a:xfrm>
        <a:custGeom>
          <a:avLst/>
          <a:gdLst/>
          <a:ahLst/>
          <a:cxnLst/>
          <a:rect l="0" t="0" r="0" b="0"/>
          <a:pathLst>
            <a:path w="5675630">
              <a:moveTo>
                <a:pt x="0" y="0"/>
              </a:moveTo>
              <a:lnTo>
                <a:pt x="5675376" y="0"/>
              </a:lnTo>
            </a:path>
          </a:pathLst>
        </a:custGeom>
        <a:ln w="9144">
          <a:solidFill>
            <a:srgbClr val="181818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40" workbookViewId="0">
      <selection activeCell="A53" sqref="A53:B53"/>
    </sheetView>
  </sheetViews>
  <sheetFormatPr defaultColWidth="9.35546875" defaultRowHeight="13.15" x14ac:dyDescent="0.4"/>
  <cols>
    <col min="1" max="1" width="68.640625" style="65" customWidth="1"/>
    <col min="2" max="2" width="13" style="65" customWidth="1"/>
    <col min="3" max="3" width="24.5" style="65" customWidth="1"/>
    <col min="4" max="4" width="20.140625" style="65" customWidth="1"/>
    <col min="5" max="6" width="9.35546875" style="65"/>
    <col min="7" max="8" width="10.140625" style="65" bestFit="1" customWidth="1"/>
    <col min="9" max="16384" width="9.35546875" style="65"/>
  </cols>
  <sheetData>
    <row r="1" spans="1:4" x14ac:dyDescent="0.4">
      <c r="A1" s="63" t="s">
        <v>24</v>
      </c>
      <c r="B1" s="64"/>
    </row>
    <row r="2" spans="1:4" ht="25.5" customHeight="1" x14ac:dyDescent="0.4">
      <c r="A2" s="124" t="s">
        <v>116</v>
      </c>
      <c r="B2" s="66"/>
      <c r="C2" s="193"/>
      <c r="D2" s="193"/>
    </row>
    <row r="3" spans="1:4" ht="22.5" customHeight="1" x14ac:dyDescent="0.4">
      <c r="A3" s="67"/>
      <c r="B3" s="194" t="s">
        <v>25</v>
      </c>
      <c r="C3" s="126" t="s">
        <v>115</v>
      </c>
      <c r="D3" s="68" t="s">
        <v>110</v>
      </c>
    </row>
    <row r="4" spans="1:4" ht="12.75" customHeight="1" x14ac:dyDescent="0.4">
      <c r="A4" s="69" t="s">
        <v>26</v>
      </c>
      <c r="B4" s="195"/>
      <c r="C4" s="70" t="s">
        <v>111</v>
      </c>
      <c r="D4" s="71" t="s">
        <v>112</v>
      </c>
    </row>
    <row r="5" spans="1:4" ht="20.100000000000001" customHeight="1" x14ac:dyDescent="0.4">
      <c r="A5" s="72" t="s">
        <v>113</v>
      </c>
      <c r="B5" s="73"/>
      <c r="C5" s="74"/>
      <c r="D5" s="74"/>
    </row>
    <row r="6" spans="1:4" ht="20.100000000000001" customHeight="1" x14ac:dyDescent="0.4">
      <c r="A6" s="75" t="s">
        <v>34</v>
      </c>
      <c r="B6" s="76"/>
      <c r="C6" s="77"/>
      <c r="D6" s="77"/>
    </row>
    <row r="7" spans="1:4" ht="17.25" customHeight="1" x14ac:dyDescent="0.4">
      <c r="A7" s="78" t="s">
        <v>38</v>
      </c>
      <c r="B7" s="79">
        <v>5</v>
      </c>
      <c r="C7" s="80">
        <v>20567650</v>
      </c>
      <c r="D7" s="81">
        <v>20259481</v>
      </c>
    </row>
    <row r="8" spans="1:4" ht="12.75" customHeight="1" x14ac:dyDescent="0.4">
      <c r="A8" s="76" t="s">
        <v>0</v>
      </c>
      <c r="B8" s="82"/>
      <c r="C8" s="80">
        <v>3889</v>
      </c>
      <c r="D8" s="81">
        <v>4722</v>
      </c>
    </row>
    <row r="9" spans="1:4" ht="12.75" customHeight="1" x14ac:dyDescent="0.4">
      <c r="A9" s="78" t="s">
        <v>33</v>
      </c>
      <c r="B9" s="82">
        <v>6</v>
      </c>
      <c r="C9" s="80">
        <v>229450</v>
      </c>
      <c r="D9" s="81">
        <v>749056</v>
      </c>
    </row>
    <row r="10" spans="1:4" ht="12.75" customHeight="1" x14ac:dyDescent="0.4">
      <c r="A10" s="76" t="s">
        <v>1</v>
      </c>
      <c r="B10" s="82"/>
      <c r="C10" s="80">
        <v>2778</v>
      </c>
      <c r="D10" s="81">
        <v>2809</v>
      </c>
    </row>
    <row r="11" spans="1:4" ht="18.75" customHeight="1" x14ac:dyDescent="0.4">
      <c r="A11" s="78" t="s">
        <v>39</v>
      </c>
      <c r="B11" s="79"/>
      <c r="C11" s="83">
        <v>1160420</v>
      </c>
      <c r="D11" s="81">
        <v>1016511</v>
      </c>
    </row>
    <row r="12" spans="1:4" ht="23.25" customHeight="1" x14ac:dyDescent="0.4">
      <c r="A12" s="78" t="s">
        <v>40</v>
      </c>
      <c r="B12" s="79">
        <v>7</v>
      </c>
      <c r="C12" s="84">
        <v>1733850</v>
      </c>
      <c r="D12" s="81" t="s">
        <v>41</v>
      </c>
    </row>
    <row r="13" spans="1:4" ht="12.75" customHeight="1" x14ac:dyDescent="0.4">
      <c r="A13" s="85" t="s">
        <v>2</v>
      </c>
      <c r="B13" s="86"/>
      <c r="C13" s="87">
        <v>578465</v>
      </c>
      <c r="D13" s="88">
        <v>417046</v>
      </c>
    </row>
    <row r="14" spans="1:4" ht="20.100000000000001" customHeight="1" x14ac:dyDescent="0.4">
      <c r="A14" s="89"/>
      <c r="B14" s="90"/>
      <c r="C14" s="91">
        <v>24276502</v>
      </c>
      <c r="D14" s="92">
        <v>22449625</v>
      </c>
    </row>
    <row r="15" spans="1:4" ht="20.100000000000001" customHeight="1" x14ac:dyDescent="0.4">
      <c r="A15" s="75" t="s">
        <v>37</v>
      </c>
      <c r="B15" s="82"/>
      <c r="C15" s="80"/>
      <c r="D15" s="81"/>
    </row>
    <row r="16" spans="1:4" ht="12.75" customHeight="1" x14ac:dyDescent="0.4">
      <c r="A16" s="76" t="s">
        <v>3</v>
      </c>
      <c r="B16" s="82"/>
      <c r="C16" s="80">
        <v>85637</v>
      </c>
      <c r="D16" s="81">
        <v>2092</v>
      </c>
    </row>
    <row r="17" spans="1:8" ht="12.75" customHeight="1" x14ac:dyDescent="0.4">
      <c r="A17" s="76" t="s">
        <v>4</v>
      </c>
      <c r="B17" s="82"/>
      <c r="C17" s="80">
        <v>53623</v>
      </c>
      <c r="D17" s="81">
        <v>4357</v>
      </c>
    </row>
    <row r="18" spans="1:8" ht="12.75" customHeight="1" x14ac:dyDescent="0.4">
      <c r="A18" s="78" t="s">
        <v>32</v>
      </c>
      <c r="B18" s="82">
        <v>8</v>
      </c>
      <c r="C18" s="80">
        <v>1258734</v>
      </c>
      <c r="D18" s="81">
        <v>175420</v>
      </c>
    </row>
    <row r="19" spans="1:8" ht="12.75" customHeight="1" x14ac:dyDescent="0.4">
      <c r="A19" s="76" t="s">
        <v>5</v>
      </c>
      <c r="B19" s="82"/>
      <c r="C19" s="80">
        <v>236250</v>
      </c>
      <c r="D19" s="81">
        <v>472500</v>
      </c>
    </row>
    <row r="20" spans="1:8" ht="12.75" customHeight="1" x14ac:dyDescent="0.4">
      <c r="A20" s="76" t="s">
        <v>6</v>
      </c>
      <c r="B20" s="82"/>
      <c r="C20" s="80" t="s">
        <v>41</v>
      </c>
      <c r="D20" s="81">
        <v>21283</v>
      </c>
    </row>
    <row r="21" spans="1:8" ht="12.75" customHeight="1" x14ac:dyDescent="0.4">
      <c r="A21" s="76" t="s">
        <v>7</v>
      </c>
      <c r="B21" s="82"/>
      <c r="C21" s="80">
        <v>352006</v>
      </c>
      <c r="D21" s="81">
        <v>647477</v>
      </c>
    </row>
    <row r="22" spans="1:8" ht="19.5" customHeight="1" x14ac:dyDescent="0.4">
      <c r="A22" s="76" t="s">
        <v>8</v>
      </c>
      <c r="B22" s="82"/>
      <c r="C22" s="80">
        <v>39034</v>
      </c>
      <c r="D22" s="94">
        <v>849</v>
      </c>
    </row>
    <row r="23" spans="1:8" ht="12.75" customHeight="1" x14ac:dyDescent="0.4">
      <c r="A23" s="78" t="s">
        <v>31</v>
      </c>
      <c r="B23" s="82">
        <v>9</v>
      </c>
      <c r="C23" s="80">
        <v>860011</v>
      </c>
      <c r="D23" s="81">
        <v>1428512</v>
      </c>
    </row>
    <row r="24" spans="1:8" ht="12.75" customHeight="1" x14ac:dyDescent="0.4">
      <c r="A24" s="85" t="s">
        <v>9</v>
      </c>
      <c r="B24" s="86"/>
      <c r="C24" s="87">
        <v>59573</v>
      </c>
      <c r="D24" s="95">
        <v>21</v>
      </c>
    </row>
    <row r="25" spans="1:8" ht="12.75" customHeight="1" x14ac:dyDescent="0.4">
      <c r="A25" s="96"/>
      <c r="B25" s="97"/>
      <c r="C25" s="98">
        <v>2944868</v>
      </c>
      <c r="D25" s="99">
        <v>2752511</v>
      </c>
    </row>
    <row r="26" spans="1:8" ht="12.75" customHeight="1" x14ac:dyDescent="0.4">
      <c r="A26" s="100" t="s">
        <v>114</v>
      </c>
      <c r="B26" s="101"/>
      <c r="C26" s="98">
        <v>27221370</v>
      </c>
      <c r="D26" s="99">
        <v>25202136</v>
      </c>
      <c r="H26" s="127"/>
    </row>
    <row r="27" spans="1:8" ht="12.75" customHeight="1" x14ac:dyDescent="0.4">
      <c r="B27" s="90"/>
      <c r="C27" s="91"/>
      <c r="D27" s="92"/>
    </row>
    <row r="28" spans="1:8" ht="12.75" customHeight="1" x14ac:dyDescent="0.4">
      <c r="A28" s="89" t="s">
        <v>42</v>
      </c>
      <c r="B28" s="90"/>
      <c r="C28" s="91"/>
      <c r="D28" s="92"/>
    </row>
    <row r="29" spans="1:8" ht="14.25" customHeight="1" x14ac:dyDescent="0.35">
      <c r="A29" s="102" t="s">
        <v>43</v>
      </c>
      <c r="B29" s="103">
        <v>10</v>
      </c>
      <c r="C29" s="104">
        <v>6404948</v>
      </c>
      <c r="D29" s="105">
        <v>6404948</v>
      </c>
    </row>
    <row r="30" spans="1:8" ht="12.75" customHeight="1" x14ac:dyDescent="0.4">
      <c r="A30" s="76" t="s">
        <v>10</v>
      </c>
      <c r="B30" s="82"/>
      <c r="C30" s="80">
        <v>1080333</v>
      </c>
      <c r="D30" s="81">
        <v>1080333</v>
      </c>
    </row>
    <row r="31" spans="1:8" ht="12.75" customHeight="1" x14ac:dyDescent="0.4">
      <c r="A31" s="85" t="s">
        <v>11</v>
      </c>
      <c r="B31" s="86"/>
      <c r="C31" s="125">
        <v>-1777124</v>
      </c>
      <c r="D31" s="106">
        <v>-470086</v>
      </c>
    </row>
    <row r="32" spans="1:8" ht="12.75" customHeight="1" x14ac:dyDescent="0.4">
      <c r="A32" s="107" t="s">
        <v>12</v>
      </c>
      <c r="B32" s="101"/>
      <c r="C32" s="98">
        <v>5708157</v>
      </c>
      <c r="D32" s="99">
        <v>7015195</v>
      </c>
    </row>
    <row r="33" spans="1:4" ht="12.75" customHeight="1" x14ac:dyDescent="0.4">
      <c r="A33" s="108" t="s">
        <v>46</v>
      </c>
      <c r="D33" s="109"/>
    </row>
    <row r="34" spans="1:4" ht="13.5" customHeight="1" x14ac:dyDescent="0.4">
      <c r="A34" s="110" t="s">
        <v>47</v>
      </c>
      <c r="B34" s="79"/>
      <c r="C34" s="111"/>
      <c r="D34" s="112"/>
    </row>
    <row r="35" spans="1:4" ht="15.75" customHeight="1" x14ac:dyDescent="0.4">
      <c r="A35" s="110" t="s">
        <v>45</v>
      </c>
      <c r="B35" s="79"/>
      <c r="C35" s="111"/>
      <c r="D35" s="112"/>
    </row>
    <row r="36" spans="1:4" ht="20.25" customHeight="1" x14ac:dyDescent="0.4">
      <c r="A36" s="113" t="s">
        <v>44</v>
      </c>
      <c r="B36" s="79">
        <v>11</v>
      </c>
      <c r="C36" s="111">
        <v>15765073</v>
      </c>
      <c r="D36" s="112" t="s">
        <v>41</v>
      </c>
    </row>
    <row r="37" spans="1:4" ht="12.75" customHeight="1" x14ac:dyDescent="0.4">
      <c r="A37" s="113" t="s">
        <v>30</v>
      </c>
      <c r="B37" s="82">
        <v>12</v>
      </c>
      <c r="C37" s="80">
        <v>3000000</v>
      </c>
      <c r="D37" s="81">
        <v>3000000</v>
      </c>
    </row>
    <row r="38" spans="1:4" ht="19.5" customHeight="1" x14ac:dyDescent="0.4">
      <c r="A38" s="114" t="s">
        <v>13</v>
      </c>
      <c r="B38" s="82"/>
      <c r="C38" s="80">
        <v>1394249</v>
      </c>
      <c r="D38" s="81">
        <v>1429999</v>
      </c>
    </row>
    <row r="39" spans="1:4" ht="12.75" customHeight="1" x14ac:dyDescent="0.4">
      <c r="A39" s="115" t="s">
        <v>14</v>
      </c>
      <c r="B39" s="86"/>
      <c r="C39" s="87">
        <v>2670</v>
      </c>
      <c r="D39" s="88">
        <v>2453</v>
      </c>
    </row>
    <row r="40" spans="1:4" ht="14.25" customHeight="1" x14ac:dyDescent="0.4">
      <c r="A40" s="116"/>
      <c r="B40" s="90"/>
      <c r="C40" s="91">
        <v>20161992</v>
      </c>
      <c r="D40" s="92">
        <v>4432452</v>
      </c>
    </row>
    <row r="41" spans="1:4" ht="16.5" customHeight="1" x14ac:dyDescent="0.4">
      <c r="A41" s="110" t="s">
        <v>48</v>
      </c>
      <c r="B41" s="82"/>
      <c r="C41" s="80"/>
      <c r="D41" s="81"/>
    </row>
    <row r="42" spans="1:4" ht="12.75" customHeight="1" x14ac:dyDescent="0.4">
      <c r="A42" s="113" t="s">
        <v>29</v>
      </c>
      <c r="B42" s="82">
        <v>11</v>
      </c>
      <c r="C42" s="80">
        <v>805359</v>
      </c>
      <c r="D42" s="81">
        <v>10813093</v>
      </c>
    </row>
    <row r="43" spans="1:4" ht="25.5" customHeight="1" x14ac:dyDescent="0.4">
      <c r="A43" s="113" t="s">
        <v>28</v>
      </c>
      <c r="B43" s="79"/>
      <c r="C43" s="80">
        <v>135938</v>
      </c>
      <c r="D43" s="81">
        <v>135938</v>
      </c>
    </row>
    <row r="44" spans="1:4" ht="12.75" customHeight="1" x14ac:dyDescent="0.4">
      <c r="A44" s="114" t="s">
        <v>15</v>
      </c>
      <c r="B44" s="82"/>
      <c r="C44" s="93">
        <v>217</v>
      </c>
      <c r="D44" s="94">
        <v>435</v>
      </c>
    </row>
    <row r="45" spans="1:4" ht="12.75" customHeight="1" x14ac:dyDescent="0.4">
      <c r="A45" s="113" t="s">
        <v>27</v>
      </c>
      <c r="B45" s="82">
        <v>13</v>
      </c>
      <c r="C45" s="80">
        <v>408845</v>
      </c>
      <c r="D45" s="81">
        <v>2801722</v>
      </c>
    </row>
    <row r="46" spans="1:4" ht="12.75" customHeight="1" x14ac:dyDescent="0.4">
      <c r="A46" s="114" t="s">
        <v>16</v>
      </c>
      <c r="B46" s="82"/>
      <c r="C46" s="93">
        <v>233</v>
      </c>
      <c r="D46" s="81">
        <v>2375</v>
      </c>
    </row>
    <row r="47" spans="1:4" ht="14.25" customHeight="1" x14ac:dyDescent="0.4">
      <c r="A47" s="114" t="s">
        <v>17</v>
      </c>
      <c r="B47" s="82"/>
      <c r="C47" s="93">
        <v>18</v>
      </c>
      <c r="D47" s="94">
        <v>22</v>
      </c>
    </row>
    <row r="48" spans="1:4" ht="12.75" customHeight="1" x14ac:dyDescent="0.4">
      <c r="A48" s="115" t="s">
        <v>18</v>
      </c>
      <c r="B48" s="117"/>
      <c r="C48" s="118">
        <v>611</v>
      </c>
      <c r="D48" s="95">
        <v>904</v>
      </c>
    </row>
    <row r="49" spans="1:7" ht="12.75" customHeight="1" x14ac:dyDescent="0.4">
      <c r="A49" s="119"/>
      <c r="B49" s="119"/>
      <c r="C49" s="98">
        <v>1351221</v>
      </c>
      <c r="D49" s="99">
        <v>13754489</v>
      </c>
    </row>
    <row r="50" spans="1:7" ht="12.75" customHeight="1" x14ac:dyDescent="0.4">
      <c r="A50" s="120" t="s">
        <v>35</v>
      </c>
      <c r="B50" s="121"/>
      <c r="C50" s="122">
        <v>21513213</v>
      </c>
      <c r="D50" s="123">
        <v>18186941</v>
      </c>
      <c r="G50" s="127"/>
    </row>
    <row r="51" spans="1:7" ht="12.75" customHeight="1" x14ac:dyDescent="0.4">
      <c r="A51" s="120" t="s">
        <v>36</v>
      </c>
      <c r="B51" s="121"/>
      <c r="C51" s="122">
        <v>27221370</v>
      </c>
      <c r="D51" s="123">
        <v>25202136</v>
      </c>
    </row>
    <row r="52" spans="1:7" ht="23.25" customHeight="1" x14ac:dyDescent="0.4"/>
    <row r="53" spans="1:7" x14ac:dyDescent="0.4">
      <c r="A53" s="65" t="s">
        <v>128</v>
      </c>
      <c r="B53" s="65" t="s">
        <v>129</v>
      </c>
    </row>
  </sheetData>
  <mergeCells count="2">
    <mergeCell ref="C2:D2"/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25" sqref="A25:B25"/>
    </sheetView>
  </sheetViews>
  <sheetFormatPr defaultColWidth="9.35546875" defaultRowHeight="13.15" x14ac:dyDescent="0.4"/>
  <cols>
    <col min="1" max="1" width="72.640625" style="1" customWidth="1"/>
    <col min="2" max="2" width="15" style="1" customWidth="1"/>
    <col min="3" max="3" width="22.140625" style="1" customWidth="1"/>
    <col min="4" max="4" width="20.140625" style="1" customWidth="1"/>
    <col min="5" max="5" width="16" style="1" bestFit="1" customWidth="1"/>
    <col min="6" max="16384" width="9.35546875" style="1"/>
  </cols>
  <sheetData>
    <row r="1" spans="1:4" x14ac:dyDescent="0.4">
      <c r="A1" s="41" t="s">
        <v>24</v>
      </c>
      <c r="B1" s="41"/>
    </row>
    <row r="2" spans="1:4" ht="25.5" customHeight="1" x14ac:dyDescent="0.4">
      <c r="A2" s="198" t="s">
        <v>120</v>
      </c>
      <c r="B2" s="198"/>
      <c r="C2" s="198"/>
      <c r="D2" s="198"/>
    </row>
    <row r="3" spans="1:4" ht="21" customHeight="1" x14ac:dyDescent="0.4">
      <c r="A3" s="2"/>
      <c r="B3" s="196" t="s">
        <v>95</v>
      </c>
      <c r="C3" s="196" t="s">
        <v>121</v>
      </c>
      <c r="D3" s="196"/>
    </row>
    <row r="4" spans="1:4" ht="12.75" customHeight="1" x14ac:dyDescent="0.4">
      <c r="A4" s="7" t="s">
        <v>26</v>
      </c>
      <c r="B4" s="197"/>
      <c r="C4" s="42" t="s">
        <v>49</v>
      </c>
      <c r="D4" s="43" t="s">
        <v>50</v>
      </c>
    </row>
    <row r="5" spans="1:4" ht="17.25" customHeight="1" x14ac:dyDescent="0.4">
      <c r="A5" s="10" t="s">
        <v>96</v>
      </c>
      <c r="B5" s="53">
        <v>14</v>
      </c>
      <c r="C5" s="16">
        <v>2137761</v>
      </c>
      <c r="D5" s="17" t="s">
        <v>41</v>
      </c>
    </row>
    <row r="6" spans="1:4" ht="12.75" customHeight="1" x14ac:dyDescent="0.4">
      <c r="A6" s="10" t="s">
        <v>97</v>
      </c>
      <c r="B6" s="54">
        <v>15</v>
      </c>
      <c r="C6" s="58">
        <v>-628919</v>
      </c>
      <c r="D6" s="128" t="s">
        <v>41</v>
      </c>
    </row>
    <row r="7" spans="1:4" ht="12.75" customHeight="1" x14ac:dyDescent="0.4">
      <c r="A7" s="47" t="s">
        <v>98</v>
      </c>
      <c r="B7" s="55"/>
      <c r="C7" s="45">
        <v>1508842</v>
      </c>
      <c r="D7" s="46" t="s">
        <v>41</v>
      </c>
    </row>
    <row r="8" spans="1:4" ht="12.75" customHeight="1" x14ac:dyDescent="0.4">
      <c r="A8" s="3"/>
      <c r="B8" s="54"/>
      <c r="C8" s="16"/>
      <c r="D8" s="17"/>
    </row>
    <row r="9" spans="1:4" ht="18.75" customHeight="1" x14ac:dyDescent="0.4">
      <c r="A9" s="10" t="s">
        <v>99</v>
      </c>
      <c r="B9" s="53">
        <v>16</v>
      </c>
      <c r="C9" s="58">
        <v>-36795</v>
      </c>
      <c r="D9" s="59">
        <v>-31306</v>
      </c>
    </row>
    <row r="10" spans="1:4" ht="14.25" customHeight="1" x14ac:dyDescent="0.4">
      <c r="A10" s="10" t="s">
        <v>100</v>
      </c>
      <c r="B10" s="53"/>
      <c r="C10" s="132">
        <v>-1470746</v>
      </c>
      <c r="D10" s="59">
        <v>262497</v>
      </c>
    </row>
    <row r="11" spans="1:4" ht="12.75" customHeight="1" x14ac:dyDescent="0.4">
      <c r="A11" s="44" t="s">
        <v>101</v>
      </c>
      <c r="B11" s="23">
        <v>19</v>
      </c>
      <c r="C11" s="18">
        <v>16648</v>
      </c>
      <c r="D11" s="60">
        <v>-9635</v>
      </c>
    </row>
    <row r="12" spans="1:4" ht="13.5" customHeight="1" x14ac:dyDescent="0.4">
      <c r="A12" s="15" t="s">
        <v>102</v>
      </c>
      <c r="B12" s="56"/>
      <c r="C12" s="16">
        <v>18622</v>
      </c>
      <c r="D12" s="16">
        <v>221556</v>
      </c>
    </row>
    <row r="13" spans="1:4" ht="12.75" customHeight="1" x14ac:dyDescent="0.4">
      <c r="A13" s="3"/>
      <c r="B13" s="54"/>
      <c r="C13" s="16"/>
      <c r="D13" s="17"/>
    </row>
    <row r="14" spans="1:4" ht="12.75" customHeight="1" x14ac:dyDescent="0.4">
      <c r="A14" s="10" t="s">
        <v>103</v>
      </c>
      <c r="B14" s="54">
        <v>17</v>
      </c>
      <c r="C14" s="16">
        <v>350437</v>
      </c>
      <c r="D14" s="17">
        <v>63815</v>
      </c>
    </row>
    <row r="15" spans="1:4" ht="12.75" customHeight="1" x14ac:dyDescent="0.4">
      <c r="A15" s="10" t="s">
        <v>104</v>
      </c>
      <c r="B15" s="53">
        <v>18</v>
      </c>
      <c r="C15" s="58">
        <v>-1676097</v>
      </c>
      <c r="D15" s="130">
        <v>0</v>
      </c>
    </row>
    <row r="16" spans="1:4" ht="12.75" customHeight="1" x14ac:dyDescent="0.4">
      <c r="A16" s="47" t="s">
        <v>105</v>
      </c>
      <c r="B16" s="57"/>
      <c r="C16" s="133">
        <v>-1307038</v>
      </c>
      <c r="D16" s="46">
        <v>285371</v>
      </c>
    </row>
    <row r="17" spans="1:4" ht="12.75" customHeight="1" x14ac:dyDescent="0.4">
      <c r="A17" s="15"/>
      <c r="B17" s="3"/>
      <c r="C17" s="16"/>
      <c r="D17" s="17"/>
    </row>
    <row r="18" spans="1:4" ht="12.75" customHeight="1" x14ac:dyDescent="0.4">
      <c r="A18" s="48" t="s">
        <v>109</v>
      </c>
      <c r="B18" s="28"/>
      <c r="C18" s="129">
        <v>0</v>
      </c>
      <c r="D18" s="129">
        <v>0</v>
      </c>
    </row>
    <row r="19" spans="1:4" ht="12.75" customHeight="1" thickBot="1" x14ac:dyDescent="0.45">
      <c r="A19" s="49" t="s">
        <v>106</v>
      </c>
      <c r="B19" s="49"/>
      <c r="C19" s="134">
        <v>-1307038</v>
      </c>
      <c r="D19" s="50">
        <v>285371</v>
      </c>
    </row>
    <row r="20" spans="1:4" ht="12.75" customHeight="1" x14ac:dyDescent="0.4">
      <c r="A20" s="3"/>
      <c r="B20" s="3"/>
      <c r="C20" s="16"/>
      <c r="D20" s="17"/>
    </row>
    <row r="21" spans="1:4" ht="15.75" customHeight="1" x14ac:dyDescent="0.4">
      <c r="A21" s="10" t="s">
        <v>107</v>
      </c>
      <c r="B21" s="3"/>
      <c r="C21" s="131">
        <v>0</v>
      </c>
      <c r="D21" s="131">
        <v>0</v>
      </c>
    </row>
    <row r="22" spans="1:4" ht="12.75" customHeight="1" thickBot="1" x14ac:dyDescent="0.45">
      <c r="A22" s="49" t="s">
        <v>108</v>
      </c>
      <c r="B22" s="51"/>
      <c r="C22" s="135">
        <v>-1307038</v>
      </c>
      <c r="D22" s="52">
        <v>285371</v>
      </c>
    </row>
    <row r="24" spans="1:4" x14ac:dyDescent="0.4">
      <c r="D24" s="36"/>
    </row>
    <row r="25" spans="1:4" x14ac:dyDescent="0.4">
      <c r="A25" s="65" t="s">
        <v>128</v>
      </c>
      <c r="B25" s="65" t="s">
        <v>129</v>
      </c>
    </row>
  </sheetData>
  <mergeCells count="3">
    <mergeCell ref="B3:B4"/>
    <mergeCell ref="A2:D2"/>
    <mergeCell ref="C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53" workbookViewId="0">
      <selection activeCell="B81" sqref="B81"/>
    </sheetView>
  </sheetViews>
  <sheetFormatPr defaultColWidth="9.35546875" defaultRowHeight="13.15" x14ac:dyDescent="0.4"/>
  <cols>
    <col min="1" max="1" width="63.640625" style="1" customWidth="1"/>
    <col min="2" max="2" width="9" style="1" customWidth="1"/>
    <col min="3" max="3" width="24.85546875" style="1" customWidth="1"/>
    <col min="4" max="4" width="20.5" style="1" customWidth="1"/>
    <col min="5" max="7" width="9.35546875" style="1"/>
    <col min="8" max="8" width="9.85546875" style="1" bestFit="1" customWidth="1"/>
    <col min="9" max="16384" width="9.35546875" style="1"/>
  </cols>
  <sheetData>
    <row r="1" spans="1:4" x14ac:dyDescent="0.4">
      <c r="A1" s="21" t="s">
        <v>24</v>
      </c>
      <c r="B1" s="21"/>
    </row>
    <row r="2" spans="1:4" ht="23.25" x14ac:dyDescent="0.4">
      <c r="A2" s="22" t="s">
        <v>125</v>
      </c>
      <c r="B2" s="22"/>
    </row>
    <row r="3" spans="1:4" x14ac:dyDescent="0.4">
      <c r="A3" s="22"/>
      <c r="B3" s="22"/>
    </row>
    <row r="4" spans="1:4" ht="16.5" customHeight="1" x14ac:dyDescent="0.4">
      <c r="A4" s="22"/>
      <c r="B4" s="22"/>
      <c r="C4" s="199" t="s">
        <v>126</v>
      </c>
      <c r="D4" s="199"/>
    </row>
    <row r="5" spans="1:4" ht="12.75" customHeight="1" x14ac:dyDescent="0.4">
      <c r="A5" s="25" t="s">
        <v>19</v>
      </c>
      <c r="B5" s="25"/>
      <c r="C5" s="26" t="s">
        <v>49</v>
      </c>
      <c r="D5" s="27" t="s">
        <v>50</v>
      </c>
    </row>
    <row r="6" spans="1:4" ht="17.25" customHeight="1" x14ac:dyDescent="0.4">
      <c r="A6" s="15" t="s">
        <v>51</v>
      </c>
      <c r="B6" s="15"/>
    </row>
    <row r="7" spans="1:4" ht="16.5" customHeight="1" x14ac:dyDescent="0.4">
      <c r="A7" s="11" t="s">
        <v>52</v>
      </c>
      <c r="B7" s="48"/>
      <c r="C7" s="149">
        <f>C8+C12</f>
        <v>1880438</v>
      </c>
      <c r="D7" s="163">
        <f>D8+D12</f>
        <v>2741502</v>
      </c>
    </row>
    <row r="8" spans="1:4" ht="13.5" customHeight="1" x14ac:dyDescent="0.4">
      <c r="A8" s="4" t="s">
        <v>53</v>
      </c>
      <c r="B8" s="4"/>
      <c r="C8" s="166">
        <v>1460484</v>
      </c>
      <c r="D8" s="137">
        <v>0</v>
      </c>
    </row>
    <row r="9" spans="1:4" ht="12" customHeight="1" x14ac:dyDescent="0.4">
      <c r="A9" s="4" t="s">
        <v>55</v>
      </c>
      <c r="B9" s="4"/>
      <c r="C9" s="137">
        <v>0</v>
      </c>
      <c r="D9" s="138">
        <v>0</v>
      </c>
    </row>
    <row r="10" spans="1:4" ht="12.75" customHeight="1" x14ac:dyDescent="0.4">
      <c r="A10" s="4" t="s">
        <v>54</v>
      </c>
      <c r="B10" s="4"/>
      <c r="C10" s="138">
        <v>0</v>
      </c>
      <c r="D10" s="138">
        <v>0</v>
      </c>
    </row>
    <row r="11" spans="1:4" ht="12" customHeight="1" x14ac:dyDescent="0.4">
      <c r="A11" s="8" t="s">
        <v>72</v>
      </c>
      <c r="B11" s="8"/>
      <c r="C11" s="138">
        <v>0</v>
      </c>
      <c r="D11" s="138">
        <v>0</v>
      </c>
    </row>
    <row r="12" spans="1:4" ht="12.75" customHeight="1" x14ac:dyDescent="0.35">
      <c r="A12" s="14" t="s">
        <v>63</v>
      </c>
      <c r="B12" s="14"/>
      <c r="C12" s="167">
        <v>419954</v>
      </c>
      <c r="D12" s="139">
        <v>2741502</v>
      </c>
    </row>
    <row r="13" spans="1:4" ht="12.75" customHeight="1" x14ac:dyDescent="0.35">
      <c r="A13" s="3"/>
      <c r="B13" s="3"/>
      <c r="C13" s="61"/>
      <c r="D13" s="139"/>
    </row>
    <row r="14" spans="1:4" ht="12.75" customHeight="1" x14ac:dyDescent="0.4">
      <c r="A14" s="11" t="s">
        <v>56</v>
      </c>
      <c r="B14" s="11"/>
      <c r="C14" s="151">
        <f>SUM(C16:C22)</f>
        <v>4441969</v>
      </c>
      <c r="D14" s="164">
        <f>SUM(D16:D22)</f>
        <v>125074</v>
      </c>
    </row>
    <row r="15" spans="1:4" ht="12.75" customHeight="1" x14ac:dyDescent="0.4">
      <c r="A15" s="3"/>
      <c r="B15" s="3"/>
      <c r="C15" s="152"/>
      <c r="D15" s="140"/>
    </row>
    <row r="16" spans="1:4" ht="12.75" customHeight="1" x14ac:dyDescent="0.4">
      <c r="A16" s="4" t="s">
        <v>21</v>
      </c>
      <c r="B16" s="4"/>
      <c r="C16" s="168">
        <v>2152586</v>
      </c>
      <c r="D16" s="141">
        <v>114939</v>
      </c>
    </row>
    <row r="17" spans="1:8" ht="12.75" customHeight="1" x14ac:dyDescent="0.4">
      <c r="A17" s="4" t="s">
        <v>22</v>
      </c>
      <c r="B17" s="4"/>
      <c r="C17" s="168">
        <v>403893</v>
      </c>
      <c r="D17" s="141">
        <v>3883</v>
      </c>
    </row>
    <row r="18" spans="1:8" ht="12.75" customHeight="1" x14ac:dyDescent="0.4">
      <c r="A18" s="4" t="s">
        <v>23</v>
      </c>
      <c r="B18" s="4"/>
      <c r="C18" s="168">
        <v>656</v>
      </c>
      <c r="D18" s="141">
        <v>430</v>
      </c>
    </row>
    <row r="19" spans="1:8" ht="12.75" customHeight="1" x14ac:dyDescent="0.4">
      <c r="A19" s="8" t="s">
        <v>60</v>
      </c>
      <c r="B19" s="8">
        <v>11</v>
      </c>
      <c r="C19" s="168">
        <f>1791324</f>
        <v>1791324</v>
      </c>
      <c r="D19" s="137">
        <v>0</v>
      </c>
    </row>
    <row r="20" spans="1:8" ht="12.75" customHeight="1" x14ac:dyDescent="0.4">
      <c r="A20" s="14" t="s">
        <v>57</v>
      </c>
      <c r="B20" s="14"/>
      <c r="C20" s="169">
        <v>0</v>
      </c>
      <c r="D20" s="137">
        <v>0</v>
      </c>
    </row>
    <row r="21" spans="1:8" ht="12.75" customHeight="1" x14ac:dyDescent="0.4">
      <c r="A21" s="14" t="s">
        <v>58</v>
      </c>
      <c r="B21" s="14"/>
      <c r="C21" s="168">
        <v>93281</v>
      </c>
      <c r="D21" s="141">
        <v>5822</v>
      </c>
    </row>
    <row r="22" spans="1:8" ht="12.75" customHeight="1" x14ac:dyDescent="0.4">
      <c r="A22" s="14" t="s">
        <v>59</v>
      </c>
      <c r="B22" s="14"/>
      <c r="C22" s="168">
        <v>229</v>
      </c>
      <c r="D22" s="137">
        <v>0</v>
      </c>
    </row>
    <row r="23" spans="1:8" ht="18" customHeight="1" thickBot="1" x14ac:dyDescent="0.45">
      <c r="A23" s="29" t="s">
        <v>74</v>
      </c>
      <c r="B23" s="29"/>
      <c r="C23" s="165">
        <f>(C7-C14)</f>
        <v>-2561531</v>
      </c>
      <c r="D23" s="161">
        <f>D7-D14</f>
        <v>2616428</v>
      </c>
      <c r="H23" s="36"/>
    </row>
    <row r="24" spans="1:8" ht="18" customHeight="1" x14ac:dyDescent="0.35">
      <c r="A24" s="4"/>
      <c r="B24" s="4"/>
      <c r="C24" s="153"/>
      <c r="D24" s="142"/>
    </row>
    <row r="25" spans="1:8" ht="15" customHeight="1" x14ac:dyDescent="0.4">
      <c r="A25" s="15" t="s">
        <v>61</v>
      </c>
      <c r="B25" s="15"/>
      <c r="C25" s="154">
        <v>0</v>
      </c>
      <c r="D25" s="137">
        <v>0</v>
      </c>
    </row>
    <row r="26" spans="1:8" ht="15" customHeight="1" x14ac:dyDescent="0.4">
      <c r="A26" s="30" t="s">
        <v>52</v>
      </c>
      <c r="B26" s="30"/>
      <c r="C26" s="155">
        <v>0</v>
      </c>
      <c r="D26" s="143">
        <v>0</v>
      </c>
    </row>
    <row r="27" spans="1:8" ht="15.75" customHeight="1" x14ac:dyDescent="0.4">
      <c r="A27" s="4" t="s">
        <v>62</v>
      </c>
      <c r="B27" s="4"/>
      <c r="C27" s="154">
        <v>0</v>
      </c>
      <c r="D27" s="137">
        <v>0</v>
      </c>
    </row>
    <row r="28" spans="1:8" ht="17.25" customHeight="1" x14ac:dyDescent="0.4">
      <c r="A28" s="4" t="s">
        <v>65</v>
      </c>
      <c r="B28" s="4"/>
      <c r="C28" s="154">
        <v>0</v>
      </c>
      <c r="D28" s="137">
        <v>0</v>
      </c>
    </row>
    <row r="29" spans="1:8" ht="14.25" customHeight="1" x14ac:dyDescent="0.4">
      <c r="A29" s="4" t="s">
        <v>71</v>
      </c>
      <c r="B29" s="4"/>
      <c r="C29" s="154">
        <v>0</v>
      </c>
      <c r="D29" s="137">
        <v>0</v>
      </c>
    </row>
    <row r="30" spans="1:8" ht="15.75" customHeight="1" x14ac:dyDescent="0.4">
      <c r="A30" s="4" t="s">
        <v>64</v>
      </c>
      <c r="B30" s="4"/>
      <c r="C30" s="154">
        <v>0</v>
      </c>
      <c r="D30" s="137">
        <v>0</v>
      </c>
    </row>
    <row r="31" spans="1:8" ht="16.5" customHeight="1" x14ac:dyDescent="0.4">
      <c r="A31" s="13" t="s">
        <v>63</v>
      </c>
      <c r="B31" s="172"/>
      <c r="C31" s="155">
        <v>0</v>
      </c>
      <c r="D31" s="143">
        <v>0</v>
      </c>
    </row>
    <row r="32" spans="1:8" ht="17.25" customHeight="1" x14ac:dyDescent="0.4">
      <c r="A32" s="9" t="s">
        <v>46</v>
      </c>
      <c r="B32" s="8"/>
      <c r="C32" s="156"/>
      <c r="D32" s="141"/>
    </row>
    <row r="33" spans="1:4" ht="12.75" customHeight="1" x14ac:dyDescent="0.4">
      <c r="A33" s="5" t="s">
        <v>20</v>
      </c>
      <c r="B33" s="5"/>
      <c r="C33" s="157">
        <f>SUM(C35:C39)</f>
        <v>2553029</v>
      </c>
      <c r="D33" s="136">
        <f>SUM(D35:D39)</f>
        <v>8127537</v>
      </c>
    </row>
    <row r="34" spans="1:4" ht="12.75" customHeight="1" x14ac:dyDescent="0.4">
      <c r="A34" s="4"/>
      <c r="B34" s="4"/>
      <c r="C34" s="158"/>
      <c r="D34" s="144"/>
    </row>
    <row r="35" spans="1:4" ht="12.75" customHeight="1" x14ac:dyDescent="0.4">
      <c r="A35" s="4" t="s">
        <v>66</v>
      </c>
      <c r="B35" s="4">
        <v>5</v>
      </c>
      <c r="C35" s="170">
        <v>819279</v>
      </c>
      <c r="D35" s="144">
        <v>8127537</v>
      </c>
    </row>
    <row r="36" spans="1:4" ht="12.75" customHeight="1" x14ac:dyDescent="0.4">
      <c r="A36" s="4" t="s">
        <v>67</v>
      </c>
      <c r="B36" s="4"/>
      <c r="C36" s="171">
        <v>0</v>
      </c>
      <c r="D36" s="137">
        <v>0</v>
      </c>
    </row>
    <row r="37" spans="1:4" ht="12.75" customHeight="1" x14ac:dyDescent="0.4">
      <c r="A37" s="4" t="s">
        <v>68</v>
      </c>
      <c r="B37" s="4"/>
      <c r="C37" s="171">
        <v>0</v>
      </c>
      <c r="D37" s="137">
        <v>0</v>
      </c>
    </row>
    <row r="38" spans="1:4" ht="12.75" customHeight="1" x14ac:dyDescent="0.4">
      <c r="A38" s="4" t="s">
        <v>69</v>
      </c>
      <c r="B38" s="4"/>
      <c r="C38" s="171">
        <v>0</v>
      </c>
      <c r="D38" s="137">
        <v>0</v>
      </c>
    </row>
    <row r="39" spans="1:4" ht="12.75" customHeight="1" x14ac:dyDescent="0.4">
      <c r="A39" s="13" t="s">
        <v>59</v>
      </c>
      <c r="B39" s="13">
        <v>7</v>
      </c>
      <c r="C39" s="170">
        <v>1733750</v>
      </c>
      <c r="D39" s="137">
        <v>0</v>
      </c>
    </row>
    <row r="40" spans="1:4" ht="15.75" customHeight="1" thickBot="1" x14ac:dyDescent="0.4">
      <c r="A40" s="29" t="s">
        <v>73</v>
      </c>
      <c r="B40" s="29"/>
      <c r="C40" s="159">
        <f>C26-C33</f>
        <v>-2553029</v>
      </c>
      <c r="D40" s="145">
        <f>D26-D33</f>
        <v>-8127537</v>
      </c>
    </row>
    <row r="41" spans="1:4" ht="15.75" customHeight="1" x14ac:dyDescent="0.4">
      <c r="A41" s="4"/>
      <c r="B41" s="4"/>
      <c r="C41" s="141"/>
      <c r="D41" s="141"/>
    </row>
    <row r="42" spans="1:4" ht="17.25" customHeight="1" x14ac:dyDescent="0.4">
      <c r="A42" s="15" t="s">
        <v>70</v>
      </c>
      <c r="B42" s="15"/>
      <c r="C42" s="141"/>
      <c r="D42" s="146"/>
    </row>
    <row r="43" spans="1:4" ht="13.5" customHeight="1" x14ac:dyDescent="0.4">
      <c r="A43" s="31" t="s">
        <v>52</v>
      </c>
      <c r="B43" s="31"/>
      <c r="C43" s="160">
        <f>SUM(C44:C46)</f>
        <v>14642618</v>
      </c>
      <c r="D43" s="160">
        <f>SUM(D44:D46)</f>
        <v>6505990</v>
      </c>
    </row>
    <row r="44" spans="1:4" ht="16.5" customHeight="1" x14ac:dyDescent="0.4">
      <c r="A44" s="4" t="s">
        <v>75</v>
      </c>
      <c r="B44" s="4">
        <v>11</v>
      </c>
      <c r="C44" s="168">
        <v>14642618</v>
      </c>
      <c r="D44" s="141">
        <v>6505990</v>
      </c>
    </row>
    <row r="45" spans="1:4" ht="14.25" customHeight="1" x14ac:dyDescent="0.4">
      <c r="A45" s="4" t="s">
        <v>76</v>
      </c>
      <c r="B45" s="4"/>
      <c r="C45" s="150">
        <v>0</v>
      </c>
      <c r="D45" s="137">
        <v>0</v>
      </c>
    </row>
    <row r="46" spans="1:4" ht="16.5" customHeight="1" x14ac:dyDescent="0.4">
      <c r="A46" s="13" t="s">
        <v>63</v>
      </c>
      <c r="B46" s="13"/>
      <c r="C46" s="150">
        <v>0</v>
      </c>
      <c r="D46" s="137">
        <v>0</v>
      </c>
    </row>
    <row r="47" spans="1:4" ht="12" customHeight="1" x14ac:dyDescent="0.4">
      <c r="A47" s="4"/>
      <c r="B47" s="4"/>
      <c r="C47" s="150"/>
      <c r="D47" s="137"/>
    </row>
    <row r="48" spans="1:4" ht="18" customHeight="1" x14ac:dyDescent="0.4">
      <c r="A48" s="32" t="s">
        <v>77</v>
      </c>
      <c r="B48" s="32"/>
      <c r="C48" s="160">
        <f>SUM(C49+C50+C51)</f>
        <v>10021717</v>
      </c>
      <c r="D48" s="143">
        <v>0</v>
      </c>
    </row>
    <row r="49" spans="1:4" ht="12.75" customHeight="1" x14ac:dyDescent="0.4">
      <c r="A49" s="4" t="s">
        <v>78</v>
      </c>
      <c r="B49" s="4">
        <v>11</v>
      </c>
      <c r="C49" s="168">
        <v>10021500</v>
      </c>
      <c r="D49" s="137">
        <v>0</v>
      </c>
    </row>
    <row r="50" spans="1:4" ht="12.75" customHeight="1" x14ac:dyDescent="0.4">
      <c r="A50" s="4" t="s">
        <v>79</v>
      </c>
      <c r="B50" s="4"/>
      <c r="C50" s="171">
        <v>0</v>
      </c>
      <c r="D50" s="137">
        <v>0</v>
      </c>
    </row>
    <row r="51" spans="1:4" ht="12.75" customHeight="1" x14ac:dyDescent="0.4">
      <c r="A51" s="4" t="s">
        <v>59</v>
      </c>
      <c r="B51" s="4"/>
      <c r="C51" s="168">
        <v>217</v>
      </c>
      <c r="D51" s="137">
        <v>0</v>
      </c>
    </row>
    <row r="52" spans="1:4" ht="12.75" customHeight="1" thickBot="1" x14ac:dyDescent="0.45">
      <c r="A52" s="29" t="s">
        <v>81</v>
      </c>
      <c r="B52" s="29"/>
      <c r="C52" s="161">
        <f>C43-C48</f>
        <v>4620901</v>
      </c>
      <c r="D52" s="161">
        <f>D43-D48</f>
        <v>6505990</v>
      </c>
    </row>
    <row r="53" spans="1:4" ht="12.75" customHeight="1" x14ac:dyDescent="0.4">
      <c r="A53" s="4"/>
      <c r="B53" s="4"/>
      <c r="C53" s="141"/>
      <c r="D53" s="141"/>
    </row>
    <row r="54" spans="1:4" ht="17.25" customHeight="1" x14ac:dyDescent="0.4">
      <c r="A54" s="20" t="s">
        <v>80</v>
      </c>
      <c r="B54" s="20"/>
      <c r="C54" s="162">
        <v>-74742</v>
      </c>
      <c r="D54" s="148">
        <v>-165514</v>
      </c>
    </row>
    <row r="55" spans="1:4" ht="12.75" customHeight="1" x14ac:dyDescent="0.4">
      <c r="A55" s="4" t="s">
        <v>82</v>
      </c>
      <c r="B55" s="4"/>
      <c r="C55" s="158">
        <f>C23+C40+C52+C54</f>
        <v>-568401</v>
      </c>
      <c r="D55" s="141">
        <f>D23+D40+D52+D54</f>
        <v>829367</v>
      </c>
    </row>
    <row r="56" spans="1:4" ht="12.75" customHeight="1" x14ac:dyDescent="0.4">
      <c r="A56" s="4" t="s">
        <v>83</v>
      </c>
      <c r="B56" s="4"/>
      <c r="C56" s="153">
        <v>1428412</v>
      </c>
      <c r="D56" s="141">
        <v>140820</v>
      </c>
    </row>
    <row r="57" spans="1:4" ht="12.75" customHeight="1" thickBot="1" x14ac:dyDescent="0.45">
      <c r="A57" s="29" t="s">
        <v>84</v>
      </c>
      <c r="B57" s="29"/>
      <c r="C57" s="161">
        <f>C56+C55</f>
        <v>860011</v>
      </c>
      <c r="D57" s="147">
        <f>D56+D55</f>
        <v>970187</v>
      </c>
    </row>
    <row r="60" spans="1:4" x14ac:dyDescent="0.4">
      <c r="A60" s="65" t="s">
        <v>128</v>
      </c>
      <c r="B60" s="65" t="s">
        <v>129</v>
      </c>
      <c r="D60" s="33"/>
    </row>
  </sheetData>
  <mergeCells count="1">
    <mergeCell ref="C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20" sqref="A20"/>
    </sheetView>
  </sheetViews>
  <sheetFormatPr defaultColWidth="9.35546875" defaultRowHeight="13.15" x14ac:dyDescent="0.4"/>
  <cols>
    <col min="1" max="1" width="47.35546875" style="1" customWidth="1"/>
    <col min="2" max="2" width="19.640625" style="1" customWidth="1"/>
    <col min="3" max="3" width="22.5" style="1" customWidth="1"/>
    <col min="4" max="4" width="18.640625" style="1" customWidth="1"/>
    <col min="5" max="5" width="16.140625" style="1" customWidth="1"/>
    <col min="6" max="6" width="9.35546875" style="1"/>
    <col min="7" max="7" width="13.5" style="1" customWidth="1"/>
    <col min="8" max="16384" width="9.35546875" style="1"/>
  </cols>
  <sheetData>
    <row r="1" spans="1:7" x14ac:dyDescent="0.4">
      <c r="A1" s="21" t="s">
        <v>24</v>
      </c>
    </row>
    <row r="2" spans="1:7" x14ac:dyDescent="0.4">
      <c r="A2" s="6" t="s">
        <v>85</v>
      </c>
    </row>
    <row r="3" spans="1:7" ht="24" customHeight="1" x14ac:dyDescent="0.4">
      <c r="A3" s="200" t="s">
        <v>127</v>
      </c>
      <c r="B3" s="200"/>
    </row>
    <row r="4" spans="1:7" ht="25.5" customHeight="1" x14ac:dyDescent="0.4">
      <c r="A4" s="37" t="s">
        <v>91</v>
      </c>
      <c r="B4" s="38" t="s">
        <v>92</v>
      </c>
      <c r="C4" s="39" t="s">
        <v>94</v>
      </c>
      <c r="D4" s="38" t="s">
        <v>93</v>
      </c>
      <c r="E4" s="40" t="s">
        <v>86</v>
      </c>
    </row>
    <row r="5" spans="1:7" ht="26.1" customHeight="1" x14ac:dyDescent="0.4">
      <c r="A5" s="19" t="s">
        <v>87</v>
      </c>
      <c r="B5" s="173">
        <v>1048902</v>
      </c>
      <c r="C5" s="174">
        <v>-475112</v>
      </c>
      <c r="D5" s="175">
        <v>0</v>
      </c>
      <c r="E5" s="176">
        <v>573790</v>
      </c>
    </row>
    <row r="6" spans="1:7" ht="25.5" customHeight="1" x14ac:dyDescent="0.4">
      <c r="A6" s="62" t="s">
        <v>124</v>
      </c>
      <c r="B6" s="177">
        <v>0</v>
      </c>
      <c r="C6" s="178">
        <v>285371</v>
      </c>
      <c r="D6" s="175">
        <v>0</v>
      </c>
      <c r="E6" s="178">
        <f>C6</f>
        <v>285371</v>
      </c>
    </row>
    <row r="7" spans="1:7" ht="12.75" customHeight="1" x14ac:dyDescent="0.4">
      <c r="A7" s="12" t="s">
        <v>88</v>
      </c>
      <c r="B7" s="179">
        <v>5356046</v>
      </c>
      <c r="C7" s="180"/>
      <c r="D7" s="181">
        <v>1080333</v>
      </c>
      <c r="E7" s="179">
        <f>B7+D7</f>
        <v>6436379</v>
      </c>
    </row>
    <row r="8" spans="1:7" ht="30" customHeight="1" x14ac:dyDescent="0.4">
      <c r="A8" s="35" t="s">
        <v>122</v>
      </c>
      <c r="B8" s="182">
        <f>B5+B7</f>
        <v>6404948</v>
      </c>
      <c r="C8" s="183">
        <f>C5+C6</f>
        <v>-189741</v>
      </c>
      <c r="D8" s="182">
        <f>D5+D6+D7</f>
        <v>1080333</v>
      </c>
      <c r="E8" s="178">
        <f>SUM(B8:D8)</f>
        <v>7295540</v>
      </c>
    </row>
    <row r="9" spans="1:7" ht="12.75" customHeight="1" x14ac:dyDescent="0.4">
      <c r="A9" s="24" t="s">
        <v>123</v>
      </c>
      <c r="B9" s="184">
        <v>6404948</v>
      </c>
      <c r="C9" s="185">
        <f>C8</f>
        <v>-189741</v>
      </c>
      <c r="D9" s="186">
        <f>D8</f>
        <v>1080333</v>
      </c>
      <c r="E9" s="185">
        <f>E8</f>
        <v>7295540</v>
      </c>
    </row>
    <row r="10" spans="1:7" ht="12.75" customHeight="1" x14ac:dyDescent="0.4">
      <c r="A10" s="24" t="s">
        <v>89</v>
      </c>
      <c r="B10" s="184">
        <v>6404948</v>
      </c>
      <c r="C10" s="185">
        <v>-470086</v>
      </c>
      <c r="D10" s="184">
        <v>1080333</v>
      </c>
      <c r="E10" s="184">
        <f>SUM(B10:D10)</f>
        <v>7015195</v>
      </c>
    </row>
    <row r="11" spans="1:7" ht="30.2" customHeight="1" x14ac:dyDescent="0.4">
      <c r="A11" s="62" t="s">
        <v>117</v>
      </c>
      <c r="B11" s="192">
        <v>0</v>
      </c>
      <c r="C11" s="188">
        <v>-1307038</v>
      </c>
      <c r="D11" s="192">
        <v>0</v>
      </c>
      <c r="E11" s="188">
        <f>C11</f>
        <v>-1307038</v>
      </c>
    </row>
    <row r="12" spans="1:7" ht="30" customHeight="1" x14ac:dyDescent="0.4">
      <c r="A12" s="35" t="s">
        <v>118</v>
      </c>
      <c r="B12" s="192">
        <v>0</v>
      </c>
      <c r="C12" s="189">
        <f>C11</f>
        <v>-1307038</v>
      </c>
      <c r="D12" s="192">
        <v>0</v>
      </c>
      <c r="E12" s="190">
        <f>C12</f>
        <v>-1307038</v>
      </c>
    </row>
    <row r="13" spans="1:7" ht="20.25" customHeight="1" x14ac:dyDescent="0.4">
      <c r="A13" s="34" t="s">
        <v>88</v>
      </c>
      <c r="B13" s="192">
        <v>0</v>
      </c>
      <c r="C13" s="192">
        <v>0</v>
      </c>
      <c r="D13" s="192">
        <v>0</v>
      </c>
      <c r="E13" s="192">
        <v>0</v>
      </c>
    </row>
    <row r="14" spans="1:7" ht="20.25" customHeight="1" x14ac:dyDescent="0.4">
      <c r="A14" s="34" t="s">
        <v>90</v>
      </c>
      <c r="B14" s="192">
        <v>0</v>
      </c>
      <c r="C14" s="192">
        <v>0</v>
      </c>
      <c r="D14" s="192">
        <v>0</v>
      </c>
      <c r="E14" s="192">
        <v>0</v>
      </c>
    </row>
    <row r="15" spans="1:7" ht="15.75" customHeight="1" x14ac:dyDescent="0.4">
      <c r="A15" s="35" t="s">
        <v>119</v>
      </c>
      <c r="B15" s="187">
        <v>6404948</v>
      </c>
      <c r="C15" s="191">
        <f>C10+C12</f>
        <v>-1777124</v>
      </c>
      <c r="D15" s="187">
        <v>1080333</v>
      </c>
      <c r="E15" s="187">
        <f>B15+C15+D15</f>
        <v>5708157</v>
      </c>
      <c r="G15" s="36"/>
    </row>
    <row r="18" spans="1:2" x14ac:dyDescent="0.4">
      <c r="A18" s="65" t="s">
        <v>128</v>
      </c>
      <c r="B18" s="65" t="s">
        <v>129</v>
      </c>
    </row>
  </sheetData>
  <mergeCells count="1">
    <mergeCell ref="A3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 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Alymzhanova Bagdat</dc:creator>
  <cp:lastModifiedBy>Polikarpova Anna</cp:lastModifiedBy>
  <dcterms:created xsi:type="dcterms:W3CDTF">2024-04-30T06:26:55Z</dcterms:created>
  <dcterms:modified xsi:type="dcterms:W3CDTF">2024-08-02T11:40:06Z</dcterms:modified>
</cp:coreProperties>
</file>