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filterPrivacy="1"/>
  <xr:revisionPtr revIDLastSave="0" documentId="13_ncr:1_{089649E6-9201-4FA9-AF8A-6DADD9746C37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Ф1" sheetId="1" r:id="rId1"/>
    <sheet name="Ф2" sheetId="2" r:id="rId2"/>
    <sheet name="Ф3" sheetId="3" r:id="rId3"/>
    <sheet name="Ф4" sheetId="4" r:id="rId4"/>
  </sheets>
  <definedNames>
    <definedName name="_Hlk32235699" localSheetId="0">Ф1!$A$31</definedName>
    <definedName name="_Hlk33473736" localSheetId="1">Ф2!#REF!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4" l="1"/>
  <c r="D28" i="4"/>
  <c r="E28" i="4"/>
  <c r="F28" i="4"/>
  <c r="G28" i="4"/>
  <c r="H28" i="4"/>
  <c r="I28" i="4"/>
  <c r="B28" i="4"/>
  <c r="C26" i="3" l="1"/>
  <c r="G19" i="4" l="1"/>
  <c r="I19" i="4" s="1"/>
  <c r="G22" i="4"/>
  <c r="I22" i="4" s="1"/>
  <c r="B26" i="4"/>
  <c r="C22" i="1"/>
  <c r="D22" i="1"/>
  <c r="C35" i="1"/>
  <c r="D35" i="1"/>
  <c r="H26" i="4" l="1"/>
  <c r="F26" i="4"/>
  <c r="E26" i="4"/>
  <c r="D26" i="4"/>
  <c r="C26" i="4"/>
  <c r="G25" i="4"/>
  <c r="G24" i="4"/>
  <c r="I24" i="4" s="1"/>
  <c r="H17" i="4"/>
  <c r="H20" i="4" s="1"/>
  <c r="F17" i="4"/>
  <c r="F20" i="4" s="1"/>
  <c r="E17" i="4"/>
  <c r="E20" i="4" s="1"/>
  <c r="D17" i="4"/>
  <c r="D20" i="4" s="1"/>
  <c r="C17" i="4"/>
  <c r="C20" i="4" s="1"/>
  <c r="B17" i="4"/>
  <c r="B20" i="4" s="1"/>
  <c r="G16" i="4"/>
  <c r="G15" i="4"/>
  <c r="I15" i="4" s="1"/>
  <c r="G13" i="4"/>
  <c r="D59" i="3"/>
  <c r="C59" i="3"/>
  <c r="D51" i="3"/>
  <c r="C51" i="3"/>
  <c r="D26" i="3"/>
  <c r="D38" i="3" s="1"/>
  <c r="D43" i="3" s="1"/>
  <c r="C38" i="3"/>
  <c r="C43" i="3" s="1"/>
  <c r="D52" i="2"/>
  <c r="C52" i="2"/>
  <c r="D45" i="2"/>
  <c r="C45" i="2"/>
  <c r="D41" i="2"/>
  <c r="C41" i="2"/>
  <c r="D10" i="2"/>
  <c r="D13" i="2" s="1"/>
  <c r="D20" i="2" s="1"/>
  <c r="D29" i="2" s="1"/>
  <c r="D32" i="2" s="1"/>
  <c r="C10" i="2"/>
  <c r="C13" i="2" s="1"/>
  <c r="C20" i="2" s="1"/>
  <c r="C29" i="2" s="1"/>
  <c r="C32" i="2" s="1"/>
  <c r="D63" i="3" l="1"/>
  <c r="D66" i="3" s="1"/>
  <c r="C63" i="3"/>
  <c r="C66" i="3" s="1"/>
  <c r="I13" i="4"/>
  <c r="G17" i="4"/>
  <c r="G20" i="4" s="1"/>
  <c r="G26" i="4"/>
  <c r="I16" i="4"/>
  <c r="I17" i="4" s="1"/>
  <c r="I25" i="4"/>
  <c r="I26" i="4" s="1"/>
  <c r="D46" i="2"/>
  <c r="C46" i="2"/>
  <c r="C47" i="2" s="1"/>
  <c r="D47" i="2"/>
  <c r="I20" i="4" l="1"/>
  <c r="D72" i="1"/>
  <c r="D75" i="1" s="1"/>
  <c r="C72" i="1"/>
  <c r="C75" i="1" s="1"/>
  <c r="D61" i="1"/>
  <c r="C61" i="1"/>
  <c r="D47" i="1"/>
  <c r="D50" i="1" s="1"/>
  <c r="C47" i="1"/>
  <c r="C50" i="1" s="1"/>
  <c r="D38" i="1"/>
  <c r="C38" i="1"/>
  <c r="C76" i="1" l="1"/>
  <c r="C77" i="1" s="1"/>
  <c r="D39" i="1"/>
  <c r="D76" i="1"/>
  <c r="D77" i="1" s="1"/>
  <c r="C39" i="1"/>
</calcChain>
</file>

<file path=xl/sharedStrings.xml><?xml version="1.0" encoding="utf-8"?>
<sst xmlns="http://schemas.openxmlformats.org/spreadsheetml/2006/main" count="257" uniqueCount="171">
  <si>
    <t>Kazakhtelecom JSC</t>
  </si>
  <si>
    <t>In thousands of tenge</t>
  </si>
  <si>
    <t>Note</t>
  </si>
  <si>
    <t xml:space="preserve"> </t>
  </si>
  <si>
    <t>Assets</t>
  </si>
  <si>
    <t>Non-current assets</t>
  </si>
  <si>
    <t>Property and equipment</t>
  </si>
  <si>
    <t>Right-of-use assets</t>
  </si>
  <si>
    <t>Intangible assets</t>
  </si>
  <si>
    <t>Goodwill</t>
  </si>
  <si>
    <t>Advances paid for non-current assets</t>
  </si>
  <si>
    <t>Investments in associates</t>
  </si>
  <si>
    <t>Deferred tax assets</t>
  </si>
  <si>
    <t>Cost to obtain contracts</t>
  </si>
  <si>
    <t>Cost to fulfil contracts</t>
  </si>
  <si>
    <t>Other non-current non-financial assets</t>
  </si>
  <si>
    <t>Other non-current financial assets</t>
  </si>
  <si>
    <t>Total non-current assets</t>
  </si>
  <si>
    <t>Current assets</t>
  </si>
  <si>
    <t>Inventories</t>
  </si>
  <si>
    <t>Trade receivables</t>
  </si>
  <si>
    <t>Advances paid</t>
  </si>
  <si>
    <t>Corporate income tax prepaid</t>
  </si>
  <si>
    <t xml:space="preserve">Cost to obtain contracts </t>
  </si>
  <si>
    <t>Other current non-financial assets</t>
  </si>
  <si>
    <t xml:space="preserve">Other current financial assets </t>
  </si>
  <si>
    <t>Financial assets at fair value through other comprehensive income</t>
  </si>
  <si>
    <t xml:space="preserve">Cash and cash equivalents </t>
  </si>
  <si>
    <t>Assets held for sale</t>
  </si>
  <si>
    <t>Total current assets</t>
  </si>
  <si>
    <t>Total assets</t>
  </si>
  <si>
    <t xml:space="preserve">Equity </t>
  </si>
  <si>
    <t>Share capital</t>
  </si>
  <si>
    <t>Treasury shares</t>
  </si>
  <si>
    <t>Foreign currency translation reserve</t>
  </si>
  <si>
    <t>Other reserves</t>
  </si>
  <si>
    <t>Retained earnings</t>
  </si>
  <si>
    <t>Non-controlling interests</t>
  </si>
  <si>
    <t>Total equity</t>
  </si>
  <si>
    <t>Non-current liabilities</t>
  </si>
  <si>
    <t xml:space="preserve">Borrowings: non-current portion </t>
  </si>
  <si>
    <t>Lease liabilities: non-current portion</t>
  </si>
  <si>
    <t>Other non-current financial liabilities</t>
  </si>
  <si>
    <t>Deferred tax liabilities</t>
  </si>
  <si>
    <t>Employee benefit obligations</t>
  </si>
  <si>
    <t>Debt component of preferred shares</t>
  </si>
  <si>
    <t xml:space="preserve">Non-current contract liabilities </t>
  </si>
  <si>
    <t>Asset retirement obligations</t>
  </si>
  <si>
    <t>Total non-current liabilities</t>
  </si>
  <si>
    <t>Current liabilities</t>
  </si>
  <si>
    <t>Borrowings: current portion</t>
  </si>
  <si>
    <t>Lease liabilities: current portion</t>
  </si>
  <si>
    <t>Other current financial liabilities</t>
  </si>
  <si>
    <t>Employee benefit obligations: current portion</t>
  </si>
  <si>
    <t>Trade payables</t>
  </si>
  <si>
    <t>Current corporate income tax payable</t>
  </si>
  <si>
    <r>
      <t>Current</t>
    </r>
    <r>
      <rPr>
        <sz val="9"/>
        <color theme="1"/>
        <rFont val="Arial"/>
        <family val="2"/>
        <charset val="204"/>
      </rPr>
      <t xml:space="preserve"> contract liabilities</t>
    </r>
    <r>
      <rPr>
        <sz val="9"/>
        <color rgb="FF000000"/>
        <rFont val="Arial"/>
        <family val="2"/>
        <charset val="204"/>
      </rPr>
      <t xml:space="preserve"> </t>
    </r>
  </si>
  <si>
    <t>Other current non-financial liabilities</t>
  </si>
  <si>
    <t>Liabilities directly associated with the assets held for sale</t>
  </si>
  <si>
    <t>Total current liabilities</t>
  </si>
  <si>
    <t>Total liabilities</t>
  </si>
  <si>
    <r>
      <t>Total equity and liabilities</t>
    </r>
    <r>
      <rPr>
        <sz val="9"/>
        <color theme="1"/>
        <rFont val="Arial"/>
        <family val="2"/>
        <charset val="204"/>
      </rPr>
      <t xml:space="preserve"> </t>
    </r>
  </si>
  <si>
    <t>Chief financial officer</t>
  </si>
  <si>
    <t>Uzbekov A.A.</t>
  </si>
  <si>
    <t>Chief accountant</t>
  </si>
  <si>
    <t>Suleimanov Y.E.</t>
  </si>
  <si>
    <t>Revenue from contracts with customers</t>
  </si>
  <si>
    <t>Cost of sales</t>
  </si>
  <si>
    <t>Gross profit</t>
  </si>
  <si>
    <t>General and administrative expenses</t>
  </si>
  <si>
    <t>Impairment losses on financial assets</t>
  </si>
  <si>
    <t>Impairment losses on non-financial assets</t>
  </si>
  <si>
    <t>Selling expenses</t>
  </si>
  <si>
    <t>Reversal of tax and related fines and penalties provision</t>
  </si>
  <si>
    <t>Operating profit</t>
  </si>
  <si>
    <t>Share in profits of associates</t>
  </si>
  <si>
    <t>Finance costs</t>
  </si>
  <si>
    <t>Finance income</t>
  </si>
  <si>
    <t>Net foreign exchange (loss)/income</t>
  </si>
  <si>
    <t>Gain on disposal of property and equipment</t>
  </si>
  <si>
    <t>Other income</t>
  </si>
  <si>
    <t>Other expenses</t>
  </si>
  <si>
    <t xml:space="preserve">Profit before tax </t>
  </si>
  <si>
    <t>Income tax expenses</t>
  </si>
  <si>
    <t xml:space="preserve">Profit for the year </t>
  </si>
  <si>
    <t>Attributable to:</t>
  </si>
  <si>
    <t>Equity holders of the Parent</t>
  </si>
  <si>
    <t>Other comprehensive income/(loss)</t>
  </si>
  <si>
    <t>Other comprehensive income/(loss) to be reclassified to profit or loss in subsequent periods (net of tax)</t>
  </si>
  <si>
    <t>Foreign exchange differences from translation of financial statements of foreign subsidiaries</t>
  </si>
  <si>
    <t>Net other comprehensive income/(loss) to be reclassified to profit or loss in subsequent periods</t>
  </si>
  <si>
    <t>Other comprehensive loss not to be reclassified to profit or loss in subsequent periods (net of tax)</t>
  </si>
  <si>
    <t>Actuarial losses on defined benefits plans, net of tax</t>
  </si>
  <si>
    <t>Net other comprehensive loss not to be reclassified to profit or loss in subsequent periods</t>
  </si>
  <si>
    <t xml:space="preserve">Other comprehensive loss for the year, net of tax </t>
  </si>
  <si>
    <t>Total comprehensive income for the year, net of tax</t>
  </si>
  <si>
    <t>Earnings per share</t>
  </si>
  <si>
    <t>Operating activities</t>
  </si>
  <si>
    <t>Profit before tax for the year</t>
  </si>
  <si>
    <t>Adjustment for:</t>
  </si>
  <si>
    <t xml:space="preserve">Amortisation of intangible assets </t>
  </si>
  <si>
    <t xml:space="preserve">Impairment loss on non-financial assets </t>
  </si>
  <si>
    <t>Impairment loss on financial assets</t>
  </si>
  <si>
    <t xml:space="preserve">Changes in employee benefit obligations </t>
  </si>
  <si>
    <t xml:space="preserve">Write-down of inventories to net realizable value </t>
  </si>
  <si>
    <t xml:space="preserve">Finance costs </t>
  </si>
  <si>
    <t xml:space="preserve">Finance income </t>
  </si>
  <si>
    <t>Changes in operating assets and liabilities</t>
  </si>
  <si>
    <t>Change in trade receivables</t>
  </si>
  <si>
    <t>Change in inventories</t>
  </si>
  <si>
    <t>Change in other current assets</t>
  </si>
  <si>
    <t>Change in advances paid</t>
  </si>
  <si>
    <t>Change in trade payables</t>
  </si>
  <si>
    <t>Change in cost to obtain contracts and cost to fulfil contracts</t>
  </si>
  <si>
    <t>Change in contract liabilities</t>
  </si>
  <si>
    <t>Changes in other current liabilities</t>
  </si>
  <si>
    <t>Cash flows from operating activities</t>
  </si>
  <si>
    <t>Income tax paid</t>
  </si>
  <si>
    <t>Interest paid</t>
  </si>
  <si>
    <t>Interest received</t>
  </si>
  <si>
    <t>Net cash flows received from operating activities</t>
  </si>
  <si>
    <t>Investing activities</t>
  </si>
  <si>
    <t xml:space="preserve">Purchase of property and equipment </t>
  </si>
  <si>
    <t>Purchase of intangible assets</t>
  </si>
  <si>
    <t>Proceeds from sale of property and equipment</t>
  </si>
  <si>
    <t>Issue of long-term loans to employees</t>
  </si>
  <si>
    <t>Repayment of loans to employees</t>
  </si>
  <si>
    <t>Net cash flows used in investing activities</t>
  </si>
  <si>
    <t>Financing activities</t>
  </si>
  <si>
    <t>Borrowings received</t>
  </si>
  <si>
    <t>Borrowings repaid</t>
  </si>
  <si>
    <t>Dividends paid to equity holders of the parent</t>
  </si>
  <si>
    <t>Repayment of lease liabilities</t>
  </si>
  <si>
    <t>Net cash flows received from financing activities</t>
  </si>
  <si>
    <t>Effect of exchange rate changes on cash and cash equivalents</t>
  </si>
  <si>
    <t>Effect of changes in expected credit losses</t>
  </si>
  <si>
    <t>Net change in cash and cash equivalents</t>
  </si>
  <si>
    <t>Operating cash flows before changes in operating assets and liabilities</t>
  </si>
  <si>
    <t>Attributable to equity holders of the Parent</t>
  </si>
  <si>
    <t>Shares outstanding</t>
  </si>
  <si>
    <t>Total</t>
  </si>
  <si>
    <t>As at 31 March 2020</t>
  </si>
  <si>
    <t>31 March 
2020 
(unaudited)</t>
  </si>
  <si>
    <t>31 December 2019
(audited)</t>
  </si>
  <si>
    <t>Interim condensed consolidated financial statements (unaudited)</t>
  </si>
  <si>
    <t xml:space="preserve">INTERIM CONDENSED CONSOLIDATED STATEMENT OF FINANCIAL POSITION </t>
  </si>
  <si>
    <t>4, 9</t>
  </si>
  <si>
    <t>Interim condensed consolidated financial
 statements (unaudited)</t>
  </si>
  <si>
    <t>INTERIM CONDENSED CONSOLIDATED STATEMENT OF 
COMPREHENSIVE INCOME</t>
  </si>
  <si>
    <t>For three months period ended 31 March 2020</t>
  </si>
  <si>
    <t>31 March 
2019
(unaudited)</t>
  </si>
  <si>
    <t>6, 8, 26</t>
  </si>
  <si>
    <t>INTERIM CONDENSED CONSOLIDATED STATEMENT 
OF CHANGES IN EQUITY</t>
  </si>
  <si>
    <t>At 1 January 2019 (audited)</t>
  </si>
  <si>
    <t>Net profit for the year (unaudited)</t>
  </si>
  <si>
    <t>Other comprehensive loss (unaudited)</t>
  </si>
  <si>
    <t>Own repurchased shares (Note 15)</t>
  </si>
  <si>
    <t>At 31 March 2019 (unaudited)</t>
  </si>
  <si>
    <t>At 1 January 2020 (audited)</t>
  </si>
  <si>
    <t>At 31 March 2020 (unaudited)</t>
  </si>
  <si>
    <t>Total comprehensive income (unaudited)</t>
  </si>
  <si>
    <t>Unrealised foreign exchange loss/(gain)  net</t>
  </si>
  <si>
    <t>Cash and cash equivalents  as at 1 January</t>
  </si>
  <si>
    <t>Cash and cash equivalents  as at 31 December</t>
  </si>
  <si>
    <t>Depreciation of property and equipment and right of use assets
(for the period ended 31 March 2019: depreciation of property and equipment)</t>
  </si>
  <si>
    <t>Disclosure of significant non-cash transactions is presented in Note 27.</t>
  </si>
  <si>
    <t>Proceeds from sale of securities</t>
  </si>
  <si>
    <t>INTERIM CONDENSED CONSOLIDATED STATEMENT OF CASH FLOWS</t>
  </si>
  <si>
    <t>–</t>
  </si>
  <si>
    <t>Basic, net profit for the year, tenge</t>
  </si>
  <si>
    <t>Diluted, net profit for the year, tenge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</si>
</sst>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20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 Bold"/>
    </font>
    <font>
      <b/>
      <sz val="12"/>
      <color theme="1"/>
      <name val="Times New Roman"/>
      <family val="1"/>
      <charset val="204"/>
    </font>
    <font>
      <i/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9"/>
      <color theme="1"/>
      <name val="Arial"/>
      <family val="2"/>
      <charset val="204"/>
    </font>
    <font>
      <i/>
      <sz val="7"/>
      <color theme="1"/>
      <name val="Arial"/>
      <family val="2"/>
      <charset val="204"/>
    </font>
    <font>
      <b/>
      <sz val="7"/>
      <color theme="1"/>
      <name val="Arial"/>
      <family val="2"/>
      <charset val="204"/>
    </font>
    <font>
      <i/>
      <sz val="6"/>
      <color theme="1"/>
      <name val="Arial"/>
      <family val="2"/>
      <charset val="204"/>
    </font>
    <font>
      <sz val="7"/>
      <color theme="1"/>
      <name val="Arial"/>
      <family val="2"/>
      <charset val="204"/>
    </font>
    <font>
      <sz val="7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rgb="FF0D0D0D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164" fontId="7" fillId="0" borderId="2" xfId="0" applyNumberFormat="1" applyFont="1" applyBorder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164" fontId="6" fillId="0" borderId="1" xfId="0" applyNumberFormat="1" applyFont="1" applyBorder="1" applyAlignment="1">
      <alignment horizontal="right" vertical="center"/>
    </xf>
    <xf numFmtId="164" fontId="7" fillId="0" borderId="1" xfId="0" applyNumberFormat="1" applyFont="1" applyBorder="1" applyAlignment="1">
      <alignment horizontal="right" vertical="center"/>
    </xf>
    <xf numFmtId="164" fontId="6" fillId="0" borderId="3" xfId="0" applyNumberFormat="1" applyFont="1" applyBorder="1" applyAlignment="1">
      <alignment horizontal="right" vertical="center"/>
    </xf>
    <xf numFmtId="164" fontId="7" fillId="0" borderId="3" xfId="0" applyNumberFormat="1" applyFont="1" applyBorder="1" applyAlignment="1">
      <alignment horizontal="right" vertical="center"/>
    </xf>
    <xf numFmtId="164" fontId="6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164" fontId="6" fillId="0" borderId="2" xfId="0" applyNumberFormat="1" applyFont="1" applyBorder="1" applyAlignment="1">
      <alignment vertical="center"/>
    </xf>
    <xf numFmtId="164" fontId="7" fillId="0" borderId="2" xfId="0" applyNumberFormat="1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164" fontId="6" fillId="0" borderId="0" xfId="0" applyNumberFormat="1" applyFont="1" applyAlignment="1">
      <alignment horizontal="left" vertical="center"/>
    </xf>
    <xf numFmtId="164" fontId="7" fillId="0" borderId="0" xfId="0" applyNumberFormat="1" applyFont="1" applyAlignment="1">
      <alignment horizontal="left" vertical="center"/>
    </xf>
    <xf numFmtId="164" fontId="6" fillId="0" borderId="1" xfId="0" applyNumberFormat="1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  <xf numFmtId="164" fontId="6" fillId="0" borderId="3" xfId="0" applyNumberFormat="1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13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64" fontId="6" fillId="0" borderId="5" xfId="0" applyNumberFormat="1" applyFont="1" applyBorder="1" applyAlignment="1">
      <alignment horizontal="left" vertical="center"/>
    </xf>
    <xf numFmtId="164" fontId="7" fillId="0" borderId="5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164" fontId="8" fillId="0" borderId="0" xfId="0" applyNumberFormat="1" applyFont="1" applyAlignment="1">
      <alignment horizontal="left" vertical="center"/>
    </xf>
    <xf numFmtId="164" fontId="9" fillId="0" borderId="0" xfId="0" applyNumberFormat="1" applyFont="1" applyAlignment="1">
      <alignment horizontal="left" vertical="center"/>
    </xf>
    <xf numFmtId="164" fontId="7" fillId="0" borderId="0" xfId="0" applyNumberFormat="1" applyFont="1" applyAlignment="1">
      <alignment horizontal="left" vertical="center"/>
    </xf>
    <xf numFmtId="164" fontId="9" fillId="0" borderId="1" xfId="0" applyNumberFormat="1" applyFont="1" applyBorder="1" applyAlignment="1">
      <alignment horizontal="left" vertical="center"/>
    </xf>
    <xf numFmtId="164" fontId="8" fillId="0" borderId="0" xfId="0" applyNumberFormat="1" applyFont="1" applyAlignment="1">
      <alignment horizontal="left" vertical="center"/>
    </xf>
    <xf numFmtId="164" fontId="8" fillId="0" borderId="1" xfId="0" applyNumberFormat="1" applyFont="1" applyBorder="1" applyAlignment="1">
      <alignment horizontal="left" vertical="center"/>
    </xf>
    <xf numFmtId="164" fontId="9" fillId="0" borderId="5" xfId="0" applyNumberFormat="1" applyFont="1" applyBorder="1" applyAlignment="1">
      <alignment horizontal="left" vertical="center"/>
    </xf>
    <xf numFmtId="164" fontId="8" fillId="0" borderId="5" xfId="0" applyNumberFormat="1" applyFont="1" applyBorder="1" applyAlignment="1">
      <alignment horizontal="left" vertical="center"/>
    </xf>
    <xf numFmtId="164" fontId="0" fillId="0" borderId="0" xfId="0" applyNumberFormat="1"/>
    <xf numFmtId="164" fontId="9" fillId="0" borderId="6" xfId="0" applyNumberFormat="1" applyFont="1" applyBorder="1" applyAlignment="1">
      <alignment horizontal="left" vertical="center"/>
    </xf>
    <xf numFmtId="164" fontId="8" fillId="0" borderId="6" xfId="0" applyNumberFormat="1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164" fontId="18" fillId="0" borderId="0" xfId="0" applyNumberFormat="1" applyFont="1" applyAlignment="1">
      <alignment horizontal="left" vertical="center"/>
    </xf>
    <xf numFmtId="164" fontId="18" fillId="0" borderId="1" xfId="0" applyNumberFormat="1" applyFont="1" applyBorder="1" applyAlignment="1">
      <alignment horizontal="left" vertical="center"/>
    </xf>
    <xf numFmtId="164" fontId="18" fillId="0" borderId="3" xfId="0" applyNumberFormat="1" applyFont="1" applyBorder="1" applyAlignment="1">
      <alignment horizontal="left" vertical="center"/>
    </xf>
    <xf numFmtId="164" fontId="19" fillId="0" borderId="2" xfId="0" applyNumberFormat="1" applyFont="1" applyBorder="1" applyAlignment="1">
      <alignment horizontal="left" vertical="center"/>
    </xf>
    <xf numFmtId="164" fontId="19" fillId="0" borderId="0" xfId="0" applyNumberFormat="1" applyFont="1" applyAlignment="1">
      <alignment horizontal="left" vertical="center"/>
    </xf>
    <xf numFmtId="164" fontId="19" fillId="0" borderId="1" xfId="0" applyNumberFormat="1" applyFont="1" applyBorder="1" applyAlignment="1">
      <alignment horizontal="left" vertical="center"/>
    </xf>
    <xf numFmtId="164" fontId="19" fillId="0" borderId="7" xfId="0" applyNumberFormat="1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164" fontId="18" fillId="0" borderId="2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/>
    <xf numFmtId="164" fontId="6" fillId="0" borderId="0" xfId="0" applyNumberFormat="1" applyFont="1" applyAlignment="1">
      <alignment horizontal="left" vertical="center"/>
    </xf>
    <xf numFmtId="0" fontId="6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164" fontId="7" fillId="0" borderId="0" xfId="0" applyNumberFormat="1" applyFont="1" applyBorder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164" fontId="6" fillId="0" borderId="0" xfId="0" applyNumberFormat="1" applyFont="1" applyBorder="1" applyAlignment="1">
      <alignment horizontal="left" vertical="center"/>
    </xf>
    <xf numFmtId="164" fontId="7" fillId="0" borderId="0" xfId="0" applyNumberFormat="1" applyFont="1" applyBorder="1" applyAlignment="1">
      <alignment horizontal="left" vertical="center"/>
    </xf>
    <xf numFmtId="164" fontId="18" fillId="0" borderId="0" xfId="0" applyNumberFormat="1" applyFont="1" applyBorder="1" applyAlignment="1">
      <alignment vertical="center"/>
    </xf>
    <xf numFmtId="0" fontId="0" fillId="0" borderId="0" xfId="0" applyFill="1"/>
    <xf numFmtId="0" fontId="17" fillId="0" borderId="0" xfId="0" applyFont="1" applyFill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164" fontId="18" fillId="0" borderId="1" xfId="0" applyNumberFormat="1" applyFont="1" applyFill="1" applyBorder="1" applyAlignment="1">
      <alignment horizontal="left" vertical="center"/>
    </xf>
    <xf numFmtId="164" fontId="18" fillId="0" borderId="0" xfId="0" applyNumberFormat="1" applyFont="1" applyFill="1" applyBorder="1" applyAlignment="1">
      <alignment vertical="center"/>
    </xf>
    <xf numFmtId="164" fontId="18" fillId="0" borderId="0" xfId="0" applyNumberFormat="1" applyFont="1" applyFill="1" applyAlignment="1">
      <alignment vertical="center"/>
    </xf>
    <xf numFmtId="164" fontId="18" fillId="0" borderId="2" xfId="0" applyNumberFormat="1" applyFont="1" applyFill="1" applyBorder="1" applyAlignment="1">
      <alignment vertical="center"/>
    </xf>
    <xf numFmtId="164" fontId="18" fillId="0" borderId="3" xfId="0" applyNumberFormat="1" applyFont="1" applyFill="1" applyBorder="1" applyAlignment="1">
      <alignment horizontal="left" vertical="center"/>
    </xf>
    <xf numFmtId="164" fontId="18" fillId="0" borderId="0" xfId="0" applyNumberFormat="1" applyFont="1" applyFill="1" applyAlignment="1">
      <alignment horizontal="left" vertical="center"/>
    </xf>
    <xf numFmtId="164" fontId="19" fillId="0" borderId="2" xfId="0" applyNumberFormat="1" applyFont="1" applyFill="1" applyBorder="1" applyAlignment="1">
      <alignment horizontal="left" vertical="center"/>
    </xf>
    <xf numFmtId="164" fontId="19" fillId="0" borderId="0" xfId="0" applyNumberFormat="1" applyFont="1" applyFill="1" applyAlignment="1">
      <alignment horizontal="left" vertical="center"/>
    </xf>
    <xf numFmtId="164" fontId="19" fillId="0" borderId="1" xfId="0" applyNumberFormat="1" applyFont="1" applyFill="1" applyBorder="1" applyAlignment="1">
      <alignment horizontal="left" vertical="center"/>
    </xf>
    <xf numFmtId="0" fontId="0" fillId="0" borderId="0" xfId="0" applyBorder="1"/>
    <xf numFmtId="0" fontId="0" fillId="0" borderId="0" xfId="0" applyFill="1" applyBorder="1"/>
    <xf numFmtId="0" fontId="1" fillId="0" borderId="1" xfId="0" applyFont="1" applyFill="1" applyBorder="1" applyAlignment="1">
      <alignment horizontal="justify" vertical="center" wrapText="1"/>
    </xf>
    <xf numFmtId="164" fontId="18" fillId="0" borderId="1" xfId="0" applyNumberFormat="1" applyFont="1" applyBorder="1" applyAlignment="1">
      <alignment horizontal="right" vertical="center"/>
    </xf>
    <xf numFmtId="164" fontId="18" fillId="0" borderId="0" xfId="0" applyNumberFormat="1" applyFont="1" applyBorder="1" applyAlignment="1">
      <alignment horizontal="right" vertical="center"/>
    </xf>
    <xf numFmtId="164" fontId="18" fillId="0" borderId="1" xfId="0" applyNumberFormat="1" applyFont="1" applyFill="1" applyBorder="1" applyAlignment="1">
      <alignment vertical="center"/>
    </xf>
    <xf numFmtId="164" fontId="18" fillId="0" borderId="0" xfId="0" applyNumberFormat="1" applyFont="1" applyFill="1" applyBorder="1" applyAlignment="1">
      <alignment horizontal="right" vertical="center"/>
    </xf>
    <xf numFmtId="164" fontId="18" fillId="0" borderId="1" xfId="0" applyNumberFormat="1" applyFont="1" applyFill="1" applyBorder="1" applyAlignment="1">
      <alignment horizontal="right" vertical="center"/>
    </xf>
    <xf numFmtId="164" fontId="18" fillId="0" borderId="0" xfId="0" applyNumberFormat="1" applyFont="1" applyAlignment="1">
      <alignment horizontal="right" vertical="center"/>
    </xf>
    <xf numFmtId="0" fontId="14" fillId="0" borderId="1" xfId="0" applyFont="1" applyBorder="1" applyAlignment="1">
      <alignment horizontal="left" vertical="center"/>
    </xf>
    <xf numFmtId="164" fontId="8" fillId="0" borderId="1" xfId="0" applyNumberFormat="1" applyFont="1" applyBorder="1" applyAlignment="1">
      <alignment horizontal="right" vertical="center"/>
    </xf>
    <xf numFmtId="0" fontId="10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164" fontId="9" fillId="0" borderId="0" xfId="0" applyNumberFormat="1" applyFont="1" applyAlignment="1">
      <alignment horizontal="right" vertical="center"/>
    </xf>
    <xf numFmtId="164" fontId="9" fillId="0" borderId="1" xfId="0" applyNumberFormat="1" applyFont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4" fontId="7" fillId="0" borderId="0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0" fontId="10" fillId="0" borderId="4" xfId="0" applyFont="1" applyBorder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justify" vertical="center"/>
    </xf>
    <xf numFmtId="0" fontId="1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0" fontId="12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left" vertical="center"/>
    </xf>
    <xf numFmtId="164" fontId="9" fillId="0" borderId="0" xfId="0" applyNumberFormat="1" applyFont="1" applyAlignment="1">
      <alignment horizontal="left" vertical="center"/>
    </xf>
    <xf numFmtId="164" fontId="8" fillId="0" borderId="2" xfId="0" applyNumberFormat="1" applyFont="1" applyBorder="1" applyAlignment="1">
      <alignment horizontal="left" vertical="center"/>
    </xf>
    <xf numFmtId="164" fontId="8" fillId="0" borderId="0" xfId="0" applyNumberFormat="1" applyFont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1" xfId="0" applyFont="1" applyBorder="1" applyAlignment="1">
      <alignment horizontal="left"/>
    </xf>
    <xf numFmtId="0" fontId="15" fillId="0" borderId="2" xfId="0" applyFont="1" applyBorder="1" applyAlignment="1">
      <alignment horizontal="right" wrapText="1"/>
    </xf>
    <xf numFmtId="0" fontId="15" fillId="0" borderId="1" xfId="0" applyFont="1" applyBorder="1" applyAlignment="1">
      <alignment horizontal="right" wrapText="1"/>
    </xf>
    <xf numFmtId="0" fontId="15" fillId="0" borderId="2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right" wrapText="1"/>
    </xf>
    <xf numFmtId="0" fontId="15" fillId="0" borderId="0" xfId="0" applyFont="1" applyFill="1" applyBorder="1" applyAlignment="1">
      <alignment horizontal="right" wrapText="1"/>
    </xf>
    <xf numFmtId="0" fontId="11" fillId="0" borderId="0" xfId="0" applyFont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1"/>
  <sheetViews>
    <sheetView tabSelected="1" zoomScale="120" zoomScaleNormal="120" workbookViewId="0"/>
  </sheetViews>
  <sheetFormatPr defaultRowHeight="15"/>
  <cols>
    <col min="1" max="1" width="63" customWidth="1"/>
    <col min="2" max="2" width="9.7109375" customWidth="1"/>
    <col min="3" max="4" width="13.7109375" customWidth="1"/>
  </cols>
  <sheetData>
    <row r="1" spans="1:4" ht="29.25" customHeight="1">
      <c r="A1" s="1" t="s">
        <v>0</v>
      </c>
      <c r="B1" s="149" t="s">
        <v>144</v>
      </c>
      <c r="C1" s="149"/>
      <c r="D1" s="149"/>
    </row>
    <row r="2" spans="1:4">
      <c r="A2" s="1"/>
      <c r="B2" s="2"/>
    </row>
    <row r="3" spans="1:4" ht="30" customHeight="1">
      <c r="A3" s="150" t="s">
        <v>145</v>
      </c>
      <c r="B3" s="150"/>
      <c r="C3" s="150"/>
      <c r="D3" s="150"/>
    </row>
    <row r="4" spans="1:4" ht="15.75">
      <c r="A4" s="3"/>
    </row>
    <row r="5" spans="1:4">
      <c r="A5" s="1" t="s">
        <v>141</v>
      </c>
    </row>
    <row r="7" spans="1:4" ht="36.75" thickBot="1">
      <c r="A7" s="4" t="s">
        <v>1</v>
      </c>
      <c r="B7" s="5" t="s">
        <v>2</v>
      </c>
      <c r="C7" s="104" t="s">
        <v>142</v>
      </c>
      <c r="D7" s="105" t="s">
        <v>143</v>
      </c>
    </row>
    <row r="8" spans="1:4">
      <c r="A8" s="6" t="s">
        <v>3</v>
      </c>
      <c r="B8" s="8"/>
      <c r="C8" s="26"/>
      <c r="D8" s="9"/>
    </row>
    <row r="9" spans="1:4">
      <c r="A9" s="6" t="s">
        <v>4</v>
      </c>
      <c r="B9" s="8"/>
      <c r="C9" s="28"/>
      <c r="D9" s="29"/>
    </row>
    <row r="10" spans="1:4">
      <c r="A10" s="6" t="s">
        <v>5</v>
      </c>
      <c r="B10" s="10"/>
      <c r="C10" s="28"/>
      <c r="D10" s="30"/>
    </row>
    <row r="11" spans="1:4">
      <c r="A11" s="11" t="s">
        <v>6</v>
      </c>
      <c r="B11" s="12">
        <v>6</v>
      </c>
      <c r="C11" s="107">
        <v>430784375</v>
      </c>
      <c r="D11" s="106">
        <v>437315934</v>
      </c>
    </row>
    <row r="12" spans="1:4">
      <c r="A12" s="11" t="s">
        <v>7</v>
      </c>
      <c r="B12" s="12">
        <v>17</v>
      </c>
      <c r="C12" s="107">
        <v>87696415</v>
      </c>
      <c r="D12" s="106">
        <v>89670048</v>
      </c>
    </row>
    <row r="13" spans="1:4">
      <c r="A13" s="11" t="s">
        <v>8</v>
      </c>
      <c r="B13" s="12">
        <v>7</v>
      </c>
      <c r="C13" s="107">
        <v>217469896</v>
      </c>
      <c r="D13" s="106">
        <v>223340462</v>
      </c>
    </row>
    <row r="14" spans="1:4">
      <c r="A14" s="11" t="s">
        <v>9</v>
      </c>
      <c r="B14" s="12" t="s">
        <v>146</v>
      </c>
      <c r="C14" s="107">
        <v>158684705</v>
      </c>
      <c r="D14" s="106">
        <v>158684705</v>
      </c>
    </row>
    <row r="15" spans="1:4">
      <c r="A15" s="11" t="s">
        <v>10</v>
      </c>
      <c r="B15" s="12">
        <v>6</v>
      </c>
      <c r="C15" s="107">
        <v>5606012</v>
      </c>
      <c r="D15" s="106">
        <v>8998288</v>
      </c>
    </row>
    <row r="16" spans="1:4">
      <c r="A16" s="11" t="s">
        <v>11</v>
      </c>
      <c r="B16" s="12">
        <v>8</v>
      </c>
      <c r="C16" s="107">
        <v>2430991</v>
      </c>
      <c r="D16" s="106">
        <v>2218889</v>
      </c>
    </row>
    <row r="17" spans="1:4">
      <c r="A17" s="11" t="s">
        <v>12</v>
      </c>
      <c r="B17" s="12">
        <v>25</v>
      </c>
      <c r="C17" s="107">
        <v>2724494</v>
      </c>
      <c r="D17" s="106">
        <v>1766127</v>
      </c>
    </row>
    <row r="18" spans="1:4">
      <c r="A18" s="11" t="s">
        <v>13</v>
      </c>
      <c r="B18" s="12"/>
      <c r="C18" s="107">
        <v>1038498</v>
      </c>
      <c r="D18" s="106">
        <v>977279</v>
      </c>
    </row>
    <row r="19" spans="1:4">
      <c r="A19" s="11" t="s">
        <v>14</v>
      </c>
      <c r="B19" s="12"/>
      <c r="C19" s="107">
        <v>508461</v>
      </c>
      <c r="D19" s="106">
        <v>574012</v>
      </c>
    </row>
    <row r="20" spans="1:4">
      <c r="A20" s="11" t="s">
        <v>15</v>
      </c>
      <c r="B20" s="12"/>
      <c r="C20" s="107">
        <v>2534127</v>
      </c>
      <c r="D20" s="106">
        <v>2798316</v>
      </c>
    </row>
    <row r="21" spans="1:4" ht="15.75" thickBot="1">
      <c r="A21" s="11" t="s">
        <v>16</v>
      </c>
      <c r="B21" s="12">
        <v>10</v>
      </c>
      <c r="C21" s="107">
        <v>4266005</v>
      </c>
      <c r="D21" s="106">
        <v>4170159</v>
      </c>
    </row>
    <row r="22" spans="1:4" ht="15.75" thickBot="1">
      <c r="A22" s="13" t="s">
        <v>17</v>
      </c>
      <c r="B22" s="14"/>
      <c r="C22" s="36">
        <f>SUM(C11:C21)</f>
        <v>913743979</v>
      </c>
      <c r="D22" s="37">
        <f>SUM(D11:D21)</f>
        <v>930514219</v>
      </c>
    </row>
    <row r="23" spans="1:4">
      <c r="A23" s="15" t="s">
        <v>3</v>
      </c>
      <c r="B23" s="14"/>
      <c r="C23" s="36"/>
      <c r="D23" s="38"/>
    </row>
    <row r="24" spans="1:4">
      <c r="A24" s="6" t="s">
        <v>18</v>
      </c>
      <c r="B24" s="8"/>
      <c r="C24" s="35"/>
      <c r="D24" s="39"/>
    </row>
    <row r="25" spans="1:4">
      <c r="A25" s="11" t="s">
        <v>19</v>
      </c>
      <c r="B25" s="12"/>
      <c r="C25" s="35">
        <v>10509265</v>
      </c>
      <c r="D25" s="34">
        <v>10565074</v>
      </c>
    </row>
    <row r="26" spans="1:4">
      <c r="A26" s="11" t="s">
        <v>20</v>
      </c>
      <c r="B26" s="12">
        <v>11</v>
      </c>
      <c r="C26" s="35">
        <v>36745415</v>
      </c>
      <c r="D26" s="34">
        <v>37255772</v>
      </c>
    </row>
    <row r="27" spans="1:4">
      <c r="A27" s="11" t="s">
        <v>21</v>
      </c>
      <c r="B27" s="12"/>
      <c r="C27" s="35">
        <v>4572337</v>
      </c>
      <c r="D27" s="34">
        <v>5696515</v>
      </c>
    </row>
    <row r="28" spans="1:4">
      <c r="A28" s="11" t="s">
        <v>22</v>
      </c>
      <c r="B28" s="12"/>
      <c r="C28" s="35">
        <v>3140734</v>
      </c>
      <c r="D28" s="34">
        <v>4237313</v>
      </c>
    </row>
    <row r="29" spans="1:4">
      <c r="A29" s="11" t="s">
        <v>23</v>
      </c>
      <c r="B29" s="12"/>
      <c r="C29" s="35">
        <v>476055</v>
      </c>
      <c r="D29" s="34">
        <v>457366</v>
      </c>
    </row>
    <row r="30" spans="1:4">
      <c r="A30" s="11" t="s">
        <v>14</v>
      </c>
      <c r="B30" s="12"/>
      <c r="C30" s="35">
        <v>858404</v>
      </c>
      <c r="D30" s="34">
        <v>859495</v>
      </c>
    </row>
    <row r="31" spans="1:4">
      <c r="A31" s="11" t="s">
        <v>24</v>
      </c>
      <c r="B31" s="12"/>
      <c r="C31" s="35">
        <v>5804542</v>
      </c>
      <c r="D31" s="34">
        <v>6072482</v>
      </c>
    </row>
    <row r="32" spans="1:4">
      <c r="A32" s="11" t="s">
        <v>25</v>
      </c>
      <c r="B32" s="12">
        <v>12</v>
      </c>
      <c r="C32" s="35">
        <v>4461352</v>
      </c>
      <c r="D32" s="34">
        <v>5227326</v>
      </c>
    </row>
    <row r="33" spans="1:4">
      <c r="A33" s="11" t="s">
        <v>26</v>
      </c>
      <c r="B33" s="27">
        <v>13</v>
      </c>
      <c r="C33" s="35">
        <v>5803813</v>
      </c>
      <c r="D33" s="34">
        <v>4964633</v>
      </c>
    </row>
    <row r="34" spans="1:4" ht="15.75" thickBot="1">
      <c r="A34" s="16" t="s">
        <v>27</v>
      </c>
      <c r="B34" s="17">
        <v>14</v>
      </c>
      <c r="C34" s="40">
        <v>83829302</v>
      </c>
      <c r="D34" s="41">
        <v>71321822</v>
      </c>
    </row>
    <row r="35" spans="1:4">
      <c r="A35" s="6"/>
      <c r="B35" s="19"/>
      <c r="C35" s="35">
        <f>SUM(C25:C34)</f>
        <v>156201219</v>
      </c>
      <c r="D35" s="106">
        <f>SUM(D25:D34)</f>
        <v>146657798</v>
      </c>
    </row>
    <row r="36" spans="1:4">
      <c r="A36" s="11"/>
      <c r="B36" s="12"/>
      <c r="C36" s="35"/>
      <c r="D36" s="34"/>
    </row>
    <row r="37" spans="1:4" ht="15.75" thickBot="1">
      <c r="A37" s="16" t="s">
        <v>28</v>
      </c>
      <c r="B37" s="17">
        <v>26</v>
      </c>
      <c r="C37" s="40">
        <v>1855766</v>
      </c>
      <c r="D37" s="41">
        <v>1878033</v>
      </c>
    </row>
    <row r="38" spans="1:4" ht="15.75" thickBot="1">
      <c r="A38" s="18" t="s">
        <v>29</v>
      </c>
      <c r="B38" s="20"/>
      <c r="C38" s="40">
        <f>C35+C37</f>
        <v>158056985</v>
      </c>
      <c r="D38" s="41">
        <f>D35+D37</f>
        <v>148535831</v>
      </c>
    </row>
    <row r="39" spans="1:4" ht="15.75" thickBot="1">
      <c r="A39" s="21" t="s">
        <v>30</v>
      </c>
      <c r="B39" s="22"/>
      <c r="C39" s="42">
        <f>C22+C38</f>
        <v>1071800964</v>
      </c>
      <c r="D39" s="43">
        <f>D22+D38</f>
        <v>1079050050</v>
      </c>
    </row>
    <row r="40" spans="1:4" ht="15.75" thickTop="1">
      <c r="A40" s="13" t="s">
        <v>3</v>
      </c>
      <c r="B40" s="23"/>
      <c r="C40" s="36"/>
      <c r="D40" s="37"/>
    </row>
    <row r="41" spans="1:4">
      <c r="A41" s="6" t="s">
        <v>31</v>
      </c>
      <c r="B41" s="8"/>
      <c r="C41" s="35"/>
      <c r="D41" s="39"/>
    </row>
    <row r="42" spans="1:4">
      <c r="A42" s="11" t="s">
        <v>32</v>
      </c>
      <c r="B42" s="12">
        <v>15</v>
      </c>
      <c r="C42" s="35">
        <v>12136529</v>
      </c>
      <c r="D42" s="34">
        <v>12136529</v>
      </c>
    </row>
    <row r="43" spans="1:4">
      <c r="A43" s="11" t="s">
        <v>33</v>
      </c>
      <c r="B43" s="12">
        <v>15</v>
      </c>
      <c r="C43" s="35">
        <v>-7065614</v>
      </c>
      <c r="D43" s="34">
        <v>-7065614</v>
      </c>
    </row>
    <row r="44" spans="1:4">
      <c r="A44" s="11" t="s">
        <v>34</v>
      </c>
      <c r="B44" s="12">
        <v>15</v>
      </c>
      <c r="C44" s="35">
        <v>-4651</v>
      </c>
      <c r="D44" s="34">
        <v>-3292</v>
      </c>
    </row>
    <row r="45" spans="1:4">
      <c r="A45" s="11" t="s">
        <v>35</v>
      </c>
      <c r="B45" s="12">
        <v>15</v>
      </c>
      <c r="C45" s="35">
        <v>1820479</v>
      </c>
      <c r="D45" s="34">
        <v>1820479</v>
      </c>
    </row>
    <row r="46" spans="1:4" ht="15.75" thickBot="1">
      <c r="A46" s="16" t="s">
        <v>36</v>
      </c>
      <c r="B46" s="17"/>
      <c r="C46" s="40">
        <v>441079603</v>
      </c>
      <c r="D46" s="41">
        <v>420469917</v>
      </c>
    </row>
    <row r="47" spans="1:4">
      <c r="A47" s="6"/>
      <c r="B47" s="19"/>
      <c r="C47" s="35">
        <f>SUM(C42:C46)</f>
        <v>447966346</v>
      </c>
      <c r="D47" s="34">
        <f>SUM(D42:D46)</f>
        <v>427358019</v>
      </c>
    </row>
    <row r="48" spans="1:4">
      <c r="A48" s="6"/>
      <c r="B48" s="31"/>
      <c r="C48" s="44"/>
      <c r="D48" s="45"/>
    </row>
    <row r="49" spans="1:4" ht="15.75" thickBot="1">
      <c r="A49" s="16" t="s">
        <v>37</v>
      </c>
      <c r="B49" s="17"/>
      <c r="C49" s="40">
        <v>36444403</v>
      </c>
      <c r="D49" s="41">
        <v>35507909</v>
      </c>
    </row>
    <row r="50" spans="1:4" ht="15.75" thickBot="1">
      <c r="A50" s="18" t="s">
        <v>38</v>
      </c>
      <c r="B50" s="24"/>
      <c r="C50" s="40">
        <f>C47+C49</f>
        <v>484410749</v>
      </c>
      <c r="D50" s="41">
        <f>D47+D49</f>
        <v>462865928</v>
      </c>
    </row>
    <row r="51" spans="1:4">
      <c r="A51" s="6"/>
      <c r="B51" s="32"/>
      <c r="C51" s="46"/>
      <c r="D51" s="47"/>
    </row>
    <row r="52" spans="1:4">
      <c r="A52" s="6" t="s">
        <v>39</v>
      </c>
      <c r="B52" s="33"/>
      <c r="C52" s="44"/>
      <c r="D52" s="45"/>
    </row>
    <row r="53" spans="1:4">
      <c r="A53" s="11" t="s">
        <v>40</v>
      </c>
      <c r="B53" s="12">
        <v>16</v>
      </c>
      <c r="C53" s="35">
        <v>323363517</v>
      </c>
      <c r="D53" s="34">
        <v>339138061</v>
      </c>
    </row>
    <row r="54" spans="1:4">
      <c r="A54" s="11" t="s">
        <v>41</v>
      </c>
      <c r="B54" s="12">
        <v>17</v>
      </c>
      <c r="C54" s="35">
        <v>53283530</v>
      </c>
      <c r="D54" s="34">
        <v>55236254</v>
      </c>
    </row>
    <row r="55" spans="1:4">
      <c r="A55" s="11" t="s">
        <v>42</v>
      </c>
      <c r="B55" s="12">
        <v>18</v>
      </c>
      <c r="C55" s="35">
        <v>1220</v>
      </c>
      <c r="D55" s="34">
        <v>1318</v>
      </c>
    </row>
    <row r="56" spans="1:4">
      <c r="A56" s="9" t="s">
        <v>43</v>
      </c>
      <c r="B56" s="12">
        <v>25</v>
      </c>
      <c r="C56" s="35">
        <v>42465092</v>
      </c>
      <c r="D56" s="34">
        <v>42448856</v>
      </c>
    </row>
    <row r="57" spans="1:4">
      <c r="A57" s="11" t="s">
        <v>44</v>
      </c>
      <c r="B57" s="12"/>
      <c r="C57" s="35">
        <v>16590583</v>
      </c>
      <c r="D57" s="34">
        <v>16315828</v>
      </c>
    </row>
    <row r="58" spans="1:4">
      <c r="A58" s="11" t="s">
        <v>45</v>
      </c>
      <c r="B58" s="12">
        <v>15</v>
      </c>
      <c r="C58" s="35">
        <v>814868</v>
      </c>
      <c r="D58" s="34">
        <v>814868</v>
      </c>
    </row>
    <row r="59" spans="1:4">
      <c r="A59" s="11" t="s">
        <v>46</v>
      </c>
      <c r="B59" s="12">
        <v>19</v>
      </c>
      <c r="C59" s="35">
        <v>6542234</v>
      </c>
      <c r="D59" s="34">
        <v>6878309</v>
      </c>
    </row>
    <row r="60" spans="1:4" ht="15.75" thickBot="1">
      <c r="A60" s="16" t="s">
        <v>47</v>
      </c>
      <c r="B60" s="17"/>
      <c r="C60" s="40">
        <v>7637740</v>
      </c>
      <c r="D60" s="41">
        <v>6875583</v>
      </c>
    </row>
    <row r="61" spans="1:4" ht="15.75" thickBot="1">
      <c r="A61" s="6" t="s">
        <v>48</v>
      </c>
      <c r="B61" s="19"/>
      <c r="C61" s="35">
        <f>SUM(C53:C60)</f>
        <v>450698784</v>
      </c>
      <c r="D61" s="34">
        <f>SUM(D53:D60)</f>
        <v>467709077</v>
      </c>
    </row>
    <row r="62" spans="1:4">
      <c r="A62" s="15" t="s">
        <v>3</v>
      </c>
      <c r="B62" s="14"/>
      <c r="C62" s="36"/>
      <c r="D62" s="37"/>
    </row>
    <row r="63" spans="1:4">
      <c r="A63" s="6" t="s">
        <v>49</v>
      </c>
      <c r="B63" s="8"/>
      <c r="C63" s="35"/>
      <c r="D63" s="34"/>
    </row>
    <row r="64" spans="1:4">
      <c r="A64" s="9" t="s">
        <v>50</v>
      </c>
      <c r="B64" s="12">
        <v>16</v>
      </c>
      <c r="C64" s="35">
        <v>44277384</v>
      </c>
      <c r="D64" s="34">
        <v>28477663</v>
      </c>
    </row>
    <row r="65" spans="1:4">
      <c r="A65" s="9" t="s">
        <v>51</v>
      </c>
      <c r="B65" s="12">
        <v>17</v>
      </c>
      <c r="C65" s="35">
        <v>15078450</v>
      </c>
      <c r="D65" s="34">
        <v>15291266</v>
      </c>
    </row>
    <row r="66" spans="1:4">
      <c r="A66" s="9" t="s">
        <v>52</v>
      </c>
      <c r="B66" s="12">
        <v>18</v>
      </c>
      <c r="C66" s="35">
        <v>11967961</v>
      </c>
      <c r="D66" s="34">
        <v>20151913</v>
      </c>
    </row>
    <row r="67" spans="1:4">
      <c r="A67" s="9" t="s">
        <v>53</v>
      </c>
      <c r="B67" s="12"/>
      <c r="C67" s="35">
        <v>1208726</v>
      </c>
      <c r="D67" s="34">
        <v>1147812</v>
      </c>
    </row>
    <row r="68" spans="1:4">
      <c r="A68" s="9" t="s">
        <v>54</v>
      </c>
      <c r="B68" s="12"/>
      <c r="C68" s="35">
        <v>32784931</v>
      </c>
      <c r="D68" s="34">
        <v>59397839</v>
      </c>
    </row>
    <row r="69" spans="1:4">
      <c r="A69" s="9" t="s">
        <v>55</v>
      </c>
      <c r="B69" s="12"/>
      <c r="C69" s="35">
        <v>2813732</v>
      </c>
      <c r="D69" s="34">
        <v>1345601</v>
      </c>
    </row>
    <row r="70" spans="1:4">
      <c r="A70" s="9" t="s">
        <v>56</v>
      </c>
      <c r="B70" s="12">
        <v>19</v>
      </c>
      <c r="C70" s="35">
        <v>19433246</v>
      </c>
      <c r="D70" s="34">
        <v>18971934</v>
      </c>
    </row>
    <row r="71" spans="1:4" ht="15.75" thickBot="1">
      <c r="A71" s="16" t="s">
        <v>57</v>
      </c>
      <c r="B71" s="17">
        <v>20</v>
      </c>
      <c r="C71" s="40">
        <v>8706235</v>
      </c>
      <c r="D71" s="41">
        <v>3247984</v>
      </c>
    </row>
    <row r="72" spans="1:4">
      <c r="A72" s="11"/>
      <c r="B72" s="19"/>
      <c r="C72" s="35">
        <f>SUM(C64:C71)</f>
        <v>136270665</v>
      </c>
      <c r="D72" s="34">
        <f>SUM(D64:D71)</f>
        <v>148032012</v>
      </c>
    </row>
    <row r="73" spans="1:4">
      <c r="A73" s="11"/>
      <c r="B73" s="31"/>
      <c r="C73" s="44"/>
      <c r="D73" s="34"/>
    </row>
    <row r="74" spans="1:4" ht="15.75" thickBot="1">
      <c r="A74" s="16" t="s">
        <v>58</v>
      </c>
      <c r="B74" s="17">
        <v>26</v>
      </c>
      <c r="C74" s="40">
        <v>420766</v>
      </c>
      <c r="D74" s="41">
        <v>443033</v>
      </c>
    </row>
    <row r="75" spans="1:4" ht="15.75" thickBot="1">
      <c r="A75" s="18" t="s">
        <v>59</v>
      </c>
      <c r="B75" s="17"/>
      <c r="C75" s="40">
        <f>C72+C74</f>
        <v>136691431</v>
      </c>
      <c r="D75" s="41">
        <f>D72+D74</f>
        <v>148475045</v>
      </c>
    </row>
    <row r="76" spans="1:4" ht="15.75" thickBot="1">
      <c r="A76" s="18" t="s">
        <v>60</v>
      </c>
      <c r="B76" s="17"/>
      <c r="C76" s="40">
        <f>C61+C75</f>
        <v>587390215</v>
      </c>
      <c r="D76" s="41">
        <f>D61+D75</f>
        <v>616184122</v>
      </c>
    </row>
    <row r="77" spans="1:4" ht="15.75" thickBot="1">
      <c r="A77" s="21" t="s">
        <v>61</v>
      </c>
      <c r="B77" s="25"/>
      <c r="C77" s="42">
        <f>C50+C76</f>
        <v>1071800964</v>
      </c>
      <c r="D77" s="43">
        <f>D50+D76</f>
        <v>1079050050</v>
      </c>
    </row>
    <row r="78" spans="1:4" ht="25.9" customHeight="1" thickTop="1">
      <c r="A78" s="146"/>
      <c r="B78" s="146"/>
      <c r="C78" s="146"/>
      <c r="D78" s="146"/>
    </row>
    <row r="79" spans="1:4" ht="21" customHeight="1">
      <c r="A79" s="147"/>
      <c r="B79" s="147"/>
      <c r="C79" s="147"/>
      <c r="D79" s="147"/>
    </row>
    <row r="80" spans="1:4">
      <c r="A80" s="148"/>
      <c r="B80" s="148"/>
      <c r="C80" s="148"/>
      <c r="D80" s="148"/>
    </row>
    <row r="81" spans="1:4">
      <c r="A81" s="148" t="s">
        <v>3</v>
      </c>
      <c r="B81" s="148"/>
      <c r="C81" s="148"/>
      <c r="D81" s="148"/>
    </row>
    <row r="82" spans="1:4">
      <c r="A82" s="148"/>
      <c r="B82" s="148"/>
      <c r="C82" s="151"/>
      <c r="D82" s="151"/>
    </row>
    <row r="83" spans="1:4">
      <c r="A83" s="148"/>
      <c r="B83" s="148"/>
      <c r="C83" s="152"/>
      <c r="D83" s="152"/>
    </row>
    <row r="84" spans="1:4">
      <c r="A84" s="148" t="s">
        <v>3</v>
      </c>
      <c r="B84" s="148"/>
      <c r="C84" s="148"/>
      <c r="D84" s="148"/>
    </row>
    <row r="85" spans="1:4">
      <c r="A85" s="148" t="s">
        <v>3</v>
      </c>
      <c r="B85" s="148"/>
      <c r="C85" s="148"/>
      <c r="D85" s="148"/>
    </row>
    <row r="86" spans="1:4" ht="15.75" thickBot="1">
      <c r="A86" s="148" t="s">
        <v>62</v>
      </c>
      <c r="B86" s="148"/>
      <c r="C86" s="153"/>
      <c r="D86" s="153"/>
    </row>
    <row r="87" spans="1:4">
      <c r="A87" s="148"/>
      <c r="B87" s="148"/>
      <c r="C87" s="154" t="s">
        <v>63</v>
      </c>
      <c r="D87" s="154"/>
    </row>
    <row r="88" spans="1:4">
      <c r="A88" s="148" t="s">
        <v>3</v>
      </c>
      <c r="B88" s="148"/>
      <c r="C88" s="148"/>
      <c r="D88" s="148"/>
    </row>
    <row r="89" spans="1:4">
      <c r="A89" s="148"/>
      <c r="B89" s="148"/>
      <c r="C89" s="148"/>
      <c r="D89" s="148"/>
    </row>
    <row r="90" spans="1:4" ht="15.75" thickBot="1">
      <c r="A90" s="148" t="s">
        <v>64</v>
      </c>
      <c r="B90" s="148"/>
      <c r="C90" s="153"/>
      <c r="D90" s="153"/>
    </row>
    <row r="91" spans="1:4">
      <c r="A91" s="148"/>
      <c r="B91" s="148"/>
      <c r="C91" s="154" t="s">
        <v>65</v>
      </c>
      <c r="D91" s="154"/>
    </row>
  </sheetData>
  <mergeCells count="28">
    <mergeCell ref="A90:B90"/>
    <mergeCell ref="C90:D90"/>
    <mergeCell ref="A91:B91"/>
    <mergeCell ref="C91:D91"/>
    <mergeCell ref="A87:B87"/>
    <mergeCell ref="C87:D87"/>
    <mergeCell ref="A88:B88"/>
    <mergeCell ref="C88:D88"/>
    <mergeCell ref="A89:B89"/>
    <mergeCell ref="C89:D89"/>
    <mergeCell ref="A84:B84"/>
    <mergeCell ref="C84:D84"/>
    <mergeCell ref="A85:B85"/>
    <mergeCell ref="C85:D85"/>
    <mergeCell ref="A86:B86"/>
    <mergeCell ref="C86:D86"/>
    <mergeCell ref="A81:B81"/>
    <mergeCell ref="C81:D81"/>
    <mergeCell ref="A82:B82"/>
    <mergeCell ref="C82:D82"/>
    <mergeCell ref="A83:B83"/>
    <mergeCell ref="C83:D83"/>
    <mergeCell ref="A78:D78"/>
    <mergeCell ref="A79:D79"/>
    <mergeCell ref="A80:B80"/>
    <mergeCell ref="C80:D80"/>
    <mergeCell ref="B1:D1"/>
    <mergeCell ref="A3:D3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69C9B-6218-4061-AB2C-AB76C846A7EE}">
  <dimension ref="A1:D70"/>
  <sheetViews>
    <sheetView workbookViewId="0"/>
  </sheetViews>
  <sheetFormatPr defaultRowHeight="15"/>
  <cols>
    <col min="1" max="1" width="56.42578125" style="65" customWidth="1"/>
    <col min="2" max="2" width="9.7109375" bestFit="1" customWidth="1"/>
    <col min="3" max="3" width="13.28515625" customWidth="1"/>
    <col min="4" max="4" width="14.28515625" customWidth="1"/>
  </cols>
  <sheetData>
    <row r="1" spans="1:4" ht="27" customHeight="1">
      <c r="A1" s="57" t="s">
        <v>0</v>
      </c>
      <c r="B1" s="149" t="s">
        <v>147</v>
      </c>
      <c r="C1" s="149"/>
      <c r="D1" s="149"/>
    </row>
    <row r="2" spans="1:4">
      <c r="A2" s="57"/>
      <c r="B2" s="2"/>
    </row>
    <row r="3" spans="1:4" ht="47.25" customHeight="1">
      <c r="A3" s="150" t="s">
        <v>148</v>
      </c>
      <c r="B3" s="150"/>
      <c r="C3" s="108"/>
      <c r="D3" s="108"/>
    </row>
    <row r="4" spans="1:4" ht="15.75">
      <c r="A4" s="58"/>
    </row>
    <row r="5" spans="1:4">
      <c r="A5" s="57" t="s">
        <v>149</v>
      </c>
    </row>
    <row r="7" spans="1:4" ht="36.75" thickBot="1">
      <c r="A7" s="59" t="s">
        <v>1</v>
      </c>
      <c r="B7" s="5" t="s">
        <v>2</v>
      </c>
      <c r="C7" s="104" t="s">
        <v>142</v>
      </c>
      <c r="D7" s="105" t="s">
        <v>150</v>
      </c>
    </row>
    <row r="8" spans="1:4">
      <c r="A8" s="60" t="s">
        <v>3</v>
      </c>
      <c r="B8" s="8"/>
      <c r="C8" s="26"/>
      <c r="D8" s="11"/>
    </row>
    <row r="9" spans="1:4" ht="15.75" thickBot="1">
      <c r="A9" s="62" t="s">
        <v>66</v>
      </c>
      <c r="B9" s="17">
        <v>21</v>
      </c>
      <c r="C9" s="40">
        <v>121842348</v>
      </c>
      <c r="D9" s="41">
        <v>88525964</v>
      </c>
    </row>
    <row r="10" spans="1:4">
      <c r="A10" s="61"/>
      <c r="B10" s="12"/>
      <c r="C10" s="35">
        <f>SUM(C9:C9)</f>
        <v>121842348</v>
      </c>
      <c r="D10" s="34">
        <f>SUM(D9:D9)</f>
        <v>88525964</v>
      </c>
    </row>
    <row r="11" spans="1:4">
      <c r="A11" s="61"/>
      <c r="B11" s="12"/>
      <c r="C11" s="35"/>
      <c r="D11" s="34"/>
    </row>
    <row r="12" spans="1:4" ht="15.75" thickBot="1">
      <c r="A12" s="62" t="s">
        <v>67</v>
      </c>
      <c r="B12" s="17">
        <v>23</v>
      </c>
      <c r="C12" s="40">
        <v>-78364821</v>
      </c>
      <c r="D12" s="41">
        <v>-64781147</v>
      </c>
    </row>
    <row r="13" spans="1:4">
      <c r="A13" s="60" t="s">
        <v>68</v>
      </c>
      <c r="B13" s="19"/>
      <c r="C13" s="35">
        <f>C10+C12</f>
        <v>43477527</v>
      </c>
      <c r="D13" s="34">
        <f>D10+D12</f>
        <v>23744817</v>
      </c>
    </row>
    <row r="14" spans="1:4">
      <c r="A14" s="61" t="s">
        <v>3</v>
      </c>
      <c r="B14" s="12"/>
      <c r="C14" s="35"/>
      <c r="D14" s="34"/>
    </row>
    <row r="15" spans="1:4">
      <c r="A15" s="61" t="s">
        <v>69</v>
      </c>
      <c r="B15" s="12"/>
      <c r="C15" s="35">
        <v>-8611880</v>
      </c>
      <c r="D15" s="34">
        <v>-7150902</v>
      </c>
    </row>
    <row r="16" spans="1:4">
      <c r="A16" s="61" t="s">
        <v>70</v>
      </c>
      <c r="B16" s="27">
        <v>29</v>
      </c>
      <c r="C16" s="35">
        <v>-1133772</v>
      </c>
      <c r="D16" s="34">
        <v>-862722</v>
      </c>
    </row>
    <row r="17" spans="1:4">
      <c r="A17" s="61" t="s">
        <v>71</v>
      </c>
      <c r="B17" s="12" t="s">
        <v>151</v>
      </c>
      <c r="C17" s="35">
        <v>-318906</v>
      </c>
      <c r="D17" s="34">
        <v>0</v>
      </c>
    </row>
    <row r="18" spans="1:4">
      <c r="A18" s="61" t="s">
        <v>72</v>
      </c>
      <c r="B18" s="12"/>
      <c r="C18" s="107">
        <v>-3108849</v>
      </c>
      <c r="D18" s="106">
        <v>-1106785</v>
      </c>
    </row>
    <row r="19" spans="1:4" ht="15.75" thickBot="1">
      <c r="A19" s="62" t="s">
        <v>73</v>
      </c>
      <c r="B19" s="17"/>
      <c r="C19" s="40">
        <v>480307</v>
      </c>
      <c r="D19" s="41">
        <v>0</v>
      </c>
    </row>
    <row r="20" spans="1:4">
      <c r="A20" s="60" t="s">
        <v>74</v>
      </c>
      <c r="B20" s="19"/>
      <c r="C20" s="35">
        <f>SUM(C13:C19)</f>
        <v>30784427</v>
      </c>
      <c r="D20" s="34">
        <f>SUM(D13:D19)</f>
        <v>14624408</v>
      </c>
    </row>
    <row r="21" spans="1:4">
      <c r="A21" s="61" t="s">
        <v>3</v>
      </c>
      <c r="B21" s="12"/>
      <c r="C21" s="35"/>
      <c r="D21" s="34"/>
    </row>
    <row r="22" spans="1:4">
      <c r="A22" s="61" t="s">
        <v>75</v>
      </c>
      <c r="B22" s="12">
        <v>8</v>
      </c>
      <c r="C22" s="35">
        <v>212102</v>
      </c>
      <c r="D22" s="34">
        <v>3179552</v>
      </c>
    </row>
    <row r="23" spans="1:4">
      <c r="A23" s="61" t="s">
        <v>76</v>
      </c>
      <c r="B23" s="12">
        <v>24</v>
      </c>
      <c r="C23" s="35">
        <v>-12749788</v>
      </c>
      <c r="D23" s="34">
        <v>-7719671</v>
      </c>
    </row>
    <row r="24" spans="1:4">
      <c r="A24" s="61" t="s">
        <v>77</v>
      </c>
      <c r="B24" s="12"/>
      <c r="C24" s="35">
        <v>870099</v>
      </c>
      <c r="D24" s="34">
        <v>1587219</v>
      </c>
    </row>
    <row r="25" spans="1:4">
      <c r="A25" s="61" t="s">
        <v>78</v>
      </c>
      <c r="B25" s="12"/>
      <c r="C25" s="35">
        <v>8587692</v>
      </c>
      <c r="D25" s="34">
        <v>-347968</v>
      </c>
    </row>
    <row r="26" spans="1:4">
      <c r="A26" s="61" t="s">
        <v>79</v>
      </c>
      <c r="B26" s="12"/>
      <c r="C26" s="35">
        <v>6857</v>
      </c>
      <c r="D26" s="34">
        <v>93257</v>
      </c>
    </row>
    <row r="27" spans="1:4">
      <c r="A27" s="61" t="s">
        <v>80</v>
      </c>
      <c r="B27" s="12"/>
      <c r="C27" s="35">
        <v>1107328</v>
      </c>
      <c r="D27" s="34">
        <v>747311</v>
      </c>
    </row>
    <row r="28" spans="1:4" ht="15.75" thickBot="1">
      <c r="A28" s="62" t="s">
        <v>81</v>
      </c>
      <c r="B28" s="17"/>
      <c r="C28" s="40">
        <v>-63941</v>
      </c>
      <c r="D28" s="41">
        <v>-121682</v>
      </c>
    </row>
    <row r="29" spans="1:4">
      <c r="A29" s="60" t="s">
        <v>82</v>
      </c>
      <c r="B29" s="19"/>
      <c r="C29" s="35">
        <f>SUM(C20:C28)</f>
        <v>28754776</v>
      </c>
      <c r="D29" s="34">
        <f>SUM(D20:D28)</f>
        <v>12042426</v>
      </c>
    </row>
    <row r="30" spans="1:4">
      <c r="A30" s="61" t="s">
        <v>3</v>
      </c>
      <c r="B30" s="12"/>
      <c r="C30" s="35"/>
      <c r="D30" s="34"/>
    </row>
    <row r="31" spans="1:4" ht="15.75" thickBot="1">
      <c r="A31" s="62" t="s">
        <v>83</v>
      </c>
      <c r="B31" s="17">
        <v>25</v>
      </c>
      <c r="C31" s="40">
        <v>-7525219</v>
      </c>
      <c r="D31" s="41">
        <v>-2986439</v>
      </c>
    </row>
    <row r="32" spans="1:4" ht="15.75" thickBot="1">
      <c r="A32" s="63" t="s">
        <v>84</v>
      </c>
      <c r="B32" s="48"/>
      <c r="C32" s="42">
        <f>C29+C31</f>
        <v>21229557</v>
      </c>
      <c r="D32" s="43">
        <f>D29+D31</f>
        <v>9055987</v>
      </c>
    </row>
    <row r="33" spans="1:4" ht="15.75" thickTop="1">
      <c r="A33" s="60"/>
      <c r="B33" s="8"/>
      <c r="C33" s="35"/>
      <c r="D33" s="34"/>
    </row>
    <row r="34" spans="1:4">
      <c r="A34" s="60" t="s">
        <v>85</v>
      </c>
      <c r="B34" s="8"/>
      <c r="C34" s="35"/>
      <c r="D34" s="34"/>
    </row>
    <row r="35" spans="1:4">
      <c r="A35" s="61" t="s">
        <v>86</v>
      </c>
      <c r="B35" s="8"/>
      <c r="C35" s="107">
        <v>20547337</v>
      </c>
      <c r="D35" s="106">
        <v>9137313</v>
      </c>
    </row>
    <row r="36" spans="1:4" ht="15.75" thickBot="1">
      <c r="A36" s="64" t="s">
        <v>37</v>
      </c>
      <c r="B36" s="22"/>
      <c r="C36" s="42">
        <v>682220</v>
      </c>
      <c r="D36" s="43">
        <v>-81326</v>
      </c>
    </row>
    <row r="37" spans="1:4" ht="15.75" thickTop="1"/>
    <row r="38" spans="1:4">
      <c r="A38" s="60" t="s">
        <v>87</v>
      </c>
      <c r="B38" s="8"/>
      <c r="C38" s="6"/>
      <c r="D38" s="9"/>
    </row>
    <row r="39" spans="1:4" ht="24">
      <c r="A39" s="66" t="s">
        <v>88</v>
      </c>
      <c r="B39" s="8"/>
      <c r="C39" s="6"/>
      <c r="D39" s="9"/>
    </row>
    <row r="40" spans="1:4" ht="24.75" thickBot="1">
      <c r="A40" s="61" t="s">
        <v>89</v>
      </c>
      <c r="B40" s="8"/>
      <c r="C40" s="49">
        <v>-1359</v>
      </c>
      <c r="D40" s="50">
        <v>7100</v>
      </c>
    </row>
    <row r="41" spans="1:4" ht="24.75" thickBot="1">
      <c r="A41" s="67" t="s">
        <v>90</v>
      </c>
      <c r="B41" s="56"/>
      <c r="C41" s="69">
        <f>SUM(C40)</f>
        <v>-1359</v>
      </c>
      <c r="D41" s="70">
        <f>SUM(D40)</f>
        <v>7100</v>
      </c>
    </row>
    <row r="42" spans="1:4">
      <c r="A42" s="66" t="s">
        <v>3</v>
      </c>
      <c r="B42" s="8"/>
      <c r="C42" s="49"/>
      <c r="D42" s="50"/>
    </row>
    <row r="43" spans="1:4" ht="24.75" thickBot="1">
      <c r="A43" s="139" t="s">
        <v>91</v>
      </c>
      <c r="B43" s="20"/>
      <c r="C43" s="49"/>
      <c r="D43" s="50"/>
    </row>
    <row r="44" spans="1:4" ht="15.75" thickBot="1">
      <c r="A44" s="61" t="s">
        <v>92</v>
      </c>
      <c r="B44" s="8"/>
      <c r="C44" s="69">
        <v>316623</v>
      </c>
      <c r="D44" s="70">
        <v>-567253</v>
      </c>
    </row>
    <row r="45" spans="1:4" ht="24.75" thickBot="1">
      <c r="A45" s="67" t="s">
        <v>93</v>
      </c>
      <c r="B45" s="56"/>
      <c r="C45" s="69">
        <f>SUM(C44)</f>
        <v>316623</v>
      </c>
      <c r="D45" s="70">
        <f>SUM(D44)</f>
        <v>-567253</v>
      </c>
    </row>
    <row r="46" spans="1:4" ht="15.75" thickBot="1">
      <c r="A46" s="68" t="s">
        <v>94</v>
      </c>
      <c r="B46" s="20"/>
      <c r="C46" s="51">
        <f>C41+C45</f>
        <v>315264</v>
      </c>
      <c r="D46" s="52">
        <f>D41+D45</f>
        <v>-560153</v>
      </c>
    </row>
    <row r="47" spans="1:4" ht="15.75" thickBot="1">
      <c r="A47" s="63" t="s">
        <v>95</v>
      </c>
      <c r="B47" s="22"/>
      <c r="C47" s="53">
        <f>C32+C46</f>
        <v>21544821</v>
      </c>
      <c r="D47" s="54">
        <f>D32+D46</f>
        <v>8495834</v>
      </c>
    </row>
    <row r="48" spans="1:4" ht="15.75" thickTop="1">
      <c r="A48" s="60" t="s">
        <v>3</v>
      </c>
      <c r="B48" s="8"/>
      <c r="C48" s="49"/>
      <c r="D48" s="50"/>
    </row>
    <row r="49" spans="1:4">
      <c r="A49" s="60" t="s">
        <v>85</v>
      </c>
      <c r="B49" s="8"/>
      <c r="C49" s="49"/>
      <c r="D49" s="50"/>
    </row>
    <row r="50" spans="1:4">
      <c r="A50" s="61" t="s">
        <v>86</v>
      </c>
      <c r="B50" s="8"/>
      <c r="C50" s="109">
        <v>20862601</v>
      </c>
      <c r="D50" s="110">
        <v>8577160</v>
      </c>
    </row>
    <row r="51" spans="1:4" ht="15.75" thickBot="1">
      <c r="A51" s="62" t="s">
        <v>37</v>
      </c>
      <c r="B51" s="20"/>
      <c r="C51" s="51">
        <v>682220</v>
      </c>
      <c r="D51" s="52">
        <v>-81326</v>
      </c>
    </row>
    <row r="52" spans="1:4" ht="15.75" thickBot="1">
      <c r="A52" s="63"/>
      <c r="B52" s="22"/>
      <c r="C52" s="53">
        <f>SUM(C50:C51)</f>
        <v>21544821</v>
      </c>
      <c r="D52" s="54">
        <f>SUM(D50:D51)</f>
        <v>8495834</v>
      </c>
    </row>
    <row r="53" spans="1:4" ht="15.75" thickTop="1">
      <c r="A53" s="60"/>
      <c r="B53" s="8"/>
      <c r="C53" s="49"/>
      <c r="D53" s="50"/>
    </row>
    <row r="54" spans="1:4">
      <c r="A54" s="60" t="s">
        <v>96</v>
      </c>
      <c r="B54" s="8"/>
      <c r="C54" s="49"/>
      <c r="D54" s="50"/>
    </row>
    <row r="55" spans="1:4">
      <c r="A55" s="138" t="s">
        <v>169</v>
      </c>
      <c r="B55" s="137">
        <v>15</v>
      </c>
      <c r="C55" s="144">
        <v>1868.18</v>
      </c>
      <c r="D55" s="145">
        <v>830.75</v>
      </c>
    </row>
    <row r="56" spans="1:4" ht="15.75" thickBot="1">
      <c r="A56" s="64" t="s">
        <v>170</v>
      </c>
      <c r="B56" s="22">
        <v>15</v>
      </c>
      <c r="C56" s="142">
        <v>1868.18</v>
      </c>
      <c r="D56" s="143">
        <v>828.58</v>
      </c>
    </row>
    <row r="57" spans="1:4" ht="15.75" thickTop="1">
      <c r="A57" s="146"/>
      <c r="B57" s="146"/>
      <c r="C57" s="146"/>
      <c r="D57" s="146"/>
    </row>
    <row r="58" spans="1:4">
      <c r="A58" s="147"/>
      <c r="B58" s="147"/>
      <c r="C58" s="147"/>
      <c r="D58" s="147"/>
    </row>
    <row r="59" spans="1:4" ht="27" customHeight="1">
      <c r="A59" s="148" t="s">
        <v>3</v>
      </c>
      <c r="B59" s="148"/>
      <c r="C59" s="148"/>
      <c r="D59" s="148"/>
    </row>
    <row r="60" spans="1:4" ht="27" customHeight="1">
      <c r="A60" s="148" t="s">
        <v>3</v>
      </c>
      <c r="B60" s="148"/>
      <c r="C60" s="148"/>
      <c r="D60" s="148"/>
    </row>
    <row r="61" spans="1:4">
      <c r="A61" s="148"/>
      <c r="B61" s="148"/>
      <c r="C61" s="151"/>
      <c r="D61" s="151"/>
    </row>
    <row r="62" spans="1:4">
      <c r="A62" s="148"/>
      <c r="B62" s="148"/>
      <c r="C62" s="152"/>
      <c r="D62" s="152"/>
    </row>
    <row r="63" spans="1:4">
      <c r="A63" s="148" t="s">
        <v>3</v>
      </c>
      <c r="B63" s="148"/>
      <c r="C63" s="148"/>
      <c r="D63" s="148"/>
    </row>
    <row r="64" spans="1:4">
      <c r="A64" s="148" t="s">
        <v>3</v>
      </c>
      <c r="B64" s="148"/>
      <c r="C64" s="148"/>
      <c r="D64" s="148"/>
    </row>
    <row r="65" spans="1:4" ht="15.75" thickBot="1">
      <c r="A65" s="148" t="s">
        <v>62</v>
      </c>
      <c r="B65" s="148"/>
      <c r="C65" s="153"/>
      <c r="D65" s="153"/>
    </row>
    <row r="66" spans="1:4">
      <c r="A66" s="148" t="s">
        <v>3</v>
      </c>
      <c r="B66" s="148"/>
      <c r="C66" s="154" t="s">
        <v>63</v>
      </c>
      <c r="D66" s="154"/>
    </row>
    <row r="67" spans="1:4">
      <c r="A67" s="148" t="s">
        <v>3</v>
      </c>
      <c r="B67" s="148"/>
      <c r="C67" s="148"/>
      <c r="D67" s="148"/>
    </row>
    <row r="68" spans="1:4">
      <c r="A68" s="148" t="s">
        <v>3</v>
      </c>
      <c r="B68" s="148"/>
      <c r="C68" s="148"/>
      <c r="D68" s="148"/>
    </row>
    <row r="69" spans="1:4" ht="15.75" thickBot="1">
      <c r="A69" s="148" t="s">
        <v>64</v>
      </c>
      <c r="B69" s="148"/>
      <c r="C69" s="153"/>
      <c r="D69" s="153"/>
    </row>
    <row r="70" spans="1:4">
      <c r="A70" s="148"/>
      <c r="B70" s="148"/>
      <c r="C70" s="154" t="s">
        <v>65</v>
      </c>
      <c r="D70" s="154"/>
    </row>
  </sheetData>
  <mergeCells count="28">
    <mergeCell ref="A70:B70"/>
    <mergeCell ref="C70:D70"/>
    <mergeCell ref="A69:B69"/>
    <mergeCell ref="C69:D69"/>
    <mergeCell ref="A58:D58"/>
    <mergeCell ref="A68:B68"/>
    <mergeCell ref="C68:D68"/>
    <mergeCell ref="A65:B65"/>
    <mergeCell ref="C65:D65"/>
    <mergeCell ref="A66:B66"/>
    <mergeCell ref="C66:D66"/>
    <mergeCell ref="A67:B67"/>
    <mergeCell ref="C67:D67"/>
    <mergeCell ref="A64:B64"/>
    <mergeCell ref="C64:D64"/>
    <mergeCell ref="A61:B61"/>
    <mergeCell ref="C61:D61"/>
    <mergeCell ref="A62:B62"/>
    <mergeCell ref="C62:D62"/>
    <mergeCell ref="A63:B63"/>
    <mergeCell ref="C63:D63"/>
    <mergeCell ref="B1:D1"/>
    <mergeCell ref="A3:B3"/>
    <mergeCell ref="A60:B60"/>
    <mergeCell ref="C60:D60"/>
    <mergeCell ref="A57:D57"/>
    <mergeCell ref="A59:B59"/>
    <mergeCell ref="C59:D59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AAE77-3339-4238-A8FA-01F218AA9576}">
  <dimension ref="A1:D80"/>
  <sheetViews>
    <sheetView topLeftCell="A31" zoomScale="110" zoomScaleNormal="110" workbookViewId="0"/>
  </sheetViews>
  <sheetFormatPr defaultRowHeight="15"/>
  <cols>
    <col min="1" max="1" width="59.140625" customWidth="1"/>
    <col min="2" max="2" width="9.7109375" bestFit="1" customWidth="1"/>
    <col min="3" max="3" width="13.28515625" customWidth="1"/>
    <col min="4" max="4" width="14.28515625" customWidth="1"/>
  </cols>
  <sheetData>
    <row r="1" spans="1:4" ht="30" customHeight="1">
      <c r="A1" s="57" t="s">
        <v>0</v>
      </c>
      <c r="B1" s="149" t="s">
        <v>147</v>
      </c>
      <c r="C1" s="149"/>
      <c r="D1" s="149"/>
    </row>
    <row r="2" spans="1:4">
      <c r="A2" s="57"/>
      <c r="B2" s="2"/>
    </row>
    <row r="3" spans="1:4" ht="47.25" customHeight="1">
      <c r="A3" s="150" t="s">
        <v>167</v>
      </c>
      <c r="B3" s="150"/>
    </row>
    <row r="4" spans="1:4" ht="15.75">
      <c r="A4" s="58"/>
    </row>
    <row r="5" spans="1:4">
      <c r="A5" s="1" t="s">
        <v>149</v>
      </c>
    </row>
    <row r="7" spans="1:4" ht="36.75" thickBot="1">
      <c r="A7" s="4" t="s">
        <v>1</v>
      </c>
      <c r="B7" s="5" t="s">
        <v>2</v>
      </c>
      <c r="C7" s="104" t="s">
        <v>142</v>
      </c>
      <c r="D7" s="105" t="s">
        <v>150</v>
      </c>
    </row>
    <row r="8" spans="1:4">
      <c r="A8" s="6" t="s">
        <v>3</v>
      </c>
      <c r="B8" s="8"/>
      <c r="C8" s="6"/>
      <c r="D8" s="11"/>
    </row>
    <row r="9" spans="1:4">
      <c r="A9" s="6" t="s">
        <v>97</v>
      </c>
      <c r="B9" s="8"/>
      <c r="C9" s="6"/>
      <c r="D9" s="11"/>
    </row>
    <row r="10" spans="1:4">
      <c r="A10" s="11" t="s">
        <v>98</v>
      </c>
      <c r="B10" s="8"/>
      <c r="C10" s="35">
        <v>28754776</v>
      </c>
      <c r="D10" s="75">
        <v>12042426</v>
      </c>
    </row>
    <row r="11" spans="1:4">
      <c r="A11" s="11" t="s">
        <v>3</v>
      </c>
      <c r="B11" s="8"/>
      <c r="C11" s="49"/>
      <c r="D11" s="73"/>
    </row>
    <row r="12" spans="1:4">
      <c r="A12" s="6" t="s">
        <v>99</v>
      </c>
      <c r="B12" s="8"/>
      <c r="C12" s="74"/>
      <c r="D12" s="73"/>
    </row>
    <row r="13" spans="1:4">
      <c r="A13" s="158" t="s">
        <v>164</v>
      </c>
      <c r="B13" s="155">
        <v>6</v>
      </c>
      <c r="C13" s="156">
        <v>20011392</v>
      </c>
      <c r="D13" s="157">
        <v>16277552</v>
      </c>
    </row>
    <row r="14" spans="1:4" ht="20.25" customHeight="1">
      <c r="A14" s="158"/>
      <c r="B14" s="155"/>
      <c r="C14" s="156"/>
      <c r="D14" s="157"/>
    </row>
    <row r="15" spans="1:4">
      <c r="A15" s="11" t="s">
        <v>100</v>
      </c>
      <c r="B15" s="8">
        <v>7</v>
      </c>
      <c r="C15" s="35">
        <v>6750249</v>
      </c>
      <c r="D15" s="34">
        <v>4479680</v>
      </c>
    </row>
    <row r="16" spans="1:4">
      <c r="A16" s="11" t="s">
        <v>101</v>
      </c>
      <c r="B16" s="8"/>
      <c r="C16" s="35">
        <v>318906</v>
      </c>
      <c r="D16" s="34">
        <v>0</v>
      </c>
    </row>
    <row r="17" spans="1:4">
      <c r="A17" s="11" t="s">
        <v>102</v>
      </c>
      <c r="B17" s="8">
        <v>26</v>
      </c>
      <c r="C17" s="140">
        <v>1133772</v>
      </c>
      <c r="D17" s="39">
        <v>862722</v>
      </c>
    </row>
    <row r="18" spans="1:4">
      <c r="A18" s="11" t="s">
        <v>161</v>
      </c>
      <c r="B18" s="8"/>
      <c r="C18" s="140">
        <v>-8041555</v>
      </c>
      <c r="D18" s="39">
        <v>334162</v>
      </c>
    </row>
    <row r="19" spans="1:4">
      <c r="A19" s="11" t="s">
        <v>103</v>
      </c>
      <c r="B19" s="8"/>
      <c r="C19" s="140">
        <v>334310</v>
      </c>
      <c r="D19" s="39">
        <v>621527</v>
      </c>
    </row>
    <row r="20" spans="1:4">
      <c r="A20" s="11" t="s">
        <v>104</v>
      </c>
      <c r="B20" s="8"/>
      <c r="C20" s="140">
        <v>85027</v>
      </c>
      <c r="D20" s="39">
        <v>-12573</v>
      </c>
    </row>
    <row r="21" spans="1:4">
      <c r="A21" s="11" t="s">
        <v>75</v>
      </c>
      <c r="B21" s="8">
        <v>8</v>
      </c>
      <c r="C21" s="140">
        <v>-212102</v>
      </c>
      <c r="D21" s="39">
        <v>-3179552</v>
      </c>
    </row>
    <row r="22" spans="1:4">
      <c r="A22" s="11" t="s">
        <v>105</v>
      </c>
      <c r="B22" s="8">
        <v>24</v>
      </c>
      <c r="C22" s="140">
        <v>12749788</v>
      </c>
      <c r="D22" s="39">
        <v>7719671</v>
      </c>
    </row>
    <row r="23" spans="1:4">
      <c r="A23" s="11" t="s">
        <v>106</v>
      </c>
      <c r="B23" s="8"/>
      <c r="C23" s="140">
        <v>-870099</v>
      </c>
      <c r="D23" s="39">
        <v>-1587219</v>
      </c>
    </row>
    <row r="24" spans="1:4">
      <c r="A24" s="11" t="s">
        <v>79</v>
      </c>
      <c r="B24" s="8"/>
      <c r="C24" s="140">
        <v>6857</v>
      </c>
      <c r="D24" s="39">
        <v>-93257</v>
      </c>
    </row>
    <row r="25" spans="1:4" ht="15.75" thickBot="1">
      <c r="A25" s="11" t="s">
        <v>73</v>
      </c>
      <c r="B25" s="8"/>
      <c r="C25" s="140">
        <v>-480307</v>
      </c>
      <c r="D25" s="34">
        <v>0</v>
      </c>
    </row>
    <row r="26" spans="1:4">
      <c r="A26" s="164" t="s">
        <v>137</v>
      </c>
      <c r="B26" s="159"/>
      <c r="C26" s="160">
        <f>SUM(C10:C25)</f>
        <v>60541014</v>
      </c>
      <c r="D26" s="162">
        <f>SUM(D10:D25)</f>
        <v>37465139</v>
      </c>
    </row>
    <row r="27" spans="1:4">
      <c r="A27" s="165"/>
      <c r="B27" s="155"/>
      <c r="C27" s="161"/>
      <c r="D27" s="163"/>
    </row>
    <row r="28" spans="1:4">
      <c r="A28" s="6" t="s">
        <v>3</v>
      </c>
      <c r="B28" s="8"/>
      <c r="C28" s="74"/>
      <c r="D28" s="50"/>
    </row>
    <row r="29" spans="1:4">
      <c r="A29" s="6" t="s">
        <v>107</v>
      </c>
      <c r="B29" s="8"/>
      <c r="C29" s="49"/>
      <c r="D29" s="50"/>
    </row>
    <row r="30" spans="1:4">
      <c r="A30" s="11" t="s">
        <v>108</v>
      </c>
      <c r="B30" s="8"/>
      <c r="C30" s="103">
        <v>-578274</v>
      </c>
      <c r="D30" s="39">
        <v>3699154</v>
      </c>
    </row>
    <row r="31" spans="1:4">
      <c r="A31" s="11" t="s">
        <v>109</v>
      </c>
      <c r="B31" s="8"/>
      <c r="C31" s="103">
        <v>-29218</v>
      </c>
      <c r="D31" s="39">
        <v>1795270</v>
      </c>
    </row>
    <row r="32" spans="1:4">
      <c r="A32" s="11" t="s">
        <v>110</v>
      </c>
      <c r="B32" s="8"/>
      <c r="C32" s="103">
        <v>3575081</v>
      </c>
      <c r="D32" s="39">
        <v>-1450128</v>
      </c>
    </row>
    <row r="33" spans="1:4">
      <c r="A33" s="11" t="s">
        <v>111</v>
      </c>
      <c r="B33" s="8"/>
      <c r="C33" s="103">
        <v>1126062</v>
      </c>
      <c r="D33" s="39">
        <v>-681977</v>
      </c>
    </row>
    <row r="34" spans="1:4">
      <c r="A34" s="11" t="s">
        <v>112</v>
      </c>
      <c r="B34" s="8"/>
      <c r="C34" s="103">
        <v>-14224245</v>
      </c>
      <c r="D34" s="39">
        <v>-1819566</v>
      </c>
    </row>
    <row r="35" spans="1:4">
      <c r="A35" s="11" t="s">
        <v>113</v>
      </c>
      <c r="B35" s="8"/>
      <c r="C35" s="103">
        <v>-13266</v>
      </c>
      <c r="D35" s="39">
        <v>-1397444</v>
      </c>
    </row>
    <row r="36" spans="1:4">
      <c r="A36" s="11" t="s">
        <v>114</v>
      </c>
      <c r="B36" s="8"/>
      <c r="C36" s="103">
        <v>-6440296</v>
      </c>
      <c r="D36" s="39">
        <v>222285</v>
      </c>
    </row>
    <row r="37" spans="1:4" ht="15.75" thickBot="1">
      <c r="A37" s="16" t="s">
        <v>115</v>
      </c>
      <c r="B37" s="20"/>
      <c r="C37" s="51">
        <v>8185827</v>
      </c>
      <c r="D37" s="135">
        <v>1364158</v>
      </c>
    </row>
    <row r="38" spans="1:4">
      <c r="A38" s="6" t="s">
        <v>116</v>
      </c>
      <c r="B38" s="8"/>
      <c r="C38" s="49">
        <f>SUM(C26:C37)</f>
        <v>52142685</v>
      </c>
      <c r="D38" s="50">
        <f>SUM(D26:D37)</f>
        <v>39196891</v>
      </c>
    </row>
    <row r="39" spans="1:4">
      <c r="A39" s="11" t="s">
        <v>3</v>
      </c>
      <c r="B39" s="8"/>
      <c r="C39" s="49"/>
      <c r="D39" s="73"/>
    </row>
    <row r="40" spans="1:4">
      <c r="A40" s="11" t="s">
        <v>117</v>
      </c>
      <c r="B40" s="8"/>
      <c r="C40" s="140">
        <v>-5894708</v>
      </c>
      <c r="D40" s="39">
        <v>-4686786</v>
      </c>
    </row>
    <row r="41" spans="1:4">
      <c r="A41" s="11" t="s">
        <v>118</v>
      </c>
      <c r="B41" s="8"/>
      <c r="C41" s="140">
        <v>-13273480</v>
      </c>
      <c r="D41" s="39">
        <v>-6432041</v>
      </c>
    </row>
    <row r="42" spans="1:4" ht="15.75" thickBot="1">
      <c r="A42" s="16" t="s">
        <v>119</v>
      </c>
      <c r="B42" s="20"/>
      <c r="C42" s="141">
        <v>416685</v>
      </c>
      <c r="D42" s="135">
        <v>178407</v>
      </c>
    </row>
    <row r="43" spans="1:4" ht="15.75" thickBot="1">
      <c r="A43" s="18" t="s">
        <v>120</v>
      </c>
      <c r="B43" s="20"/>
      <c r="C43" s="76">
        <f>SUM(C38:C42)</f>
        <v>33391182</v>
      </c>
      <c r="D43" s="78">
        <f>SUM(D38:D42)</f>
        <v>28256471</v>
      </c>
    </row>
    <row r="44" spans="1:4">
      <c r="A44" s="6" t="s">
        <v>3</v>
      </c>
      <c r="B44" s="8"/>
      <c r="C44" s="49"/>
      <c r="D44" s="73"/>
    </row>
    <row r="45" spans="1:4">
      <c r="A45" s="6" t="s">
        <v>121</v>
      </c>
      <c r="B45" s="8"/>
      <c r="C45" s="49"/>
      <c r="D45" s="73"/>
    </row>
    <row r="46" spans="1:4">
      <c r="A46" s="11" t="s">
        <v>122</v>
      </c>
      <c r="B46" s="8"/>
      <c r="C46" s="140">
        <v>-15502280</v>
      </c>
      <c r="D46" s="39">
        <v>-15537626</v>
      </c>
    </row>
    <row r="47" spans="1:4">
      <c r="A47" s="11" t="s">
        <v>123</v>
      </c>
      <c r="B47" s="8"/>
      <c r="C47" s="140">
        <v>-9638207</v>
      </c>
      <c r="D47" s="39">
        <v>-1152352</v>
      </c>
    </row>
    <row r="48" spans="1:4">
      <c r="A48" s="11" t="s">
        <v>124</v>
      </c>
      <c r="B48" s="8"/>
      <c r="C48" s="140">
        <v>145835</v>
      </c>
      <c r="D48" s="39">
        <v>477497</v>
      </c>
    </row>
    <row r="49" spans="1:4">
      <c r="A49" s="11" t="s">
        <v>125</v>
      </c>
      <c r="B49" s="8"/>
      <c r="C49" s="140">
        <v>-398692</v>
      </c>
      <c r="D49" s="39">
        <v>-351354</v>
      </c>
    </row>
    <row r="50" spans="1:4" ht="15.75" thickBot="1">
      <c r="A50" s="11" t="s">
        <v>126</v>
      </c>
      <c r="B50" s="8"/>
      <c r="C50" s="140">
        <v>111934</v>
      </c>
      <c r="D50" s="39">
        <v>97008</v>
      </c>
    </row>
    <row r="51" spans="1:4" ht="15.75" thickBot="1">
      <c r="A51" s="55" t="s">
        <v>127</v>
      </c>
      <c r="B51" s="56"/>
      <c r="C51" s="79">
        <f>SUM(C46:C50)</f>
        <v>-25281410</v>
      </c>
      <c r="D51" s="80">
        <f>SUM(D46:D50)</f>
        <v>-16466827</v>
      </c>
    </row>
    <row r="52" spans="1:4">
      <c r="C52" s="81"/>
      <c r="D52" s="81"/>
    </row>
    <row r="53" spans="1:4">
      <c r="A53" s="6" t="s">
        <v>128</v>
      </c>
      <c r="B53" s="8"/>
      <c r="C53" s="49"/>
      <c r="D53" s="50"/>
    </row>
    <row r="54" spans="1:4">
      <c r="A54" s="11" t="s">
        <v>129</v>
      </c>
      <c r="B54" s="8"/>
      <c r="C54" s="35">
        <v>10038233</v>
      </c>
      <c r="D54" s="39">
        <v>22024647</v>
      </c>
    </row>
    <row r="55" spans="1:4">
      <c r="A55" s="11" t="s">
        <v>130</v>
      </c>
      <c r="B55" s="8"/>
      <c r="C55" s="140">
        <v>-8932800</v>
      </c>
      <c r="D55" s="39">
        <v>-28490516</v>
      </c>
    </row>
    <row r="56" spans="1:4">
      <c r="A56" s="11" t="s">
        <v>131</v>
      </c>
      <c r="B56" s="8">
        <v>15</v>
      </c>
      <c r="C56" s="140">
        <v>-1580782</v>
      </c>
      <c r="D56" s="39">
        <v>-2678</v>
      </c>
    </row>
    <row r="57" spans="1:4">
      <c r="A57" s="11" t="s">
        <v>132</v>
      </c>
      <c r="B57" s="8">
        <v>17</v>
      </c>
      <c r="C57" s="140">
        <v>-3324459</v>
      </c>
      <c r="D57" s="39">
        <v>-3264533</v>
      </c>
    </row>
    <row r="58" spans="1:4" ht="15.75" thickBot="1">
      <c r="A58" s="11" t="s">
        <v>166</v>
      </c>
      <c r="B58" s="8">
        <v>15</v>
      </c>
      <c r="C58" s="35" t="s">
        <v>168</v>
      </c>
      <c r="D58" s="39">
        <v>7257</v>
      </c>
    </row>
    <row r="59" spans="1:4" ht="15.75" thickBot="1">
      <c r="A59" s="55" t="s">
        <v>133</v>
      </c>
      <c r="B59" s="56"/>
      <c r="C59" s="79">
        <f>SUM(C54:C58)</f>
        <v>-3799808</v>
      </c>
      <c r="D59" s="80">
        <f>SUM(D54:D58)</f>
        <v>-9725823</v>
      </c>
    </row>
    <row r="60" spans="1:4">
      <c r="A60" s="11" t="s">
        <v>3</v>
      </c>
      <c r="B60" s="8"/>
      <c r="C60" s="74"/>
      <c r="D60" s="73"/>
    </row>
    <row r="61" spans="1:4">
      <c r="A61" s="11" t="s">
        <v>134</v>
      </c>
      <c r="B61" s="8"/>
      <c r="C61" s="140">
        <v>8040196</v>
      </c>
      <c r="D61" s="77">
        <v>-327062</v>
      </c>
    </row>
    <row r="62" spans="1:4" ht="15.75" thickBot="1">
      <c r="A62" s="16" t="s">
        <v>135</v>
      </c>
      <c r="B62" s="20">
        <v>14</v>
      </c>
      <c r="C62" s="141">
        <v>14023</v>
      </c>
      <c r="D62" s="78">
        <v>-6718</v>
      </c>
    </row>
    <row r="63" spans="1:4">
      <c r="A63" s="6" t="s">
        <v>136</v>
      </c>
      <c r="B63" s="10"/>
      <c r="C63" s="74">
        <f>C43+C51+C59+C61+C62</f>
        <v>12364183</v>
      </c>
      <c r="D63" s="73">
        <f>D43+D51+D59+D61+D62</f>
        <v>1730041</v>
      </c>
    </row>
    <row r="64" spans="1:4">
      <c r="A64" s="11" t="s">
        <v>3</v>
      </c>
      <c r="B64" s="8"/>
      <c r="C64" s="74"/>
      <c r="D64" s="73"/>
    </row>
    <row r="65" spans="1:4" ht="15.75" thickBot="1">
      <c r="A65" s="16" t="s">
        <v>162</v>
      </c>
      <c r="B65" s="20"/>
      <c r="C65" s="76">
        <v>71637378</v>
      </c>
      <c r="D65" s="78">
        <v>45350092</v>
      </c>
    </row>
    <row r="66" spans="1:4" ht="15.75" thickBot="1">
      <c r="A66" s="71" t="s">
        <v>163</v>
      </c>
      <c r="B66" s="72">
        <v>14</v>
      </c>
      <c r="C66" s="82">
        <f>C63+C65</f>
        <v>84001561</v>
      </c>
      <c r="D66" s="83">
        <f>D63+D65</f>
        <v>47080133</v>
      </c>
    </row>
    <row r="67" spans="1:4" ht="15.75" thickTop="1">
      <c r="A67" s="146"/>
      <c r="B67" s="146"/>
      <c r="C67" s="146"/>
      <c r="D67" s="146"/>
    </row>
    <row r="68" spans="1:4">
      <c r="A68" s="136" t="s">
        <v>165</v>
      </c>
    </row>
    <row r="69" spans="1:4">
      <c r="A69" s="7"/>
    </row>
    <row r="70" spans="1:4">
      <c r="A70" s="166"/>
      <c r="B70" s="166"/>
      <c r="C70" s="166"/>
      <c r="D70" s="166"/>
    </row>
    <row r="71" spans="1:4">
      <c r="A71" s="148"/>
      <c r="B71" s="148"/>
      <c r="C71" s="151"/>
      <c r="D71" s="151"/>
    </row>
    <row r="72" spans="1:4">
      <c r="A72" s="148"/>
      <c r="B72" s="148"/>
      <c r="C72" s="152"/>
      <c r="D72" s="152"/>
    </row>
    <row r="73" spans="1:4">
      <c r="A73" s="148" t="s">
        <v>3</v>
      </c>
      <c r="B73" s="148"/>
      <c r="C73" s="148"/>
      <c r="D73" s="148"/>
    </row>
    <row r="74" spans="1:4">
      <c r="A74" s="148" t="s">
        <v>3</v>
      </c>
      <c r="B74" s="148"/>
      <c r="C74" s="148"/>
      <c r="D74" s="148"/>
    </row>
    <row r="75" spans="1:4" ht="15.75" thickBot="1">
      <c r="A75" s="148" t="s">
        <v>62</v>
      </c>
      <c r="B75" s="148"/>
      <c r="C75" s="153"/>
      <c r="D75" s="153"/>
    </row>
    <row r="76" spans="1:4">
      <c r="A76" s="148" t="s">
        <v>3</v>
      </c>
      <c r="B76" s="148"/>
      <c r="C76" s="154" t="s">
        <v>63</v>
      </c>
      <c r="D76" s="154"/>
    </row>
    <row r="77" spans="1:4">
      <c r="A77" s="148" t="s">
        <v>3</v>
      </c>
      <c r="B77" s="148"/>
      <c r="C77" s="148"/>
      <c r="D77" s="148"/>
    </row>
    <row r="78" spans="1:4" ht="25.9" customHeight="1">
      <c r="A78" s="148" t="s">
        <v>3</v>
      </c>
      <c r="B78" s="148"/>
      <c r="C78" s="148"/>
      <c r="D78" s="148"/>
    </row>
    <row r="79" spans="1:4" ht="15.75" thickBot="1">
      <c r="A79" s="148" t="s">
        <v>64</v>
      </c>
      <c r="B79" s="148"/>
      <c r="C79" s="153"/>
      <c r="D79" s="153"/>
    </row>
    <row r="80" spans="1:4">
      <c r="A80" s="148"/>
      <c r="B80" s="148"/>
      <c r="C80" s="154" t="s">
        <v>65</v>
      </c>
      <c r="D80" s="154"/>
    </row>
  </sheetData>
  <mergeCells count="33">
    <mergeCell ref="A79:B79"/>
    <mergeCell ref="C79:D79"/>
    <mergeCell ref="A80:B80"/>
    <mergeCell ref="C80:D80"/>
    <mergeCell ref="C70:D70"/>
    <mergeCell ref="A70:B70"/>
    <mergeCell ref="A76:B76"/>
    <mergeCell ref="C76:D76"/>
    <mergeCell ref="A77:B77"/>
    <mergeCell ref="C77:D77"/>
    <mergeCell ref="A78:B78"/>
    <mergeCell ref="C78:D78"/>
    <mergeCell ref="A73:B73"/>
    <mergeCell ref="C73:D73"/>
    <mergeCell ref="A75:B75"/>
    <mergeCell ref="C75:D75"/>
    <mergeCell ref="B26:B27"/>
    <mergeCell ref="C26:C27"/>
    <mergeCell ref="D26:D27"/>
    <mergeCell ref="A74:B74"/>
    <mergeCell ref="C74:D74"/>
    <mergeCell ref="A26:A27"/>
    <mergeCell ref="A67:D67"/>
    <mergeCell ref="A71:B71"/>
    <mergeCell ref="C71:D71"/>
    <mergeCell ref="A72:B72"/>
    <mergeCell ref="C72:D72"/>
    <mergeCell ref="B1:D1"/>
    <mergeCell ref="A3:B3"/>
    <mergeCell ref="B13:B14"/>
    <mergeCell ref="C13:C14"/>
    <mergeCell ref="D13:D14"/>
    <mergeCell ref="A13:A14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0AD42-239A-4D9A-945B-37BC4BA0A3AA}">
  <dimension ref="A1:I41"/>
  <sheetViews>
    <sheetView topLeftCell="A4" zoomScale="120" zoomScaleNormal="120" workbookViewId="0">
      <selection activeCell="J30" sqref="J30"/>
    </sheetView>
  </sheetViews>
  <sheetFormatPr defaultRowHeight="15"/>
  <cols>
    <col min="1" max="1" width="43.5703125" style="102" customWidth="1"/>
    <col min="2" max="2" width="9.7109375" bestFit="1" customWidth="1"/>
    <col min="3" max="3" width="11.5703125" customWidth="1"/>
    <col min="4" max="4" width="13" customWidth="1"/>
    <col min="6" max="6" width="9.28515625" bestFit="1" customWidth="1"/>
    <col min="7" max="7" width="9.28515625" style="112" bestFit="1" customWidth="1"/>
    <col min="9" max="9" width="11.140625" style="112" customWidth="1"/>
  </cols>
  <sheetData>
    <row r="1" spans="1:9" ht="31.5" customHeight="1">
      <c r="A1" s="1" t="s">
        <v>0</v>
      </c>
      <c r="B1" s="2"/>
      <c r="F1" s="149" t="s">
        <v>147</v>
      </c>
      <c r="G1" s="149"/>
      <c r="H1" s="149"/>
      <c r="I1" s="149"/>
    </row>
    <row r="2" spans="1:9">
      <c r="A2" s="1"/>
      <c r="B2" s="2"/>
    </row>
    <row r="3" spans="1:9" ht="47.25" customHeight="1">
      <c r="A3" s="150" t="s">
        <v>152</v>
      </c>
      <c r="B3" s="150"/>
      <c r="C3" s="150"/>
      <c r="D3" s="150"/>
    </row>
    <row r="4" spans="1:9" ht="15.75">
      <c r="A4" s="3"/>
    </row>
    <row r="5" spans="1:9">
      <c r="A5" s="1" t="s">
        <v>149</v>
      </c>
    </row>
    <row r="6" spans="1:9">
      <c r="H6" s="125"/>
      <c r="I6" s="126"/>
    </row>
    <row r="7" spans="1:9" ht="15.75" thickBot="1">
      <c r="A7" s="134"/>
      <c r="B7" s="167" t="s">
        <v>138</v>
      </c>
      <c r="C7" s="167"/>
      <c r="D7" s="167"/>
      <c r="E7" s="167"/>
      <c r="F7" s="167"/>
      <c r="G7" s="167"/>
      <c r="H7" s="86"/>
      <c r="I7" s="127"/>
    </row>
    <row r="8" spans="1:9" ht="19.149999999999999" customHeight="1">
      <c r="A8" s="168" t="s">
        <v>1</v>
      </c>
      <c r="B8" s="170" t="s">
        <v>139</v>
      </c>
      <c r="C8" s="170" t="s">
        <v>33</v>
      </c>
      <c r="D8" s="170" t="s">
        <v>34</v>
      </c>
      <c r="E8" s="170" t="s">
        <v>35</v>
      </c>
      <c r="F8" s="170" t="s">
        <v>36</v>
      </c>
      <c r="G8" s="172" t="s">
        <v>140</v>
      </c>
      <c r="H8" s="177" t="s">
        <v>37</v>
      </c>
      <c r="I8" s="174" t="s">
        <v>38</v>
      </c>
    </row>
    <row r="9" spans="1:9" ht="15.75" thickBot="1">
      <c r="A9" s="169"/>
      <c r="B9" s="171"/>
      <c r="C9" s="171"/>
      <c r="D9" s="171"/>
      <c r="E9" s="171"/>
      <c r="F9" s="171"/>
      <c r="G9" s="173"/>
      <c r="H9" s="178"/>
      <c r="I9" s="173"/>
    </row>
    <row r="10" spans="1:9">
      <c r="A10" s="84" t="s">
        <v>3</v>
      </c>
      <c r="B10" s="85"/>
      <c r="C10" s="85"/>
      <c r="D10" s="85"/>
      <c r="E10" s="85"/>
      <c r="F10" s="85"/>
      <c r="G10" s="113"/>
      <c r="H10" s="85"/>
      <c r="I10" s="113"/>
    </row>
    <row r="11" spans="1:9" ht="15.75" thickBot="1">
      <c r="A11" s="86" t="s">
        <v>2</v>
      </c>
      <c r="B11" s="99">
        <v>15</v>
      </c>
      <c r="C11" s="99">
        <v>15</v>
      </c>
      <c r="D11" s="99">
        <v>15</v>
      </c>
      <c r="E11" s="99">
        <v>15</v>
      </c>
      <c r="F11" s="87"/>
      <c r="G11" s="114"/>
      <c r="H11" s="87"/>
      <c r="I11" s="114"/>
    </row>
    <row r="12" spans="1:9">
      <c r="A12" s="84" t="s">
        <v>3</v>
      </c>
      <c r="B12" s="88"/>
      <c r="C12" s="88"/>
      <c r="D12" s="88"/>
      <c r="E12" s="88"/>
      <c r="F12" s="88"/>
      <c r="G12" s="115"/>
      <c r="H12" s="88"/>
      <c r="I12" s="115"/>
    </row>
    <row r="13" spans="1:9" ht="15.75" thickBot="1">
      <c r="A13" s="86" t="s">
        <v>153</v>
      </c>
      <c r="B13" s="116">
        <v>12136529</v>
      </c>
      <c r="C13" s="116">
        <v>-6464374</v>
      </c>
      <c r="D13" s="116">
        <v>-15157</v>
      </c>
      <c r="E13" s="116">
        <v>1820479</v>
      </c>
      <c r="F13" s="116">
        <v>373056587</v>
      </c>
      <c r="G13" s="116">
        <f>SUM(B13:F13)</f>
        <v>380534064</v>
      </c>
      <c r="H13" s="130">
        <v>33802380</v>
      </c>
      <c r="I13" s="116">
        <f>SUM(G13:H13)</f>
        <v>414336444</v>
      </c>
    </row>
    <row r="14" spans="1:9">
      <c r="A14" s="85"/>
      <c r="B14" s="111"/>
      <c r="C14" s="111"/>
      <c r="D14" s="111"/>
      <c r="E14" s="111"/>
      <c r="F14" s="111"/>
      <c r="G14" s="117"/>
      <c r="H14" s="129"/>
      <c r="I14" s="117"/>
    </row>
    <row r="15" spans="1:9">
      <c r="A15" s="85" t="s">
        <v>154</v>
      </c>
      <c r="B15" s="133">
        <v>0</v>
      </c>
      <c r="C15" s="133">
        <v>0</v>
      </c>
      <c r="D15" s="133">
        <v>0</v>
      </c>
      <c r="E15" s="133">
        <v>0</v>
      </c>
      <c r="F15" s="133">
        <v>9137313</v>
      </c>
      <c r="G15" s="118">
        <f>SUM(B15:F15)</f>
        <v>9137313</v>
      </c>
      <c r="H15" s="131">
        <v>-81326</v>
      </c>
      <c r="I15" s="118">
        <f>SUM(G15:H15)</f>
        <v>9055987</v>
      </c>
    </row>
    <row r="16" spans="1:9" ht="15.75" thickBot="1">
      <c r="A16" s="87" t="s">
        <v>155</v>
      </c>
      <c r="B16" s="128">
        <v>0</v>
      </c>
      <c r="C16" s="128">
        <v>0</v>
      </c>
      <c r="D16" s="128">
        <v>7100</v>
      </c>
      <c r="E16" s="128">
        <v>0</v>
      </c>
      <c r="F16" s="93">
        <v>-567253</v>
      </c>
      <c r="G16" s="116">
        <f>SUM(B16:F16)</f>
        <v>-560153</v>
      </c>
      <c r="H16" s="132">
        <v>0</v>
      </c>
      <c r="I16" s="116">
        <f>SUM(G16:H16)</f>
        <v>-560153</v>
      </c>
    </row>
    <row r="17" spans="1:9" ht="15.75" thickBot="1">
      <c r="A17" s="86" t="s">
        <v>160</v>
      </c>
      <c r="B17" s="93">
        <f>SUM(B15:B16)</f>
        <v>0</v>
      </c>
      <c r="C17" s="93">
        <f t="shared" ref="C17:I17" si="0">SUM(C15:C16)</f>
        <v>0</v>
      </c>
      <c r="D17" s="93">
        <f t="shared" si="0"/>
        <v>7100</v>
      </c>
      <c r="E17" s="93">
        <f t="shared" si="0"/>
        <v>0</v>
      </c>
      <c r="F17" s="93">
        <f t="shared" si="0"/>
        <v>8570060</v>
      </c>
      <c r="G17" s="116">
        <f t="shared" si="0"/>
        <v>8577160</v>
      </c>
      <c r="H17" s="93">
        <f t="shared" si="0"/>
        <v>-81326</v>
      </c>
      <c r="I17" s="116">
        <f t="shared" si="0"/>
        <v>8495834</v>
      </c>
    </row>
    <row r="18" spans="1:9">
      <c r="A18" s="85"/>
      <c r="B18" s="100"/>
      <c r="C18" s="100"/>
      <c r="D18" s="100"/>
      <c r="E18" s="100"/>
      <c r="F18" s="100"/>
      <c r="G18" s="119"/>
      <c r="H18" s="100"/>
      <c r="I18" s="119"/>
    </row>
    <row r="19" spans="1:9" ht="15.75" thickBot="1">
      <c r="A19" s="87" t="s">
        <v>156</v>
      </c>
      <c r="B19" s="128">
        <v>0</v>
      </c>
      <c r="C19" s="93">
        <v>-601240</v>
      </c>
      <c r="D19" s="128">
        <v>0</v>
      </c>
      <c r="E19" s="128">
        <v>0</v>
      </c>
      <c r="F19" s="128">
        <v>0</v>
      </c>
      <c r="G19" s="132">
        <f>SUM(B19:F19)</f>
        <v>-601240</v>
      </c>
      <c r="H19" s="93">
        <v>0</v>
      </c>
      <c r="I19" s="116">
        <f>SUM(G19:H19)</f>
        <v>-601240</v>
      </c>
    </row>
    <row r="20" spans="1:9" ht="15.75" thickBot="1">
      <c r="A20" s="89" t="s">
        <v>157</v>
      </c>
      <c r="B20" s="94">
        <f>B13+B17+B19</f>
        <v>12136529</v>
      </c>
      <c r="C20" s="94">
        <f t="shared" ref="C20:I20" si="1">C13+C17+C19</f>
        <v>-7065614</v>
      </c>
      <c r="D20" s="94">
        <f t="shared" si="1"/>
        <v>-8057</v>
      </c>
      <c r="E20" s="94">
        <f t="shared" si="1"/>
        <v>1820479</v>
      </c>
      <c r="F20" s="94">
        <f t="shared" si="1"/>
        <v>381626647</v>
      </c>
      <c r="G20" s="120">
        <f t="shared" si="1"/>
        <v>388509984</v>
      </c>
      <c r="H20" s="94">
        <f t="shared" si="1"/>
        <v>33721054</v>
      </c>
      <c r="I20" s="120">
        <f t="shared" si="1"/>
        <v>422231038</v>
      </c>
    </row>
    <row r="21" spans="1:9" ht="15.75" thickTop="1">
      <c r="A21" s="85"/>
      <c r="B21" s="92"/>
      <c r="C21" s="92"/>
      <c r="D21" s="92"/>
      <c r="E21" s="92"/>
      <c r="F21" s="92"/>
      <c r="G21" s="121"/>
      <c r="H21" s="92"/>
      <c r="I21" s="121"/>
    </row>
    <row r="22" spans="1:9" ht="15.75" thickBot="1">
      <c r="A22" s="84" t="s">
        <v>158</v>
      </c>
      <c r="B22" s="92">
        <v>12136529</v>
      </c>
      <c r="C22" s="92">
        <v>-7065614</v>
      </c>
      <c r="D22" s="92">
        <v>-3292</v>
      </c>
      <c r="E22" s="92">
        <v>1820479</v>
      </c>
      <c r="F22" s="92">
        <v>420469917</v>
      </c>
      <c r="G22" s="121">
        <f>SUM(B22:F22)</f>
        <v>427358019</v>
      </c>
      <c r="H22" s="92">
        <v>35507909</v>
      </c>
      <c r="I22" s="121">
        <f>SUM(G22:H22)</f>
        <v>462865928</v>
      </c>
    </row>
    <row r="23" spans="1:9">
      <c r="A23" s="90" t="s">
        <v>3</v>
      </c>
      <c r="B23" s="95"/>
      <c r="C23" s="95"/>
      <c r="D23" s="95"/>
      <c r="E23" s="95"/>
      <c r="F23" s="95"/>
      <c r="G23" s="122"/>
      <c r="H23" s="95"/>
      <c r="I23" s="122"/>
    </row>
    <row r="24" spans="1:9">
      <c r="A24" s="85" t="s">
        <v>154</v>
      </c>
      <c r="B24" s="96">
        <v>0</v>
      </c>
      <c r="C24" s="96">
        <v>0</v>
      </c>
      <c r="D24" s="96">
        <v>0</v>
      </c>
      <c r="E24" s="96">
        <v>0</v>
      </c>
      <c r="F24" s="96">
        <v>20293063</v>
      </c>
      <c r="G24" s="123">
        <f>SUM(B24:F24)</f>
        <v>20293063</v>
      </c>
      <c r="H24" s="96">
        <v>936494</v>
      </c>
      <c r="I24" s="123">
        <f>SUM(G24:H24)</f>
        <v>21229557</v>
      </c>
    </row>
    <row r="25" spans="1:9" ht="15.75" thickBot="1">
      <c r="A25" s="87" t="s">
        <v>155</v>
      </c>
      <c r="B25" s="97">
        <v>0</v>
      </c>
      <c r="C25" s="97">
        <v>0</v>
      </c>
      <c r="D25" s="97">
        <v>-1359</v>
      </c>
      <c r="E25" s="97">
        <v>0</v>
      </c>
      <c r="F25" s="97">
        <v>316623</v>
      </c>
      <c r="G25" s="124">
        <f>SUM(B25:F25)</f>
        <v>315264</v>
      </c>
      <c r="H25" s="97">
        <v>0</v>
      </c>
      <c r="I25" s="124">
        <f>SUM(G25:H25)</f>
        <v>315264</v>
      </c>
    </row>
    <row r="26" spans="1:9" ht="15.75" thickBot="1">
      <c r="A26" s="86" t="s">
        <v>160</v>
      </c>
      <c r="B26" s="97">
        <f>SUM(B24:B25)</f>
        <v>0</v>
      </c>
      <c r="C26" s="97">
        <f t="shared" ref="C26:I26" si="2">SUM(C24:C25)</f>
        <v>0</v>
      </c>
      <c r="D26" s="97">
        <f t="shared" si="2"/>
        <v>-1359</v>
      </c>
      <c r="E26" s="97">
        <f t="shared" si="2"/>
        <v>0</v>
      </c>
      <c r="F26" s="97">
        <f t="shared" si="2"/>
        <v>20609686</v>
      </c>
      <c r="G26" s="124">
        <f t="shared" si="2"/>
        <v>20608327</v>
      </c>
      <c r="H26" s="97">
        <f t="shared" si="2"/>
        <v>936494</v>
      </c>
      <c r="I26" s="124">
        <f t="shared" si="2"/>
        <v>21544821</v>
      </c>
    </row>
    <row r="27" spans="1:9" ht="15.75" thickBot="1">
      <c r="A27" s="85" t="s">
        <v>3</v>
      </c>
      <c r="B27" s="96"/>
      <c r="C27" s="96"/>
      <c r="D27" s="96"/>
      <c r="E27" s="96"/>
      <c r="F27" s="96"/>
      <c r="G27" s="123"/>
      <c r="H27" s="96"/>
      <c r="I27" s="123"/>
    </row>
    <row r="28" spans="1:9" ht="15.75" thickBot="1">
      <c r="A28" s="91" t="s">
        <v>159</v>
      </c>
      <c r="B28" s="98">
        <f>B22+B26</f>
        <v>12136529</v>
      </c>
      <c r="C28" s="98">
        <f t="shared" ref="C28:I28" si="3">C22+C26</f>
        <v>-7065614</v>
      </c>
      <c r="D28" s="98">
        <f t="shared" si="3"/>
        <v>-4651</v>
      </c>
      <c r="E28" s="98">
        <f t="shared" si="3"/>
        <v>1820479</v>
      </c>
      <c r="F28" s="98">
        <f t="shared" si="3"/>
        <v>441079603</v>
      </c>
      <c r="G28" s="98">
        <f t="shared" si="3"/>
        <v>447966346</v>
      </c>
      <c r="H28" s="98">
        <f t="shared" si="3"/>
        <v>36444403</v>
      </c>
      <c r="I28" s="98">
        <f t="shared" si="3"/>
        <v>484410749</v>
      </c>
    </row>
    <row r="29" spans="1:9" ht="15.75" thickTop="1">
      <c r="A29" s="176"/>
      <c r="B29" s="176"/>
      <c r="C29" s="176"/>
      <c r="D29" s="176"/>
      <c r="E29" s="176"/>
      <c r="F29" s="176"/>
      <c r="G29" s="176"/>
      <c r="H29" s="176"/>
      <c r="I29" s="176"/>
    </row>
    <row r="30" spans="1:9">
      <c r="A30" s="175"/>
      <c r="B30" s="175"/>
      <c r="C30" s="175"/>
      <c r="D30" s="175"/>
      <c r="E30" s="175"/>
      <c r="F30" s="175"/>
      <c r="G30" s="175"/>
      <c r="H30" s="175"/>
      <c r="I30" s="175"/>
    </row>
    <row r="32" spans="1:9">
      <c r="A32" s="101"/>
      <c r="B32" s="101"/>
      <c r="H32" s="151"/>
      <c r="I32" s="151"/>
    </row>
    <row r="33" spans="1:9">
      <c r="A33" s="101"/>
      <c r="B33" s="101"/>
      <c r="H33" s="152"/>
      <c r="I33" s="152"/>
    </row>
    <row r="34" spans="1:9">
      <c r="A34" s="101" t="s">
        <v>3</v>
      </c>
      <c r="B34" s="101"/>
      <c r="H34" s="148"/>
      <c r="I34" s="148"/>
    </row>
    <row r="35" spans="1:9">
      <c r="A35" s="101" t="s">
        <v>3</v>
      </c>
      <c r="B35" s="101"/>
      <c r="H35" s="148"/>
      <c r="I35" s="148"/>
    </row>
    <row r="36" spans="1:9" ht="15" customHeight="1" thickBot="1">
      <c r="A36" s="101" t="s">
        <v>62</v>
      </c>
      <c r="B36" s="101"/>
      <c r="H36" s="153"/>
      <c r="I36" s="153"/>
    </row>
    <row r="37" spans="1:9" ht="25.9" customHeight="1">
      <c r="A37" s="101" t="s">
        <v>3</v>
      </c>
      <c r="B37" s="101"/>
      <c r="H37" s="154" t="s">
        <v>63</v>
      </c>
      <c r="I37" s="154"/>
    </row>
    <row r="38" spans="1:9">
      <c r="A38" s="101" t="s">
        <v>3</v>
      </c>
      <c r="B38" s="101"/>
      <c r="H38" s="148"/>
      <c r="I38" s="148"/>
    </row>
    <row r="39" spans="1:9">
      <c r="A39" s="101" t="s">
        <v>3</v>
      </c>
      <c r="B39" s="101"/>
      <c r="H39" s="148"/>
      <c r="I39" s="148"/>
    </row>
    <row r="40" spans="1:9" ht="15.75" thickBot="1">
      <c r="A40" s="101" t="s">
        <v>64</v>
      </c>
      <c r="B40" s="101"/>
      <c r="H40" s="153"/>
      <c r="I40" s="153"/>
    </row>
    <row r="41" spans="1:9">
      <c r="A41" s="101"/>
      <c r="B41" s="101"/>
      <c r="H41" s="154" t="s">
        <v>65</v>
      </c>
      <c r="I41" s="154"/>
    </row>
  </sheetData>
  <mergeCells count="24">
    <mergeCell ref="H40:I40"/>
    <mergeCell ref="H41:I41"/>
    <mergeCell ref="H32:I32"/>
    <mergeCell ref="H33:I33"/>
    <mergeCell ref="H34:I34"/>
    <mergeCell ref="H35:I35"/>
    <mergeCell ref="H36:I36"/>
    <mergeCell ref="H37:I37"/>
    <mergeCell ref="A30:I30"/>
    <mergeCell ref="A29:I29"/>
    <mergeCell ref="H8:H9"/>
    <mergeCell ref="H38:I38"/>
    <mergeCell ref="H39:I39"/>
    <mergeCell ref="F1:I1"/>
    <mergeCell ref="A3:D3"/>
    <mergeCell ref="B7:G7"/>
    <mergeCell ref="A8:A9"/>
    <mergeCell ref="B8:B9"/>
    <mergeCell ref="C8:C9"/>
    <mergeCell ref="D8:D9"/>
    <mergeCell ref="G8:G9"/>
    <mergeCell ref="I8:I9"/>
    <mergeCell ref="F8:F9"/>
    <mergeCell ref="E8:E9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Ф1</vt:lpstr>
      <vt:lpstr>Ф2</vt:lpstr>
      <vt:lpstr>Ф3</vt:lpstr>
      <vt:lpstr>Ф4</vt:lpstr>
      <vt:lpstr>Ф1!_Hlk32235699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2020-06-01T09:59:08Z</dcterms:modified>
</cp:coreProperties>
</file>