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13410" windowHeight="12375"/>
  </bookViews>
  <sheets>
    <sheet name="форма 1" sheetId="1" r:id="rId1"/>
    <sheet name="форма 2" sheetId="3" r:id="rId2"/>
    <sheet name="форма 3" sheetId="4" r:id="rId3"/>
    <sheet name="форма 4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_" hidden="1">'[1]Prelim Cost'!$B$31:$L$31</definedName>
    <definedName name="__5450_01" localSheetId="2">#REF!</definedName>
    <definedName name="__5450_01" localSheetId="3">#REF!</definedName>
    <definedName name="__5450_01">#REF!</definedName>
    <definedName name="__5456_n" localSheetId="2">#REF!</definedName>
    <definedName name="__5456_n" localSheetId="3">#REF!</definedName>
    <definedName name="__5456_n">#REF!</definedName>
    <definedName name="__MAIN__" localSheetId="2">#REF!</definedName>
    <definedName name="__MAIN__" localSheetId="3">#REF!</definedName>
    <definedName name="__MAIN__">#REF!</definedName>
    <definedName name="__spReport__" localSheetId="2">#REF!</definedName>
    <definedName name="__spReport__" localSheetId="3">#REF!</definedName>
    <definedName name="__spReport__">#REF!</definedName>
    <definedName name="__spReport1__" localSheetId="2">#REF!</definedName>
    <definedName name="__spReport1__" localSheetId="3">#REF!</definedName>
    <definedName name="__spReport1__">#REF!</definedName>
    <definedName name="__spReport2__" localSheetId="2">#REF!</definedName>
    <definedName name="__spReport2__" localSheetId="3">#REF!</definedName>
    <definedName name="__spReport2__">#REF!</definedName>
    <definedName name="__spReport3__" localSheetId="2">#REF!</definedName>
    <definedName name="__spReport3__" localSheetId="3">#REF!</definedName>
    <definedName name="__spReport3__">#REF!</definedName>
    <definedName name="__spReportSign__" localSheetId="1">'форма 2'!#REF!</definedName>
    <definedName name="_11" localSheetId="2">#REF!</definedName>
    <definedName name="_11" localSheetId="3">#REF!</definedName>
    <definedName name="_11">#REF!</definedName>
    <definedName name="_123Graph_ACHART2" hidden="1">'[1]Prelim Cost'!$B$31:$L$31</definedName>
    <definedName name="_124" hidden="1">'[1]Prelim Cost'!$B$31:$L$31</definedName>
    <definedName name="_15_MIF" localSheetId="2">#REF!</definedName>
    <definedName name="_15_MIF" localSheetId="3">#REF!</definedName>
    <definedName name="_15_MIF">#REF!</definedName>
    <definedName name="_4050_00" localSheetId="2">#REF!</definedName>
    <definedName name="_4050_00" localSheetId="3">#REF!</definedName>
    <definedName name="_4050_00">#REF!</definedName>
    <definedName name="_4050_01" localSheetId="2">#REF!</definedName>
    <definedName name="_4050_01" localSheetId="3">#REF!</definedName>
    <definedName name="_4050_01">#REF!</definedName>
    <definedName name="_4050_n" localSheetId="2">#REF!</definedName>
    <definedName name="_4050_n" localSheetId="3">#REF!</definedName>
    <definedName name="_4050_n">#REF!</definedName>
    <definedName name="_4052_00" localSheetId="2">#REF!</definedName>
    <definedName name="_4052_00" localSheetId="3">#REF!</definedName>
    <definedName name="_4052_00">#REF!</definedName>
    <definedName name="_4052_01" localSheetId="2">#REF!</definedName>
    <definedName name="_4052_01" localSheetId="3">#REF!</definedName>
    <definedName name="_4052_01">#REF!</definedName>
    <definedName name="_4052_n" localSheetId="2">#REF!</definedName>
    <definedName name="_4052_n" localSheetId="3">#REF!</definedName>
    <definedName name="_4052_n">#REF!</definedName>
    <definedName name="_4100_00" localSheetId="2">#REF!</definedName>
    <definedName name="_4100_00" localSheetId="3">#REF!</definedName>
    <definedName name="_4100_00">#REF!</definedName>
    <definedName name="_4100_01" localSheetId="2">#REF!</definedName>
    <definedName name="_4100_01" localSheetId="3">#REF!</definedName>
    <definedName name="_4100_01">#REF!</definedName>
    <definedName name="_4100_n" localSheetId="2">#REF!</definedName>
    <definedName name="_4100_n" localSheetId="3">#REF!</definedName>
    <definedName name="_4100_n">#REF!</definedName>
    <definedName name="_4101_00" localSheetId="2">#REF!</definedName>
    <definedName name="_4101_00" localSheetId="3">#REF!</definedName>
    <definedName name="_4101_00">#REF!</definedName>
    <definedName name="_4101_01" localSheetId="2">#REF!</definedName>
    <definedName name="_4101_01" localSheetId="3">#REF!</definedName>
    <definedName name="_4101_01">#REF!</definedName>
    <definedName name="_4101_n" localSheetId="2">#REF!</definedName>
    <definedName name="_4101_n" localSheetId="3">#REF!</definedName>
    <definedName name="_4101_n">#REF!</definedName>
    <definedName name="_4150_00" localSheetId="2">#REF!</definedName>
    <definedName name="_4150_00" localSheetId="3">#REF!</definedName>
    <definedName name="_4150_00">#REF!</definedName>
    <definedName name="_4150_01" localSheetId="2">#REF!</definedName>
    <definedName name="_4150_01" localSheetId="3">#REF!</definedName>
    <definedName name="_4150_01">#REF!</definedName>
    <definedName name="_4150_n" localSheetId="2">#REF!</definedName>
    <definedName name="_4150_n" localSheetId="3">#REF!</definedName>
    <definedName name="_4150_n">#REF!</definedName>
    <definedName name="_4151_00" localSheetId="2">#REF!</definedName>
    <definedName name="_4151_00" localSheetId="3">#REF!</definedName>
    <definedName name="_4151_00">#REF!</definedName>
    <definedName name="_4151_01" localSheetId="2">#REF!</definedName>
    <definedName name="_4151_01" localSheetId="3">#REF!</definedName>
    <definedName name="_4151_01">#REF!</definedName>
    <definedName name="_4151_0333">'[2]A-20'!$E$149</definedName>
    <definedName name="_4151_n" localSheetId="2">#REF!</definedName>
    <definedName name="_4151_n" localSheetId="3">#REF!</definedName>
    <definedName name="_4151_n">#REF!</definedName>
    <definedName name="_4152_00" localSheetId="2">#REF!</definedName>
    <definedName name="_4152_00" localSheetId="3">#REF!</definedName>
    <definedName name="_4152_00">#REF!</definedName>
    <definedName name="_4152_01" localSheetId="2">#REF!</definedName>
    <definedName name="_4152_01" localSheetId="3">#REF!</definedName>
    <definedName name="_4152_01">#REF!</definedName>
    <definedName name="_4152_n" localSheetId="2">#REF!</definedName>
    <definedName name="_4152_n" localSheetId="3">#REF!</definedName>
    <definedName name="_4152_n">#REF!</definedName>
    <definedName name="_4155_00" localSheetId="2">#REF!</definedName>
    <definedName name="_4155_00" localSheetId="3">#REF!</definedName>
    <definedName name="_4155_00">#REF!</definedName>
    <definedName name="_4155_01" localSheetId="2">#REF!</definedName>
    <definedName name="_4155_01" localSheetId="3">#REF!</definedName>
    <definedName name="_4155_01">#REF!</definedName>
    <definedName name="_4155_n" localSheetId="2">#REF!</definedName>
    <definedName name="_4155_n" localSheetId="3">#REF!</definedName>
    <definedName name="_4155_n">#REF!</definedName>
    <definedName name="_4250_00" localSheetId="2">#REF!</definedName>
    <definedName name="_4250_00" localSheetId="3">#REF!</definedName>
    <definedName name="_4250_00">#REF!</definedName>
    <definedName name="_4250_01" localSheetId="2">#REF!</definedName>
    <definedName name="_4250_01" localSheetId="3">#REF!</definedName>
    <definedName name="_4250_01">#REF!</definedName>
    <definedName name="_4250_n" localSheetId="2">#REF!</definedName>
    <definedName name="_4250_n" localSheetId="3">#REF!</definedName>
    <definedName name="_4250_n">#REF!</definedName>
    <definedName name="_4252_00" localSheetId="2">#REF!</definedName>
    <definedName name="_4252_00" localSheetId="3">#REF!</definedName>
    <definedName name="_4252_00">#REF!</definedName>
    <definedName name="_4252_01" localSheetId="2">#REF!</definedName>
    <definedName name="_4252_01" localSheetId="3">#REF!</definedName>
    <definedName name="_4252_01">#REF!</definedName>
    <definedName name="_4252_n" localSheetId="2">#REF!</definedName>
    <definedName name="_4252_n" localSheetId="3">#REF!</definedName>
    <definedName name="_4252_n">#REF!</definedName>
    <definedName name="_4253_00" localSheetId="2">#REF!</definedName>
    <definedName name="_4253_00" localSheetId="3">#REF!</definedName>
    <definedName name="_4253_00">#REF!</definedName>
    <definedName name="_4253_01" localSheetId="2">#REF!</definedName>
    <definedName name="_4253_01" localSheetId="3">#REF!</definedName>
    <definedName name="_4253_01">#REF!</definedName>
    <definedName name="_4253_n" localSheetId="2">#REF!</definedName>
    <definedName name="_4253_n" localSheetId="3">#REF!</definedName>
    <definedName name="_4253_n">#REF!</definedName>
    <definedName name="_4300_n" localSheetId="2">#REF!</definedName>
    <definedName name="_4300_n" localSheetId="3">#REF!</definedName>
    <definedName name="_4300_n">#REF!</definedName>
    <definedName name="_4302_00" localSheetId="2">#REF!</definedName>
    <definedName name="_4302_00" localSheetId="3">#REF!</definedName>
    <definedName name="_4302_00">#REF!</definedName>
    <definedName name="_4302_01" localSheetId="2">#REF!</definedName>
    <definedName name="_4302_01" localSheetId="3">#REF!</definedName>
    <definedName name="_4302_01">#REF!</definedName>
    <definedName name="_4302_n" localSheetId="2">#REF!</definedName>
    <definedName name="_4302_n" localSheetId="3">#REF!</definedName>
    <definedName name="_4302_n">#REF!</definedName>
    <definedName name="_4400_n" localSheetId="2">#REF!</definedName>
    <definedName name="_4400_n" localSheetId="3">#REF!</definedName>
    <definedName name="_4400_n">#REF!</definedName>
    <definedName name="_4401_00" localSheetId="2">#REF!</definedName>
    <definedName name="_4401_00" localSheetId="3">#REF!</definedName>
    <definedName name="_4401_00">#REF!</definedName>
    <definedName name="_4401_01" localSheetId="2">#REF!</definedName>
    <definedName name="_4401_01" localSheetId="3">#REF!</definedName>
    <definedName name="_4401_01">#REF!</definedName>
    <definedName name="_4401_n" localSheetId="2">#REF!</definedName>
    <definedName name="_4401_n" localSheetId="3">#REF!</definedName>
    <definedName name="_4401_n">#REF!</definedName>
    <definedName name="_4405_00" localSheetId="2">#REF!</definedName>
    <definedName name="_4405_00" localSheetId="3">#REF!</definedName>
    <definedName name="_4405_00">#REF!</definedName>
    <definedName name="_4405_01" localSheetId="2">#REF!</definedName>
    <definedName name="_4405_01" localSheetId="3">#REF!</definedName>
    <definedName name="_4405_01">#REF!</definedName>
    <definedName name="_4405_n" localSheetId="2">#REF!</definedName>
    <definedName name="_4405_n" localSheetId="3">#REF!</definedName>
    <definedName name="_4405_n">#REF!</definedName>
    <definedName name="_4411_00" localSheetId="2">#REF!</definedName>
    <definedName name="_4411_00" localSheetId="3">#REF!</definedName>
    <definedName name="_4411_00">#REF!</definedName>
    <definedName name="_4411_01" localSheetId="2">#REF!</definedName>
    <definedName name="_4411_01" localSheetId="3">#REF!</definedName>
    <definedName name="_4411_01">#REF!</definedName>
    <definedName name="_4411_n" localSheetId="2">#REF!</definedName>
    <definedName name="_4411_n" localSheetId="3">#REF!</definedName>
    <definedName name="_4411_n">#REF!</definedName>
    <definedName name="_4414_00" localSheetId="2">#REF!</definedName>
    <definedName name="_4414_00" localSheetId="3">#REF!</definedName>
    <definedName name="_4414_00">#REF!</definedName>
    <definedName name="_4414_01" localSheetId="2">#REF!</definedName>
    <definedName name="_4414_01" localSheetId="3">#REF!</definedName>
    <definedName name="_4414_01">#REF!</definedName>
    <definedName name="_4414_n" localSheetId="2">#REF!</definedName>
    <definedName name="_4414_n" localSheetId="3">#REF!</definedName>
    <definedName name="_4414_n">#REF!</definedName>
    <definedName name="_4417_00" localSheetId="2">#REF!</definedName>
    <definedName name="_4417_00" localSheetId="3">#REF!</definedName>
    <definedName name="_4417_00">#REF!</definedName>
    <definedName name="_4417_01" localSheetId="2">#REF!</definedName>
    <definedName name="_4417_01" localSheetId="3">#REF!</definedName>
    <definedName name="_4417_01">#REF!</definedName>
    <definedName name="_4417_n" localSheetId="2">#REF!</definedName>
    <definedName name="_4417_n" localSheetId="3">#REF!</definedName>
    <definedName name="_4417_n">#REF!</definedName>
    <definedName name="_4420_00" localSheetId="2">#REF!</definedName>
    <definedName name="_4420_00" localSheetId="3">#REF!</definedName>
    <definedName name="_4420_00">#REF!</definedName>
    <definedName name="_4420_01" localSheetId="2">#REF!</definedName>
    <definedName name="_4420_01" localSheetId="3">#REF!</definedName>
    <definedName name="_4420_01">#REF!</definedName>
    <definedName name="_4420_n" localSheetId="2">#REF!</definedName>
    <definedName name="_4420_n" localSheetId="3">#REF!</definedName>
    <definedName name="_4420_n">#REF!</definedName>
    <definedName name="_4424_00" localSheetId="2">#REF!</definedName>
    <definedName name="_4424_00" localSheetId="3">#REF!</definedName>
    <definedName name="_4424_00">#REF!</definedName>
    <definedName name="_4424_01" localSheetId="2">#REF!</definedName>
    <definedName name="_4424_01" localSheetId="3">#REF!</definedName>
    <definedName name="_4424_01">#REF!</definedName>
    <definedName name="_4424_n" localSheetId="2">#REF!</definedName>
    <definedName name="_4424_n" localSheetId="3">#REF!</definedName>
    <definedName name="_4424_n">#REF!</definedName>
    <definedName name="_4449_00" localSheetId="2">#REF!</definedName>
    <definedName name="_4449_00" localSheetId="3">#REF!</definedName>
    <definedName name="_4449_00">#REF!</definedName>
    <definedName name="_4449_01" localSheetId="2">#REF!</definedName>
    <definedName name="_4449_01" localSheetId="3">#REF!</definedName>
    <definedName name="_4449_01">#REF!</definedName>
    <definedName name="_4449_n" localSheetId="2">#REF!</definedName>
    <definedName name="_4449_n" localSheetId="3">#REF!</definedName>
    <definedName name="_4449_n">#REF!</definedName>
    <definedName name="_4450_00" localSheetId="2">#REF!</definedName>
    <definedName name="_4450_00" localSheetId="3">#REF!</definedName>
    <definedName name="_4450_00">#REF!</definedName>
    <definedName name="_4450_01" localSheetId="2">#REF!</definedName>
    <definedName name="_4450_01" localSheetId="3">#REF!</definedName>
    <definedName name="_4450_01">#REF!</definedName>
    <definedName name="_4450_n" localSheetId="2">#REF!</definedName>
    <definedName name="_4450_n" localSheetId="3">#REF!</definedName>
    <definedName name="_4450_n">#REF!</definedName>
    <definedName name="_4490_n" localSheetId="2">#REF!</definedName>
    <definedName name="_4490_n" localSheetId="3">#REF!</definedName>
    <definedName name="_4490_n">#REF!</definedName>
    <definedName name="_4491_00" localSheetId="2">#REF!</definedName>
    <definedName name="_4491_00" localSheetId="3">#REF!</definedName>
    <definedName name="_4491_00">#REF!</definedName>
    <definedName name="_4491_01" localSheetId="2">#REF!</definedName>
    <definedName name="_4491_01" localSheetId="3">#REF!</definedName>
    <definedName name="_4491_01">#REF!</definedName>
    <definedName name="_4491_n" localSheetId="2">#REF!</definedName>
    <definedName name="_4491_n" localSheetId="3">#REF!</definedName>
    <definedName name="_4491_n">#REF!</definedName>
    <definedName name="_4500_n" localSheetId="2">#REF!</definedName>
    <definedName name="_4500_n" localSheetId="3">#REF!</definedName>
    <definedName name="_4500_n">#REF!</definedName>
    <definedName name="_4510_00" localSheetId="2">#REF!</definedName>
    <definedName name="_4510_00" localSheetId="3">#REF!</definedName>
    <definedName name="_4510_00">#REF!</definedName>
    <definedName name="_4510_01" localSheetId="2">#REF!</definedName>
    <definedName name="_4510_01" localSheetId="3">#REF!</definedName>
    <definedName name="_4510_01">#REF!</definedName>
    <definedName name="_4510_n" localSheetId="2">#REF!</definedName>
    <definedName name="_4510_n" localSheetId="3">#REF!</definedName>
    <definedName name="_4510_n">#REF!</definedName>
    <definedName name="_4530_00" localSheetId="2">#REF!</definedName>
    <definedName name="_4530_00" localSheetId="3">#REF!</definedName>
    <definedName name="_4530_00">#REF!</definedName>
    <definedName name="_4530_01" localSheetId="2">#REF!</definedName>
    <definedName name="_4530_01" localSheetId="3">#REF!</definedName>
    <definedName name="_4530_01">#REF!</definedName>
    <definedName name="_4530_n" localSheetId="2">#REF!</definedName>
    <definedName name="_4530_n" localSheetId="3">#REF!</definedName>
    <definedName name="_4530_n">#REF!</definedName>
    <definedName name="_4600_n" localSheetId="2">#REF!</definedName>
    <definedName name="_4600_n" localSheetId="3">#REF!</definedName>
    <definedName name="_4600_n">#REF!</definedName>
    <definedName name="_4601_00" localSheetId="2">#REF!</definedName>
    <definedName name="_4601_00" localSheetId="3">#REF!</definedName>
    <definedName name="_4601_00">#REF!</definedName>
    <definedName name="_4601_01" localSheetId="2">#REF!</definedName>
    <definedName name="_4601_01" localSheetId="3">#REF!</definedName>
    <definedName name="_4601_01">#REF!</definedName>
    <definedName name="_4601_n" localSheetId="2">#REF!</definedName>
    <definedName name="_4601_n" localSheetId="3">#REF!</definedName>
    <definedName name="_4601_n">#REF!</definedName>
    <definedName name="_4603_00" localSheetId="2">#REF!</definedName>
    <definedName name="_4603_00" localSheetId="3">#REF!</definedName>
    <definedName name="_4603_00">#REF!</definedName>
    <definedName name="_4603_01" localSheetId="2">#REF!</definedName>
    <definedName name="_4603_01" localSheetId="3">#REF!</definedName>
    <definedName name="_4603_01">#REF!</definedName>
    <definedName name="_4603_n" localSheetId="2">#REF!</definedName>
    <definedName name="_4603_n" localSheetId="3">#REF!</definedName>
    <definedName name="_4603_n">#REF!</definedName>
    <definedName name="_4604_00" localSheetId="2">#REF!</definedName>
    <definedName name="_4604_00" localSheetId="3">#REF!</definedName>
    <definedName name="_4604_00">#REF!</definedName>
    <definedName name="_4604_01" localSheetId="2">#REF!</definedName>
    <definedName name="_4604_01" localSheetId="3">#REF!</definedName>
    <definedName name="_4604_01">#REF!</definedName>
    <definedName name="_4604_n" localSheetId="2">#REF!</definedName>
    <definedName name="_4604_n" localSheetId="3">#REF!</definedName>
    <definedName name="_4604_n">#REF!</definedName>
    <definedName name="_4606_00" localSheetId="2">#REF!</definedName>
    <definedName name="_4606_00" localSheetId="3">#REF!</definedName>
    <definedName name="_4606_00">#REF!</definedName>
    <definedName name="_4606_01" localSheetId="2">#REF!</definedName>
    <definedName name="_4606_01" localSheetId="3">#REF!</definedName>
    <definedName name="_4606_01">#REF!</definedName>
    <definedName name="_4606_n" localSheetId="2">#REF!</definedName>
    <definedName name="_4606_n" localSheetId="3">#REF!</definedName>
    <definedName name="_4606_n">#REF!</definedName>
    <definedName name="_4607_00" localSheetId="2">#REF!</definedName>
    <definedName name="_4607_00" localSheetId="3">#REF!</definedName>
    <definedName name="_4607_00">#REF!</definedName>
    <definedName name="_4607_01" localSheetId="2">#REF!</definedName>
    <definedName name="_4607_01" localSheetId="3">#REF!</definedName>
    <definedName name="_4607_01">#REF!</definedName>
    <definedName name="_4607_n" localSheetId="2">#REF!</definedName>
    <definedName name="_4607_n" localSheetId="3">#REF!</definedName>
    <definedName name="_4607_n">#REF!</definedName>
    <definedName name="_4608_00" localSheetId="2">#REF!</definedName>
    <definedName name="_4608_00" localSheetId="3">#REF!</definedName>
    <definedName name="_4608_00">#REF!</definedName>
    <definedName name="_4608_01" localSheetId="2">#REF!</definedName>
    <definedName name="_4608_01" localSheetId="3">#REF!</definedName>
    <definedName name="_4608_01">#REF!</definedName>
    <definedName name="_4608_n" localSheetId="2">#REF!</definedName>
    <definedName name="_4608_n" localSheetId="3">#REF!</definedName>
    <definedName name="_4608_n">#REF!</definedName>
    <definedName name="_4700_n" localSheetId="2">#REF!</definedName>
    <definedName name="_4700_n" localSheetId="3">#REF!</definedName>
    <definedName name="_4700_n">#REF!</definedName>
    <definedName name="_4703_00" localSheetId="2">#REF!</definedName>
    <definedName name="_4703_00" localSheetId="3">#REF!</definedName>
    <definedName name="_4703_00">#REF!</definedName>
    <definedName name="_4703_01" localSheetId="2">#REF!</definedName>
    <definedName name="_4703_01" localSheetId="3">#REF!</definedName>
    <definedName name="_4703_01">#REF!</definedName>
    <definedName name="_4703_n" localSheetId="2">#REF!</definedName>
    <definedName name="_4703_n" localSheetId="3">#REF!</definedName>
    <definedName name="_4703_n">#REF!</definedName>
    <definedName name="_4706_00" localSheetId="2">#REF!</definedName>
    <definedName name="_4706_00" localSheetId="3">#REF!</definedName>
    <definedName name="_4706_00">#REF!</definedName>
    <definedName name="_4706_01" localSheetId="2">#REF!</definedName>
    <definedName name="_4706_01" localSheetId="3">#REF!</definedName>
    <definedName name="_4706_01">#REF!</definedName>
    <definedName name="_4706_n" localSheetId="2">#REF!</definedName>
    <definedName name="_4706_n" localSheetId="3">#REF!</definedName>
    <definedName name="_4706_n">#REF!</definedName>
    <definedName name="_4800_n" localSheetId="2">#REF!</definedName>
    <definedName name="_4800_n" localSheetId="3">#REF!</definedName>
    <definedName name="_4800_n">#REF!</definedName>
    <definedName name="_4801" localSheetId="2">#REF!</definedName>
    <definedName name="_4801" localSheetId="3">#REF!</definedName>
    <definedName name="_4801">#REF!</definedName>
    <definedName name="_4801_00" localSheetId="2">#REF!</definedName>
    <definedName name="_4801_00" localSheetId="3">#REF!</definedName>
    <definedName name="_4801_00">#REF!</definedName>
    <definedName name="_4801_01" localSheetId="2">#REF!</definedName>
    <definedName name="_4801_01" localSheetId="3">#REF!</definedName>
    <definedName name="_4801_01">#REF!</definedName>
    <definedName name="_4801_n" localSheetId="2">#REF!</definedName>
    <definedName name="_4801_n" localSheetId="3">#REF!</definedName>
    <definedName name="_4801_n">#REF!</definedName>
    <definedName name="_4802_00" localSheetId="2">#REF!</definedName>
    <definedName name="_4802_00" localSheetId="3">#REF!</definedName>
    <definedName name="_4802_00">#REF!</definedName>
    <definedName name="_4802_01" localSheetId="2">#REF!</definedName>
    <definedName name="_4802_01" localSheetId="3">#REF!</definedName>
    <definedName name="_4802_01">#REF!</definedName>
    <definedName name="_4802_n" localSheetId="2">#REF!</definedName>
    <definedName name="_4802_n" localSheetId="3">#REF!</definedName>
    <definedName name="_4802_n">#REF!</definedName>
    <definedName name="_4850_00" localSheetId="2">#REF!</definedName>
    <definedName name="_4850_00" localSheetId="3">#REF!</definedName>
    <definedName name="_4850_00">#REF!</definedName>
    <definedName name="_4850_01" localSheetId="2">#REF!</definedName>
    <definedName name="_4850_01" localSheetId="3">#REF!</definedName>
    <definedName name="_4850_01">#REF!</definedName>
    <definedName name="_4850_n" localSheetId="2">#REF!</definedName>
    <definedName name="_4850_n" localSheetId="3">#REF!</definedName>
    <definedName name="_4850_n">#REF!</definedName>
    <definedName name="_4852_00" localSheetId="2">#REF!</definedName>
    <definedName name="_4852_00" localSheetId="3">#REF!</definedName>
    <definedName name="_4852_00">#REF!</definedName>
    <definedName name="_4852_01" localSheetId="2">#REF!</definedName>
    <definedName name="_4852_01" localSheetId="3">#REF!</definedName>
    <definedName name="_4852_01">#REF!</definedName>
    <definedName name="_4852_n" localSheetId="2">#REF!</definedName>
    <definedName name="_4852_n" localSheetId="3">#REF!</definedName>
    <definedName name="_4852_n">#REF!</definedName>
    <definedName name="_4853_00" localSheetId="2">#REF!</definedName>
    <definedName name="_4853_00" localSheetId="3">#REF!</definedName>
    <definedName name="_4853_00">#REF!</definedName>
    <definedName name="_4853_01" localSheetId="2">#REF!</definedName>
    <definedName name="_4853_01" localSheetId="3">#REF!</definedName>
    <definedName name="_4853_01">#REF!</definedName>
    <definedName name="_4853_n" localSheetId="2">#REF!</definedName>
    <definedName name="_4853_n" localSheetId="3">#REF!</definedName>
    <definedName name="_4853_n">#REF!</definedName>
    <definedName name="_4900_00" localSheetId="2">#REF!</definedName>
    <definedName name="_4900_00" localSheetId="3">#REF!</definedName>
    <definedName name="_4900_00">#REF!</definedName>
    <definedName name="_4900_01" localSheetId="2">#REF!</definedName>
    <definedName name="_4900_01" localSheetId="3">#REF!</definedName>
    <definedName name="_4900_01">#REF!</definedName>
    <definedName name="_4900_n" localSheetId="2">#REF!</definedName>
    <definedName name="_4900_n" localSheetId="3">#REF!</definedName>
    <definedName name="_4900_n">#REF!</definedName>
    <definedName name="_4902_00" localSheetId="2">#REF!</definedName>
    <definedName name="_4902_00" localSheetId="3">#REF!</definedName>
    <definedName name="_4902_00">#REF!</definedName>
    <definedName name="_4920_00" localSheetId="2">#REF!</definedName>
    <definedName name="_4920_00" localSheetId="3">#REF!</definedName>
    <definedName name="_4920_00">#REF!</definedName>
    <definedName name="_4920_01" localSheetId="2">#REF!</definedName>
    <definedName name="_4920_01" localSheetId="3">#REF!</definedName>
    <definedName name="_4920_01">#REF!</definedName>
    <definedName name="_4920_n" localSheetId="2">#REF!</definedName>
    <definedName name="_4920_n" localSheetId="3">#REF!</definedName>
    <definedName name="_4920_n">#REF!</definedName>
    <definedName name="_4921_00" localSheetId="2">#REF!</definedName>
    <definedName name="_4921_00" localSheetId="3">#REF!</definedName>
    <definedName name="_4921_00">#REF!</definedName>
    <definedName name="_4921_01" localSheetId="2">#REF!</definedName>
    <definedName name="_4921_01" localSheetId="3">#REF!</definedName>
    <definedName name="_4921_01">#REF!</definedName>
    <definedName name="_4921_n" localSheetId="2">#REF!</definedName>
    <definedName name="_4921_n" localSheetId="3">#REF!</definedName>
    <definedName name="_4921_n">#REF!</definedName>
    <definedName name="_4922_00" localSheetId="2">#REF!</definedName>
    <definedName name="_4922_00" localSheetId="3">#REF!</definedName>
    <definedName name="_4922_00">#REF!</definedName>
    <definedName name="_4922_01" localSheetId="2">#REF!</definedName>
    <definedName name="_4922_01" localSheetId="3">#REF!</definedName>
    <definedName name="_4922_01">#REF!</definedName>
    <definedName name="_4922_n" localSheetId="2">#REF!</definedName>
    <definedName name="_4922_n" localSheetId="3">#REF!</definedName>
    <definedName name="_4922_n">#REF!</definedName>
    <definedName name="_4940_00" localSheetId="2">#REF!</definedName>
    <definedName name="_4940_00" localSheetId="3">#REF!</definedName>
    <definedName name="_4940_00">#REF!</definedName>
    <definedName name="_4940_01" localSheetId="2">#REF!</definedName>
    <definedName name="_4940_01" localSheetId="3">#REF!</definedName>
    <definedName name="_4940_01">#REF!</definedName>
    <definedName name="_4940_n" localSheetId="2">#REF!</definedName>
    <definedName name="_4940_n" localSheetId="3">#REF!</definedName>
    <definedName name="_4940_n">#REF!</definedName>
    <definedName name="_4942_00" localSheetId="2">#REF!</definedName>
    <definedName name="_4942_00" localSheetId="3">#REF!</definedName>
    <definedName name="_4942_00">#REF!</definedName>
    <definedName name="_4942_01" localSheetId="2">#REF!</definedName>
    <definedName name="_4942_01" localSheetId="3">#REF!</definedName>
    <definedName name="_4942_01">#REF!</definedName>
    <definedName name="_4942_n" localSheetId="2">#REF!</definedName>
    <definedName name="_4942_n" localSheetId="3">#REF!</definedName>
    <definedName name="_4942_n">#REF!</definedName>
    <definedName name="_5000" localSheetId="2">#REF!</definedName>
    <definedName name="_5000" localSheetId="3">#REF!</definedName>
    <definedName name="_5000">#REF!</definedName>
    <definedName name="_5000_00" localSheetId="2">#REF!</definedName>
    <definedName name="_5000_00" localSheetId="3">#REF!</definedName>
    <definedName name="_5000_00">#REF!</definedName>
    <definedName name="_5000_01" localSheetId="2">#REF!</definedName>
    <definedName name="_5000_01" localSheetId="3">#REF!</definedName>
    <definedName name="_5000_01">#REF!</definedName>
    <definedName name="_5000_n" localSheetId="2">#REF!</definedName>
    <definedName name="_5000_n" localSheetId="3">#REF!</definedName>
    <definedName name="_5000_n">#REF!</definedName>
    <definedName name="_5023_00" localSheetId="2">#REF!</definedName>
    <definedName name="_5023_00" localSheetId="3">#REF!</definedName>
    <definedName name="_5023_00">#REF!</definedName>
    <definedName name="_5023_01" localSheetId="2">#REF!</definedName>
    <definedName name="_5023_01" localSheetId="3">#REF!</definedName>
    <definedName name="_5023_01">#REF!</definedName>
    <definedName name="_5023_n" localSheetId="2">#REF!</definedName>
    <definedName name="_5023_n" localSheetId="3">#REF!</definedName>
    <definedName name="_5023_n">#REF!</definedName>
    <definedName name="_5054_00" localSheetId="2">#REF!</definedName>
    <definedName name="_5054_00" localSheetId="3">#REF!</definedName>
    <definedName name="_5054_00">#REF!</definedName>
    <definedName name="_5054_01" localSheetId="2">#REF!</definedName>
    <definedName name="_5054_01" localSheetId="3">#REF!</definedName>
    <definedName name="_5054_01">#REF!</definedName>
    <definedName name="_5054_n" localSheetId="2">#REF!</definedName>
    <definedName name="_5054_n" localSheetId="3">#REF!</definedName>
    <definedName name="_5054_n">#REF!</definedName>
    <definedName name="_5113_00" localSheetId="2">#REF!</definedName>
    <definedName name="_5113_00" localSheetId="3">#REF!</definedName>
    <definedName name="_5113_00">#REF!</definedName>
    <definedName name="_5113_01" localSheetId="2">#REF!</definedName>
    <definedName name="_5113_01" localSheetId="3">#REF!</definedName>
    <definedName name="_5113_01">#REF!</definedName>
    <definedName name="_5113_n" localSheetId="2">#REF!</definedName>
    <definedName name="_5113_n" localSheetId="3">#REF!</definedName>
    <definedName name="_5113_n">#REF!</definedName>
    <definedName name="_5120_00" localSheetId="2">#REF!</definedName>
    <definedName name="_5120_00" localSheetId="3">#REF!</definedName>
    <definedName name="_5120_00">#REF!</definedName>
    <definedName name="_5120_01" localSheetId="2">#REF!</definedName>
    <definedName name="_5120_01" localSheetId="3">#REF!</definedName>
    <definedName name="_5120_01">#REF!</definedName>
    <definedName name="_5120_n" localSheetId="2">#REF!</definedName>
    <definedName name="_5120_n" localSheetId="3">#REF!</definedName>
    <definedName name="_5120_n">#REF!</definedName>
    <definedName name="_5120n" localSheetId="2">#REF!</definedName>
    <definedName name="_5120n" localSheetId="3">#REF!</definedName>
    <definedName name="_5120n">#REF!</definedName>
    <definedName name="_5123_00" localSheetId="2">#REF!</definedName>
    <definedName name="_5123_00" localSheetId="3">#REF!</definedName>
    <definedName name="_5123_00">#REF!</definedName>
    <definedName name="_5123_01" localSheetId="2">#REF!</definedName>
    <definedName name="_5123_01" localSheetId="3">#REF!</definedName>
    <definedName name="_5123_01">#REF!</definedName>
    <definedName name="_5123_n" localSheetId="2">#REF!</definedName>
    <definedName name="_5123_n" localSheetId="3">#REF!</definedName>
    <definedName name="_5123_n">#REF!</definedName>
    <definedName name="_5124_00" localSheetId="2">#REF!</definedName>
    <definedName name="_5124_00" localSheetId="3">#REF!</definedName>
    <definedName name="_5124_00">#REF!</definedName>
    <definedName name="_5124_01" localSheetId="2">#REF!</definedName>
    <definedName name="_5124_01" localSheetId="3">#REF!</definedName>
    <definedName name="_5124_01">#REF!</definedName>
    <definedName name="_5124_n" localSheetId="2">#REF!</definedName>
    <definedName name="_5124_n" localSheetId="3">#REF!</definedName>
    <definedName name="_5124_n">#REF!</definedName>
    <definedName name="_5200_00" localSheetId="2">#REF!</definedName>
    <definedName name="_5200_00" localSheetId="3">#REF!</definedName>
    <definedName name="_5200_00">#REF!</definedName>
    <definedName name="_5200_01" localSheetId="2">#REF!</definedName>
    <definedName name="_5200_01" localSheetId="3">#REF!</definedName>
    <definedName name="_5200_01">#REF!</definedName>
    <definedName name="_5200_n" localSheetId="2">#REF!</definedName>
    <definedName name="_5200_n" localSheetId="3">#REF!</definedName>
    <definedName name="_5200_n">#REF!</definedName>
    <definedName name="_5203_00" localSheetId="2">#REF!</definedName>
    <definedName name="_5203_00" localSheetId="3">#REF!</definedName>
    <definedName name="_5203_00">#REF!</definedName>
    <definedName name="_5203_01" localSheetId="2">#REF!</definedName>
    <definedName name="_5203_01" localSheetId="3">#REF!</definedName>
    <definedName name="_5203_01">#REF!</definedName>
    <definedName name="_5203_n" localSheetId="2">#REF!</definedName>
    <definedName name="_5203_n" localSheetId="3">#REF!</definedName>
    <definedName name="_5203_n">#REF!</definedName>
    <definedName name="_5211_00" localSheetId="2">#REF!</definedName>
    <definedName name="_5211_00" localSheetId="3">#REF!</definedName>
    <definedName name="_5211_00">#REF!</definedName>
    <definedName name="_5211_01" localSheetId="2">#REF!</definedName>
    <definedName name="_5211_01" localSheetId="3">#REF!</definedName>
    <definedName name="_5211_01">#REF!</definedName>
    <definedName name="_5211_n" localSheetId="2">#REF!</definedName>
    <definedName name="_5211_n" localSheetId="3">#REF!</definedName>
    <definedName name="_5211_n">#REF!</definedName>
    <definedName name="_5215_00" localSheetId="2">#REF!</definedName>
    <definedName name="_5215_00" localSheetId="3">#REF!</definedName>
    <definedName name="_5215_00">#REF!</definedName>
    <definedName name="_5215_01" localSheetId="2">#REF!</definedName>
    <definedName name="_5215_01" localSheetId="3">#REF!</definedName>
    <definedName name="_5215_01">#REF!</definedName>
    <definedName name="_5215_n" localSheetId="2">#REF!</definedName>
    <definedName name="_5215_n" localSheetId="3">#REF!</definedName>
    <definedName name="_5215_n">#REF!</definedName>
    <definedName name="_5217_00" localSheetId="2">#REF!</definedName>
    <definedName name="_5217_00" localSheetId="3">#REF!</definedName>
    <definedName name="_5217_00">#REF!</definedName>
    <definedName name="_5217_01" localSheetId="2">#REF!</definedName>
    <definedName name="_5217_01" localSheetId="3">#REF!</definedName>
    <definedName name="_5217_01">#REF!</definedName>
    <definedName name="_5217_n" localSheetId="2">#REF!</definedName>
    <definedName name="_5217_n" localSheetId="3">#REF!</definedName>
    <definedName name="_5217_n">#REF!</definedName>
    <definedName name="_5221_00" localSheetId="2">#REF!</definedName>
    <definedName name="_5221_00" localSheetId="3">#REF!</definedName>
    <definedName name="_5221_00">#REF!</definedName>
    <definedName name="_5221_01" localSheetId="2">#REF!</definedName>
    <definedName name="_5221_01" localSheetId="3">#REF!</definedName>
    <definedName name="_5221_01">#REF!</definedName>
    <definedName name="_5221_n" localSheetId="2">#REF!</definedName>
    <definedName name="_5221_n" localSheetId="3">#REF!</definedName>
    <definedName name="_5221_n">#REF!</definedName>
    <definedName name="_5223_00" localSheetId="2">#REF!</definedName>
    <definedName name="_5223_00" localSheetId="3">#REF!</definedName>
    <definedName name="_5223_00">#REF!</definedName>
    <definedName name="_5223_01" localSheetId="2">#REF!</definedName>
    <definedName name="_5223_01" localSheetId="3">#REF!</definedName>
    <definedName name="_5223_01">#REF!</definedName>
    <definedName name="_5223_n" localSheetId="2">#REF!</definedName>
    <definedName name="_5223_n" localSheetId="3">#REF!</definedName>
    <definedName name="_5223_n">#REF!</definedName>
    <definedName name="_5229_00" localSheetId="2">#REF!</definedName>
    <definedName name="_5229_00" localSheetId="3">#REF!</definedName>
    <definedName name="_5229_00">#REF!</definedName>
    <definedName name="_5229_01" localSheetId="2">#REF!</definedName>
    <definedName name="_5229_01" localSheetId="3">#REF!</definedName>
    <definedName name="_5229_01">#REF!</definedName>
    <definedName name="_5229_n" localSheetId="2">#REF!</definedName>
    <definedName name="_5229_n" localSheetId="3">#REF!</definedName>
    <definedName name="_5229_n">#REF!</definedName>
    <definedName name="_5302_00" localSheetId="2">#REF!</definedName>
    <definedName name="_5302_00" localSheetId="3">#REF!</definedName>
    <definedName name="_5302_00">#REF!</definedName>
    <definedName name="_5302_01" localSheetId="2">#REF!</definedName>
    <definedName name="_5302_01" localSheetId="3">#REF!</definedName>
    <definedName name="_5302_01">#REF!</definedName>
    <definedName name="_5302_n" localSheetId="2">#REF!</definedName>
    <definedName name="_5302_n" localSheetId="3">#REF!</definedName>
    <definedName name="_5302_n">#REF!</definedName>
    <definedName name="_5400_00" localSheetId="2">#REF!</definedName>
    <definedName name="_5400_00" localSheetId="3">#REF!</definedName>
    <definedName name="_5400_00">#REF!</definedName>
    <definedName name="_5400_01" localSheetId="2">#REF!</definedName>
    <definedName name="_5400_01" localSheetId="3">#REF!</definedName>
    <definedName name="_5400_01">#REF!</definedName>
    <definedName name="_5400_n" localSheetId="2">#REF!</definedName>
    <definedName name="_5400_n" localSheetId="3">#REF!</definedName>
    <definedName name="_5400_n">#REF!</definedName>
    <definedName name="_5402_00">[3]B1.2!#REF!</definedName>
    <definedName name="_5402_01">[3]B1.2!#REF!</definedName>
    <definedName name="_5402_n" localSheetId="2">#REF!</definedName>
    <definedName name="_5402_n" localSheetId="3">#REF!</definedName>
    <definedName name="_5402_n">#REF!</definedName>
    <definedName name="_5450_00" localSheetId="2">#REF!</definedName>
    <definedName name="_5450_00" localSheetId="3">#REF!</definedName>
    <definedName name="_5450_00">#REF!</definedName>
    <definedName name="_5450_01" localSheetId="2">#REF!</definedName>
    <definedName name="_5450_01" localSheetId="3">#REF!</definedName>
    <definedName name="_5450_01">#REF!</definedName>
    <definedName name="_5450_n" localSheetId="2">#REF!</definedName>
    <definedName name="_5450_n" localSheetId="3">#REF!</definedName>
    <definedName name="_5450_n">#REF!</definedName>
    <definedName name="_5451_00" localSheetId="2">#REF!</definedName>
    <definedName name="_5451_00" localSheetId="3">#REF!</definedName>
    <definedName name="_5451_00">#REF!</definedName>
    <definedName name="_5451_01" localSheetId="2">#REF!</definedName>
    <definedName name="_5451_01" localSheetId="3">#REF!</definedName>
    <definedName name="_5451_01">#REF!</definedName>
    <definedName name="_5451_n" localSheetId="2">#REF!</definedName>
    <definedName name="_5451_n" localSheetId="3">#REF!</definedName>
    <definedName name="_5451_n">#REF!</definedName>
    <definedName name="_5452_00" localSheetId="2">#REF!</definedName>
    <definedName name="_5452_00" localSheetId="3">#REF!</definedName>
    <definedName name="_5452_00">#REF!</definedName>
    <definedName name="_5452_01" localSheetId="2">#REF!</definedName>
    <definedName name="_5452_01" localSheetId="3">#REF!</definedName>
    <definedName name="_5452_01">#REF!</definedName>
    <definedName name="_5452_n" localSheetId="2">#REF!</definedName>
    <definedName name="_5452_n" localSheetId="3">#REF!</definedName>
    <definedName name="_5452_n">#REF!</definedName>
    <definedName name="_5455_00" localSheetId="2">#REF!</definedName>
    <definedName name="_5455_00" localSheetId="3">#REF!</definedName>
    <definedName name="_5455_00">#REF!</definedName>
    <definedName name="_5455_01" localSheetId="2">#REF!</definedName>
    <definedName name="_5455_01" localSheetId="3">#REF!</definedName>
    <definedName name="_5455_01">#REF!</definedName>
    <definedName name="_5455_n" localSheetId="2">#REF!</definedName>
    <definedName name="_5455_n" localSheetId="3">#REF!</definedName>
    <definedName name="_5455_n">#REF!</definedName>
    <definedName name="_5456_00" localSheetId="2">#REF!</definedName>
    <definedName name="_5456_00" localSheetId="3">#REF!</definedName>
    <definedName name="_5456_00">#REF!</definedName>
    <definedName name="_5456_01" localSheetId="2">#REF!</definedName>
    <definedName name="_5456_01" localSheetId="3">#REF!</definedName>
    <definedName name="_5456_01">#REF!</definedName>
    <definedName name="_5456_n" localSheetId="2">#REF!</definedName>
    <definedName name="_5456_n" localSheetId="3">#REF!</definedName>
    <definedName name="_5456_n">#REF!</definedName>
    <definedName name="_5458_00" localSheetId="2">#REF!</definedName>
    <definedName name="_5458_00" localSheetId="3">#REF!</definedName>
    <definedName name="_5458_00">#REF!</definedName>
    <definedName name="_5458_01" localSheetId="2">#REF!</definedName>
    <definedName name="_5458_01" localSheetId="3">#REF!</definedName>
    <definedName name="_5458_01">#REF!</definedName>
    <definedName name="_5458_n" localSheetId="2">#REF!</definedName>
    <definedName name="_5458_n" localSheetId="3">#REF!</definedName>
    <definedName name="_5458_n">#REF!</definedName>
    <definedName name="_5459_00" localSheetId="2">#REF!</definedName>
    <definedName name="_5459_00" localSheetId="3">#REF!</definedName>
    <definedName name="_5459_00">#REF!</definedName>
    <definedName name="_5459_01" localSheetId="2">#REF!</definedName>
    <definedName name="_5459_01" localSheetId="3">#REF!</definedName>
    <definedName name="_5459_01">#REF!</definedName>
    <definedName name="_5459_n" localSheetId="2">#REF!</definedName>
    <definedName name="_5459_n" localSheetId="3">#REF!</definedName>
    <definedName name="_5459_n">#REF!</definedName>
    <definedName name="_5500" localSheetId="2">#REF!</definedName>
    <definedName name="_5500" localSheetId="3">#REF!</definedName>
    <definedName name="_5500">#REF!</definedName>
    <definedName name="_5500_00" localSheetId="2">#REF!</definedName>
    <definedName name="_5500_00" localSheetId="3">#REF!</definedName>
    <definedName name="_5500_00">#REF!</definedName>
    <definedName name="_5500_01" localSheetId="2">#REF!</definedName>
    <definedName name="_5500_01" localSheetId="3">#REF!</definedName>
    <definedName name="_5500_01">#REF!</definedName>
    <definedName name="_5510_00" localSheetId="2">#REF!</definedName>
    <definedName name="_5510_00" localSheetId="3">#REF!</definedName>
    <definedName name="_5510_00">#REF!</definedName>
    <definedName name="_5510_01" localSheetId="2">#REF!</definedName>
    <definedName name="_5510_01" localSheetId="3">#REF!</definedName>
    <definedName name="_5510_01">#REF!</definedName>
    <definedName name="_5510_n" localSheetId="2">#REF!</definedName>
    <definedName name="_5510_n" localSheetId="3">#REF!</definedName>
    <definedName name="_5510_n">#REF!</definedName>
    <definedName name="_5530_00" localSheetId="2">#REF!</definedName>
    <definedName name="_5530_00" localSheetId="3">#REF!</definedName>
    <definedName name="_5530_00">#REF!</definedName>
    <definedName name="_5530_01" localSheetId="2">#REF!</definedName>
    <definedName name="_5530_01" localSheetId="3">#REF!</definedName>
    <definedName name="_5530_01">#REF!</definedName>
    <definedName name="_5530_n" localSheetId="2">#REF!</definedName>
    <definedName name="_5530_n" localSheetId="3">#REF!</definedName>
    <definedName name="_5530_n">#REF!</definedName>
    <definedName name="_5600" localSheetId="2">#REF!</definedName>
    <definedName name="_5600" localSheetId="3">#REF!</definedName>
    <definedName name="_5600">#REF!</definedName>
    <definedName name="_5600_00" localSheetId="2">#REF!</definedName>
    <definedName name="_5600_00" localSheetId="3">#REF!</definedName>
    <definedName name="_5600_00">#REF!</definedName>
    <definedName name="_5600_01" localSheetId="2">#REF!</definedName>
    <definedName name="_5600_01" localSheetId="3">#REF!</definedName>
    <definedName name="_5600_01">#REF!</definedName>
    <definedName name="_5600_n" localSheetId="2">#REF!</definedName>
    <definedName name="_5600_n" localSheetId="3">#REF!</definedName>
    <definedName name="_5600_n">#REF!</definedName>
    <definedName name="_5601_00" localSheetId="2">#REF!</definedName>
    <definedName name="_5601_00" localSheetId="3">#REF!</definedName>
    <definedName name="_5601_00">#REF!</definedName>
    <definedName name="_5601_01" localSheetId="2">#REF!</definedName>
    <definedName name="_5601_01" localSheetId="3">#REF!</definedName>
    <definedName name="_5601_01">#REF!</definedName>
    <definedName name="_5601_n" localSheetId="2">#REF!</definedName>
    <definedName name="_5601_n" localSheetId="3">#REF!</definedName>
    <definedName name="_5601_n">#REF!</definedName>
    <definedName name="_5602_00" localSheetId="2">#REF!</definedName>
    <definedName name="_5602_00" localSheetId="3">#REF!</definedName>
    <definedName name="_5602_00">#REF!</definedName>
    <definedName name="_5602_01" localSheetId="2">#REF!</definedName>
    <definedName name="_5602_01" localSheetId="3">#REF!</definedName>
    <definedName name="_5602_01">#REF!</definedName>
    <definedName name="_5602_n" localSheetId="2">#REF!</definedName>
    <definedName name="_5602_n" localSheetId="3">#REF!</definedName>
    <definedName name="_5602_n">#REF!</definedName>
    <definedName name="_5603_00" localSheetId="2">#REF!</definedName>
    <definedName name="_5603_00" localSheetId="3">#REF!</definedName>
    <definedName name="_5603_00">#REF!</definedName>
    <definedName name="_5603_01" localSheetId="2">#REF!</definedName>
    <definedName name="_5603_01" localSheetId="3">#REF!</definedName>
    <definedName name="_5603_01">#REF!</definedName>
    <definedName name="_5603_n" localSheetId="2">#REF!</definedName>
    <definedName name="_5603_n" localSheetId="3">#REF!</definedName>
    <definedName name="_5603_n">#REF!</definedName>
    <definedName name="_5604_00" localSheetId="2">#REF!</definedName>
    <definedName name="_5604_00" localSheetId="3">#REF!</definedName>
    <definedName name="_5604_00">#REF!</definedName>
    <definedName name="_5604_01" localSheetId="2">#REF!</definedName>
    <definedName name="_5604_01" localSheetId="3">#REF!</definedName>
    <definedName name="_5604_01">#REF!</definedName>
    <definedName name="_5604_n" localSheetId="2">#REF!</definedName>
    <definedName name="_5604_n" localSheetId="3">#REF!</definedName>
    <definedName name="_5604_n">#REF!</definedName>
    <definedName name="_5607_00" localSheetId="2">#REF!</definedName>
    <definedName name="_5607_00" localSheetId="3">#REF!</definedName>
    <definedName name="_5607_00">#REF!</definedName>
    <definedName name="_5607_01" localSheetId="2">#REF!</definedName>
    <definedName name="_5607_01" localSheetId="3">#REF!</definedName>
    <definedName name="_5607_01">#REF!</definedName>
    <definedName name="_5607_n" localSheetId="2">#REF!</definedName>
    <definedName name="_5607_n" localSheetId="3">#REF!</definedName>
    <definedName name="_5607_n">#REF!</definedName>
    <definedName name="_5608_00" localSheetId="2">#REF!</definedName>
    <definedName name="_5608_00" localSheetId="3">#REF!</definedName>
    <definedName name="_5608_00">#REF!</definedName>
    <definedName name="_5608_01" localSheetId="2">#REF!</definedName>
    <definedName name="_5608_01" localSheetId="3">#REF!</definedName>
    <definedName name="_5608_01">#REF!</definedName>
    <definedName name="_5608_n" localSheetId="2">#REF!</definedName>
    <definedName name="_5608_n" localSheetId="3">#REF!</definedName>
    <definedName name="_5608_n">#REF!</definedName>
    <definedName name="_5700_00" localSheetId="2">#REF!</definedName>
    <definedName name="_5700_00" localSheetId="3">#REF!</definedName>
    <definedName name="_5700_00">#REF!</definedName>
    <definedName name="_5700_01" localSheetId="2">#REF!</definedName>
    <definedName name="_5700_01" localSheetId="3">#REF!</definedName>
    <definedName name="_5700_01">#REF!</definedName>
    <definedName name="_5700_n" localSheetId="2">#REF!</definedName>
    <definedName name="_5700_n" localSheetId="3">#REF!</definedName>
    <definedName name="_5700_n">#REF!</definedName>
    <definedName name="_5703_00" localSheetId="2">#REF!</definedName>
    <definedName name="_5703_00" localSheetId="3">#REF!</definedName>
    <definedName name="_5703_00">#REF!</definedName>
    <definedName name="_5703_01" localSheetId="2">#REF!</definedName>
    <definedName name="_5703_01" localSheetId="3">#REF!</definedName>
    <definedName name="_5703_01">#REF!</definedName>
    <definedName name="_5703_n" localSheetId="2">#REF!</definedName>
    <definedName name="_5703_n" localSheetId="3">#REF!</definedName>
    <definedName name="_5703_n">#REF!</definedName>
    <definedName name="_5706_00" localSheetId="2">#REF!</definedName>
    <definedName name="_5706_00" localSheetId="3">#REF!</definedName>
    <definedName name="_5706_00">#REF!</definedName>
    <definedName name="_5706_01" localSheetId="2">#REF!</definedName>
    <definedName name="_5706_01" localSheetId="3">#REF!</definedName>
    <definedName name="_5706_01">#REF!</definedName>
    <definedName name="_5706_n" localSheetId="2">#REF!</definedName>
    <definedName name="_5706_n" localSheetId="3">#REF!</definedName>
    <definedName name="_5706_n">#REF!</definedName>
    <definedName name="_5720_00" localSheetId="2">#REF!</definedName>
    <definedName name="_5720_00" localSheetId="3">#REF!</definedName>
    <definedName name="_5720_00">#REF!</definedName>
    <definedName name="_5720_01" localSheetId="2">#REF!</definedName>
    <definedName name="_5720_01" localSheetId="3">#REF!</definedName>
    <definedName name="_5720_01">#REF!</definedName>
    <definedName name="_5720_n" localSheetId="2">#REF!</definedName>
    <definedName name="_5720_n" localSheetId="3">#REF!</definedName>
    <definedName name="_5720_n">#REF!</definedName>
    <definedName name="_5721_00" localSheetId="2">#REF!</definedName>
    <definedName name="_5721_00" localSheetId="3">#REF!</definedName>
    <definedName name="_5721_00">#REF!</definedName>
    <definedName name="_5721_01" localSheetId="2">#REF!</definedName>
    <definedName name="_5721_01" localSheetId="3">#REF!</definedName>
    <definedName name="_5721_01">#REF!</definedName>
    <definedName name="_5721_n" localSheetId="2">#REF!</definedName>
    <definedName name="_5721_n" localSheetId="3">#REF!</definedName>
    <definedName name="_5721_n">#REF!</definedName>
    <definedName name="_5722_00" localSheetId="2">#REF!</definedName>
    <definedName name="_5722_00" localSheetId="3">#REF!</definedName>
    <definedName name="_5722_00">#REF!</definedName>
    <definedName name="_5722_01" localSheetId="2">#REF!</definedName>
    <definedName name="_5722_01" localSheetId="3">#REF!</definedName>
    <definedName name="_5722_01">#REF!</definedName>
    <definedName name="_5722_n" localSheetId="2">#REF!</definedName>
    <definedName name="_5722_n" localSheetId="3">#REF!</definedName>
    <definedName name="_5722_n">#REF!</definedName>
    <definedName name="_5723_00" localSheetId="2">#REF!</definedName>
    <definedName name="_5723_00" localSheetId="3">#REF!</definedName>
    <definedName name="_5723_00">#REF!</definedName>
    <definedName name="_5723_01" localSheetId="2">#REF!</definedName>
    <definedName name="_5723_01" localSheetId="3">#REF!</definedName>
    <definedName name="_5723_01">#REF!</definedName>
    <definedName name="_5723_n" localSheetId="2">#REF!</definedName>
    <definedName name="_5723_n" localSheetId="3">#REF!</definedName>
    <definedName name="_5723_n">#REF!</definedName>
    <definedName name="_5724_00" localSheetId="2">#REF!</definedName>
    <definedName name="_5724_00" localSheetId="3">#REF!</definedName>
    <definedName name="_5724_00">#REF!</definedName>
    <definedName name="_5724_01" localSheetId="2">#REF!</definedName>
    <definedName name="_5724_01" localSheetId="3">#REF!</definedName>
    <definedName name="_5724_01">#REF!</definedName>
    <definedName name="_5724_n" localSheetId="2">#REF!</definedName>
    <definedName name="_5724_n" localSheetId="3">#REF!</definedName>
    <definedName name="_5724_n">#REF!</definedName>
    <definedName name="_5725_00" localSheetId="2">#REF!</definedName>
    <definedName name="_5725_00" localSheetId="3">#REF!</definedName>
    <definedName name="_5725_00">#REF!</definedName>
    <definedName name="_5725_01" localSheetId="2">#REF!</definedName>
    <definedName name="_5725_01" localSheetId="3">#REF!</definedName>
    <definedName name="_5725_01">#REF!</definedName>
    <definedName name="_5725_n" localSheetId="2">#REF!</definedName>
    <definedName name="_5725_n" localSheetId="3">#REF!</definedName>
    <definedName name="_5725_n">#REF!</definedName>
    <definedName name="_5726_00" localSheetId="2">#REF!</definedName>
    <definedName name="_5726_00" localSheetId="3">#REF!</definedName>
    <definedName name="_5726_00">#REF!</definedName>
    <definedName name="_5726_01" localSheetId="2">#REF!</definedName>
    <definedName name="_5726_01" localSheetId="3">#REF!</definedName>
    <definedName name="_5726_01">#REF!</definedName>
    <definedName name="_5726_n" localSheetId="2">#REF!</definedName>
    <definedName name="_5726_n" localSheetId="3">#REF!</definedName>
    <definedName name="_5726_n">#REF!</definedName>
    <definedName name="_5727_00" localSheetId="2">#REF!</definedName>
    <definedName name="_5727_00" localSheetId="3">#REF!</definedName>
    <definedName name="_5727_00">#REF!</definedName>
    <definedName name="_5727_01" localSheetId="2">#REF!</definedName>
    <definedName name="_5727_01" localSheetId="3">#REF!</definedName>
    <definedName name="_5727_01">#REF!</definedName>
    <definedName name="_5727_n" localSheetId="2">#REF!</definedName>
    <definedName name="_5727_n" localSheetId="3">#REF!</definedName>
    <definedName name="_5727_n">#REF!</definedName>
    <definedName name="_5728_00" localSheetId="2">#REF!</definedName>
    <definedName name="_5728_00" localSheetId="3">#REF!</definedName>
    <definedName name="_5728_00">#REF!</definedName>
    <definedName name="_5728_01" localSheetId="2">#REF!</definedName>
    <definedName name="_5728_01" localSheetId="3">#REF!</definedName>
    <definedName name="_5728_01">#REF!</definedName>
    <definedName name="_5728_n" localSheetId="2">#REF!</definedName>
    <definedName name="_5728_n" localSheetId="3">#REF!</definedName>
    <definedName name="_5728_n">#REF!</definedName>
    <definedName name="_5729_00" localSheetId="2">#REF!</definedName>
    <definedName name="_5729_00" localSheetId="3">#REF!</definedName>
    <definedName name="_5729_00">#REF!</definedName>
    <definedName name="_5729_01" localSheetId="2">#REF!</definedName>
    <definedName name="_5729_01" localSheetId="3">#REF!</definedName>
    <definedName name="_5729_01">#REF!</definedName>
    <definedName name="_5729_n" localSheetId="2">#REF!</definedName>
    <definedName name="_5729_n" localSheetId="3">#REF!</definedName>
    <definedName name="_5729_n">#REF!</definedName>
    <definedName name="_5740_00" localSheetId="2">#REF!</definedName>
    <definedName name="_5740_00" localSheetId="3">#REF!</definedName>
    <definedName name="_5740_00">#REF!</definedName>
    <definedName name="_5740_01" localSheetId="2">#REF!</definedName>
    <definedName name="_5740_01" localSheetId="3">#REF!</definedName>
    <definedName name="_5740_01">#REF!</definedName>
    <definedName name="_5740_n" localSheetId="2">#REF!</definedName>
    <definedName name="_5740_n" localSheetId="3">#REF!</definedName>
    <definedName name="_5740_n">#REF!</definedName>
    <definedName name="_5741_00" localSheetId="2">#REF!</definedName>
    <definedName name="_5741_00" localSheetId="3">#REF!</definedName>
    <definedName name="_5741_00">#REF!</definedName>
    <definedName name="_5741_01" localSheetId="2">#REF!</definedName>
    <definedName name="_5741_01" localSheetId="3">#REF!</definedName>
    <definedName name="_5741_01">#REF!</definedName>
    <definedName name="_5741_n" localSheetId="2">#REF!</definedName>
    <definedName name="_5741_n" localSheetId="3">#REF!</definedName>
    <definedName name="_5741_n">#REF!</definedName>
    <definedName name="_5742_00" localSheetId="2">#REF!</definedName>
    <definedName name="_5742_00" localSheetId="3">#REF!</definedName>
    <definedName name="_5742_00">#REF!</definedName>
    <definedName name="_5742_01" localSheetId="2">#REF!</definedName>
    <definedName name="_5742_01" localSheetId="3">#REF!</definedName>
    <definedName name="_5742_01">#REF!</definedName>
    <definedName name="_5742_n" localSheetId="2">#REF!</definedName>
    <definedName name="_5742_n" localSheetId="3">#REF!</definedName>
    <definedName name="_5742_n">#REF!</definedName>
    <definedName name="_5743_00" localSheetId="2">#REF!</definedName>
    <definedName name="_5743_00" localSheetId="3">#REF!</definedName>
    <definedName name="_5743_00">#REF!</definedName>
    <definedName name="_5743_01" localSheetId="2">#REF!</definedName>
    <definedName name="_5743_01" localSheetId="3">#REF!</definedName>
    <definedName name="_5743_01">#REF!</definedName>
    <definedName name="_5743_n" localSheetId="2">#REF!</definedName>
    <definedName name="_5743_n" localSheetId="3">#REF!</definedName>
    <definedName name="_5743_n">#REF!</definedName>
    <definedName name="_5744_00" localSheetId="2">#REF!</definedName>
    <definedName name="_5744_00" localSheetId="3">#REF!</definedName>
    <definedName name="_5744_00">#REF!</definedName>
    <definedName name="_5744_01" localSheetId="2">#REF!</definedName>
    <definedName name="_5744_01" localSheetId="3">#REF!</definedName>
    <definedName name="_5744_01">#REF!</definedName>
    <definedName name="_5744_n" localSheetId="2">#REF!</definedName>
    <definedName name="_5744_n" localSheetId="3">#REF!</definedName>
    <definedName name="_5744_n">#REF!</definedName>
    <definedName name="_5745_00" localSheetId="2">#REF!</definedName>
    <definedName name="_5745_00" localSheetId="3">#REF!</definedName>
    <definedName name="_5745_00">#REF!</definedName>
    <definedName name="_5745_01" localSheetId="2">#REF!</definedName>
    <definedName name="_5745_01" localSheetId="3">#REF!</definedName>
    <definedName name="_5745_01">#REF!</definedName>
    <definedName name="_5745_n" localSheetId="2">#REF!</definedName>
    <definedName name="_5745_n" localSheetId="3">#REF!</definedName>
    <definedName name="_5745_n">#REF!</definedName>
    <definedName name="_5746_00" localSheetId="2">#REF!</definedName>
    <definedName name="_5746_00" localSheetId="3">#REF!</definedName>
    <definedName name="_5746_00">#REF!</definedName>
    <definedName name="_5746_01" localSheetId="2">#REF!</definedName>
    <definedName name="_5746_01" localSheetId="3">#REF!</definedName>
    <definedName name="_5746_01">#REF!</definedName>
    <definedName name="_5746_n" localSheetId="2">#REF!</definedName>
    <definedName name="_5746_n" localSheetId="3">#REF!</definedName>
    <definedName name="_5746_n">#REF!</definedName>
    <definedName name="_5747_00" localSheetId="2">#REF!</definedName>
    <definedName name="_5747_00" localSheetId="3">#REF!</definedName>
    <definedName name="_5747_00">#REF!</definedName>
    <definedName name="_5747_01" localSheetId="2">#REF!</definedName>
    <definedName name="_5747_01" localSheetId="3">#REF!</definedName>
    <definedName name="_5747_01">#REF!</definedName>
    <definedName name="_5747_n" localSheetId="2">#REF!</definedName>
    <definedName name="_5747_n" localSheetId="3">#REF!</definedName>
    <definedName name="_5747_n">#REF!</definedName>
    <definedName name="_5748_00" localSheetId="2">#REF!</definedName>
    <definedName name="_5748_00" localSheetId="3">#REF!</definedName>
    <definedName name="_5748_00">#REF!</definedName>
    <definedName name="_5748_01" localSheetId="2">#REF!</definedName>
    <definedName name="_5748_01" localSheetId="3">#REF!</definedName>
    <definedName name="_5748_01">#REF!</definedName>
    <definedName name="_5748_n" localSheetId="2">#REF!</definedName>
    <definedName name="_5748_n" localSheetId="3">#REF!</definedName>
    <definedName name="_5748_n">#REF!</definedName>
    <definedName name="_5760_00" localSheetId="2">#REF!</definedName>
    <definedName name="_5760_00" localSheetId="3">#REF!</definedName>
    <definedName name="_5760_00">#REF!</definedName>
    <definedName name="_5760_01" localSheetId="2">#REF!</definedName>
    <definedName name="_5760_01" localSheetId="3">#REF!</definedName>
    <definedName name="_5760_01">#REF!</definedName>
    <definedName name="_5760_n" localSheetId="2">#REF!</definedName>
    <definedName name="_5760_n" localSheetId="3">#REF!</definedName>
    <definedName name="_5760_n">#REF!</definedName>
    <definedName name="_5761_00" localSheetId="2">#REF!</definedName>
    <definedName name="_5761_00" localSheetId="3">#REF!</definedName>
    <definedName name="_5761_00">#REF!</definedName>
    <definedName name="_5761_01" localSheetId="2">#REF!</definedName>
    <definedName name="_5761_01" localSheetId="3">#REF!</definedName>
    <definedName name="_5761_01">#REF!</definedName>
    <definedName name="_5761_n" localSheetId="2">#REF!</definedName>
    <definedName name="_5761_n" localSheetId="3">#REF!</definedName>
    <definedName name="_5761_n">#REF!</definedName>
    <definedName name="_5762_00" localSheetId="2">#REF!</definedName>
    <definedName name="_5762_00" localSheetId="3">#REF!</definedName>
    <definedName name="_5762_00">#REF!</definedName>
    <definedName name="_5762_01" localSheetId="2">#REF!</definedName>
    <definedName name="_5762_01" localSheetId="3">#REF!</definedName>
    <definedName name="_5762_01">#REF!</definedName>
    <definedName name="_5762_n" localSheetId="2">#REF!</definedName>
    <definedName name="_5762_n" localSheetId="3">#REF!</definedName>
    <definedName name="_5762_n">#REF!</definedName>
    <definedName name="_5763_00" localSheetId="2">#REF!</definedName>
    <definedName name="_5763_00" localSheetId="3">#REF!</definedName>
    <definedName name="_5763_00">#REF!</definedName>
    <definedName name="_5763_01" localSheetId="2">#REF!</definedName>
    <definedName name="_5763_01" localSheetId="3">#REF!</definedName>
    <definedName name="_5763_01">#REF!</definedName>
    <definedName name="_5763_n" localSheetId="2">#REF!</definedName>
    <definedName name="_5763_n" localSheetId="3">#REF!</definedName>
    <definedName name="_5763_n">#REF!</definedName>
    <definedName name="_5764_00" localSheetId="2">#REF!</definedName>
    <definedName name="_5764_00" localSheetId="3">#REF!</definedName>
    <definedName name="_5764_00">#REF!</definedName>
    <definedName name="_5764_01" localSheetId="2">#REF!</definedName>
    <definedName name="_5764_01" localSheetId="3">#REF!</definedName>
    <definedName name="_5764_01">#REF!</definedName>
    <definedName name="_5764_n" localSheetId="2">#REF!</definedName>
    <definedName name="_5764_n" localSheetId="3">#REF!</definedName>
    <definedName name="_5764_n">#REF!</definedName>
    <definedName name="_5765_00" localSheetId="2">#REF!</definedName>
    <definedName name="_5765_00" localSheetId="3">#REF!</definedName>
    <definedName name="_5765_00">#REF!</definedName>
    <definedName name="_5765_01" localSheetId="2">#REF!</definedName>
    <definedName name="_5765_01" localSheetId="3">#REF!</definedName>
    <definedName name="_5765_01">#REF!</definedName>
    <definedName name="_5765_n" localSheetId="2">#REF!</definedName>
    <definedName name="_5765_n" localSheetId="3">#REF!</definedName>
    <definedName name="_5765_n">#REF!</definedName>
    <definedName name="_5766_00" localSheetId="2">#REF!</definedName>
    <definedName name="_5766_00" localSheetId="3">#REF!</definedName>
    <definedName name="_5766_00">#REF!</definedName>
    <definedName name="_5766_01" localSheetId="2">#REF!</definedName>
    <definedName name="_5766_01" localSheetId="3">#REF!</definedName>
    <definedName name="_5766_01">#REF!</definedName>
    <definedName name="_5766_n" localSheetId="2">#REF!</definedName>
    <definedName name="_5766_n" localSheetId="3">#REF!</definedName>
    <definedName name="_5766_n">#REF!</definedName>
    <definedName name="_5767_00" localSheetId="2">#REF!</definedName>
    <definedName name="_5767_00" localSheetId="3">#REF!</definedName>
    <definedName name="_5767_00">#REF!</definedName>
    <definedName name="_5767_01" localSheetId="2">#REF!</definedName>
    <definedName name="_5767_01" localSheetId="3">#REF!</definedName>
    <definedName name="_5767_01">#REF!</definedName>
    <definedName name="_5767_n" localSheetId="2">#REF!</definedName>
    <definedName name="_5767_n" localSheetId="3">#REF!</definedName>
    <definedName name="_5767_n">#REF!</definedName>
    <definedName name="_5768_00" localSheetId="2">#REF!</definedName>
    <definedName name="_5768_00" localSheetId="3">#REF!</definedName>
    <definedName name="_5768_00">#REF!</definedName>
    <definedName name="_5768_01" localSheetId="2">#REF!</definedName>
    <definedName name="_5768_01" localSheetId="3">#REF!</definedName>
    <definedName name="_5768_01">#REF!</definedName>
    <definedName name="_5768_n" localSheetId="2">#REF!</definedName>
    <definedName name="_5768_n" localSheetId="3">#REF!</definedName>
    <definedName name="_5768_n">#REF!</definedName>
    <definedName name="_5769_00" localSheetId="2">#REF!</definedName>
    <definedName name="_5769_00" localSheetId="3">#REF!</definedName>
    <definedName name="_5769_00">#REF!</definedName>
    <definedName name="_5769_01" localSheetId="2">#REF!</definedName>
    <definedName name="_5769_01" localSheetId="3">#REF!</definedName>
    <definedName name="_5769_01">#REF!</definedName>
    <definedName name="_5769_n" localSheetId="2">#REF!</definedName>
    <definedName name="_5769_n" localSheetId="3">#REF!</definedName>
    <definedName name="_5769_n">#REF!</definedName>
    <definedName name="_5780_00" localSheetId="2">#REF!</definedName>
    <definedName name="_5780_00" localSheetId="3">#REF!</definedName>
    <definedName name="_5780_00">#REF!</definedName>
    <definedName name="_5780_01" localSheetId="2">#REF!</definedName>
    <definedName name="_5780_01" localSheetId="3">#REF!</definedName>
    <definedName name="_5780_01">#REF!</definedName>
    <definedName name="_5780_n" localSheetId="2">#REF!</definedName>
    <definedName name="_5780_n" localSheetId="3">#REF!</definedName>
    <definedName name="_5780_n">#REF!</definedName>
    <definedName name="_5781_00" localSheetId="2">#REF!</definedName>
    <definedName name="_5781_00" localSheetId="3">#REF!</definedName>
    <definedName name="_5781_00">#REF!</definedName>
    <definedName name="_5781_01" localSheetId="2">#REF!</definedName>
    <definedName name="_5781_01" localSheetId="3">#REF!</definedName>
    <definedName name="_5781_01">#REF!</definedName>
    <definedName name="_5781_n" localSheetId="2">#REF!</definedName>
    <definedName name="_5781_n" localSheetId="3">#REF!</definedName>
    <definedName name="_5781_n">#REF!</definedName>
    <definedName name="_5782_00" localSheetId="2">#REF!</definedName>
    <definedName name="_5782_00" localSheetId="3">#REF!</definedName>
    <definedName name="_5782_00">#REF!</definedName>
    <definedName name="_5782_01" localSheetId="2">#REF!</definedName>
    <definedName name="_5782_01" localSheetId="3">#REF!</definedName>
    <definedName name="_5782_01">#REF!</definedName>
    <definedName name="_5782_n" localSheetId="2">#REF!</definedName>
    <definedName name="_5782_n" localSheetId="3">#REF!</definedName>
    <definedName name="_5782_n">#REF!</definedName>
    <definedName name="_5783_00" localSheetId="2">#REF!</definedName>
    <definedName name="_5783_00" localSheetId="3">#REF!</definedName>
    <definedName name="_5783_00">#REF!</definedName>
    <definedName name="_5783_01" localSheetId="2">#REF!</definedName>
    <definedName name="_5783_01" localSheetId="3">#REF!</definedName>
    <definedName name="_5783_01">#REF!</definedName>
    <definedName name="_5783_n" localSheetId="2">#REF!</definedName>
    <definedName name="_5783_n" localSheetId="3">#REF!</definedName>
    <definedName name="_5783_n">#REF!</definedName>
    <definedName name="_5787_00" localSheetId="2">#REF!</definedName>
    <definedName name="_5787_00" localSheetId="3">#REF!</definedName>
    <definedName name="_5787_00">#REF!</definedName>
    <definedName name="_5787_01" localSheetId="2">#REF!</definedName>
    <definedName name="_5787_01" localSheetId="3">#REF!</definedName>
    <definedName name="_5787_01">#REF!</definedName>
    <definedName name="_5787_n" localSheetId="2">#REF!</definedName>
    <definedName name="_5787_n" localSheetId="3">#REF!</definedName>
    <definedName name="_5787_n">#REF!</definedName>
    <definedName name="_5788_00" localSheetId="2">#REF!</definedName>
    <definedName name="_5788_00" localSheetId="3">#REF!</definedName>
    <definedName name="_5788_00">#REF!</definedName>
    <definedName name="_5788_01" localSheetId="2">#REF!</definedName>
    <definedName name="_5788_01" localSheetId="3">#REF!</definedName>
    <definedName name="_5788_01">#REF!</definedName>
    <definedName name="_5788_n" localSheetId="2">#REF!</definedName>
    <definedName name="_5788_n" localSheetId="3">#REF!</definedName>
    <definedName name="_5788_n">#REF!</definedName>
    <definedName name="_5800_00" localSheetId="2">#REF!</definedName>
    <definedName name="_5800_00" localSheetId="3">#REF!</definedName>
    <definedName name="_5800_00">#REF!</definedName>
    <definedName name="_5800_01" localSheetId="2">#REF!</definedName>
    <definedName name="_5800_01" localSheetId="3">#REF!</definedName>
    <definedName name="_5800_01">#REF!</definedName>
    <definedName name="_5800_n" localSheetId="2">#REF!</definedName>
    <definedName name="_5800_n" localSheetId="3">#REF!</definedName>
    <definedName name="_5800_n">#REF!</definedName>
    <definedName name="_5801_00" localSheetId="2">#REF!</definedName>
    <definedName name="_5801_00" localSheetId="3">#REF!</definedName>
    <definedName name="_5801_00">#REF!</definedName>
    <definedName name="_5801_01" localSheetId="2">#REF!</definedName>
    <definedName name="_5801_01" localSheetId="3">#REF!</definedName>
    <definedName name="_5801_01">#REF!</definedName>
    <definedName name="_5801_n" localSheetId="2">#REF!</definedName>
    <definedName name="_5801_n" localSheetId="3">#REF!</definedName>
    <definedName name="_5801_n">#REF!</definedName>
    <definedName name="_5802_00" localSheetId="2">#REF!</definedName>
    <definedName name="_5802_00" localSheetId="3">#REF!</definedName>
    <definedName name="_5802_00">#REF!</definedName>
    <definedName name="_5802_01" localSheetId="2">#REF!</definedName>
    <definedName name="_5802_01" localSheetId="3">#REF!</definedName>
    <definedName name="_5802_01">#REF!</definedName>
    <definedName name="_5802_n" localSheetId="2">#REF!</definedName>
    <definedName name="_5802_n" localSheetId="3">#REF!</definedName>
    <definedName name="_5802_n">#REF!</definedName>
    <definedName name="_5850_00" localSheetId="2">#REF!</definedName>
    <definedName name="_5850_00" localSheetId="3">#REF!</definedName>
    <definedName name="_5850_00">#REF!</definedName>
    <definedName name="_5850_01" localSheetId="2">#REF!</definedName>
    <definedName name="_5850_01" localSheetId="3">#REF!</definedName>
    <definedName name="_5850_01">#REF!</definedName>
    <definedName name="_5850_n" localSheetId="2">#REF!</definedName>
    <definedName name="_5850_n" localSheetId="3">#REF!</definedName>
    <definedName name="_5850_n">#REF!</definedName>
    <definedName name="_5852_00" localSheetId="2">#REF!</definedName>
    <definedName name="_5852_00" localSheetId="3">#REF!</definedName>
    <definedName name="_5852_00">#REF!</definedName>
    <definedName name="_5852_01" localSheetId="2">#REF!</definedName>
    <definedName name="_5852_01" localSheetId="3">#REF!</definedName>
    <definedName name="_5852_01">#REF!</definedName>
    <definedName name="_5852_n" localSheetId="2">#REF!</definedName>
    <definedName name="_5852_n" localSheetId="3">#REF!</definedName>
    <definedName name="_5852_n">#REF!</definedName>
    <definedName name="_5900_00" localSheetId="2">#REF!</definedName>
    <definedName name="_5900_00" localSheetId="3">#REF!</definedName>
    <definedName name="_5900_00">#REF!</definedName>
    <definedName name="_5900_01" localSheetId="2">#REF!</definedName>
    <definedName name="_5900_01" localSheetId="3">#REF!</definedName>
    <definedName name="_5900_01">#REF!</definedName>
    <definedName name="_5900_n" localSheetId="2">#REF!</definedName>
    <definedName name="_5900_n" localSheetId="3">#REF!</definedName>
    <definedName name="_5900_n">#REF!</definedName>
    <definedName name="_5920_00" localSheetId="2">#REF!</definedName>
    <definedName name="_5920_00" localSheetId="3">#REF!</definedName>
    <definedName name="_5920_00">#REF!</definedName>
    <definedName name="_5920_01" localSheetId="2">#REF!</definedName>
    <definedName name="_5920_01" localSheetId="3">#REF!</definedName>
    <definedName name="_5920_01">#REF!</definedName>
    <definedName name="_5920_n" localSheetId="2">#REF!</definedName>
    <definedName name="_5920_n" localSheetId="3">#REF!</definedName>
    <definedName name="_5920_n">#REF!</definedName>
    <definedName name="_5921_00" localSheetId="2">#REF!</definedName>
    <definedName name="_5921_00" localSheetId="3">#REF!</definedName>
    <definedName name="_5921_00">#REF!</definedName>
    <definedName name="_5921_01" localSheetId="2">#REF!</definedName>
    <definedName name="_5921_01" localSheetId="3">#REF!</definedName>
    <definedName name="_5921_01">#REF!</definedName>
    <definedName name="_5921_n" localSheetId="2">#REF!</definedName>
    <definedName name="_5921_n" localSheetId="3">#REF!</definedName>
    <definedName name="_5921_n">#REF!</definedName>
    <definedName name="_5922_00" localSheetId="2">#REF!</definedName>
    <definedName name="_5922_00" localSheetId="3">#REF!</definedName>
    <definedName name="_5922_00">#REF!</definedName>
    <definedName name="_5922_01" localSheetId="2">#REF!</definedName>
    <definedName name="_5922_01" localSheetId="3">#REF!</definedName>
    <definedName name="_5922_01">#REF!</definedName>
    <definedName name="_5922_n" localSheetId="2">#REF!</definedName>
    <definedName name="_5922_n" localSheetId="3">#REF!</definedName>
    <definedName name="_5922_n">#REF!</definedName>
    <definedName name="_5940_00" localSheetId="2">#REF!</definedName>
    <definedName name="_5940_00" localSheetId="3">#REF!</definedName>
    <definedName name="_5940_00">#REF!</definedName>
    <definedName name="_5940_01" localSheetId="2">#REF!</definedName>
    <definedName name="_5940_01" localSheetId="3">#REF!</definedName>
    <definedName name="_5940_01">#REF!</definedName>
    <definedName name="_5940_n" localSheetId="2">#REF!</definedName>
    <definedName name="_5940_n" localSheetId="3">#REF!</definedName>
    <definedName name="_5940_n">#REF!</definedName>
    <definedName name="_5942_00" localSheetId="2">#REF!</definedName>
    <definedName name="_5942_00" localSheetId="3">#REF!</definedName>
    <definedName name="_5942_00">#REF!</definedName>
    <definedName name="_5942_01" localSheetId="2">#REF!</definedName>
    <definedName name="_5942_01" localSheetId="3">#REF!</definedName>
    <definedName name="_5942_01">#REF!</definedName>
    <definedName name="_5942_n" localSheetId="2">#REF!</definedName>
    <definedName name="_5942_n" localSheetId="3">#REF!</definedName>
    <definedName name="_5942_n">#REF!</definedName>
    <definedName name="_5999_00" localSheetId="2">#REF!</definedName>
    <definedName name="_5999_00" localSheetId="3">#REF!</definedName>
    <definedName name="_5999_00">#REF!</definedName>
    <definedName name="_5999_01" localSheetId="2">#REF!</definedName>
    <definedName name="_5999_01" localSheetId="3">#REF!</definedName>
    <definedName name="_5999_01">#REF!</definedName>
    <definedName name="_5999_n" localSheetId="2">#REF!</definedName>
    <definedName name="_5999_n" localSheetId="3">#REF!</definedName>
    <definedName name="_5999_n">#REF!</definedName>
    <definedName name="_a" localSheetId="2">#REF!</definedName>
    <definedName name="_a" localSheetId="3">#REF!</definedName>
    <definedName name="_a">#REF!</definedName>
    <definedName name="_a_" localSheetId="2">#REF!</definedName>
    <definedName name="_a_" localSheetId="3">#REF!</definedName>
    <definedName name="_a_">#REF!</definedName>
    <definedName name="_a12" localSheetId="2">#REF!</definedName>
    <definedName name="_a12" localSheetId="3">#REF!</definedName>
    <definedName name="_a12">#REF!</definedName>
    <definedName name="_A70000">'[4]B-4'!#REF!</definedName>
    <definedName name="_A80000">'[4]B-4'!#REF!</definedName>
    <definedName name="_b" localSheetId="2">#REF!</definedName>
    <definedName name="_b" localSheetId="3">#REF!</definedName>
    <definedName name="_b">#REF!</definedName>
    <definedName name="_b_" localSheetId="2">#REF!</definedName>
    <definedName name="_b_" localSheetId="3">#REF!</definedName>
    <definedName name="_b_">#REF!</definedName>
    <definedName name="_cur2">'[5]std tabel'!$H$5</definedName>
    <definedName name="_ddc" localSheetId="2">#REF!</definedName>
    <definedName name="_ddc" localSheetId="3">#REF!</definedName>
    <definedName name="_ddc">#REF!</definedName>
    <definedName name="_END1" localSheetId="2">#REF!</definedName>
    <definedName name="_END1" localSheetId="3">#REF!</definedName>
    <definedName name="_END1">#REF!</definedName>
    <definedName name="_END2" localSheetId="2">#REF!</definedName>
    <definedName name="_END2" localSheetId="3">#REF!</definedName>
    <definedName name="_END2">#REF!</definedName>
    <definedName name="_END4" localSheetId="2">#REF!</definedName>
    <definedName name="_END4" localSheetId="3">#REF!</definedName>
    <definedName name="_END4">#REF!</definedName>
    <definedName name="_END6">'[6]п 15'!#REF!</definedName>
    <definedName name="_END7" localSheetId="2">#REF!</definedName>
    <definedName name="_END7" localSheetId="3">#REF!</definedName>
    <definedName name="_END7">#REF!</definedName>
    <definedName name="_h" localSheetId="2">#REF!</definedName>
    <definedName name="_h" localSheetId="3">#REF!</definedName>
    <definedName name="_h">#REF!</definedName>
    <definedName name="_IV65900" localSheetId="2">#REF!</definedName>
    <definedName name="_IV65900" localSheetId="3">#REF!</definedName>
    <definedName name="_IV65900">#REF!</definedName>
    <definedName name="_IV66000" localSheetId="2">#REF!</definedName>
    <definedName name="_IV66000" localSheetId="3">#REF!</definedName>
    <definedName name="_IV66000">#REF!</definedName>
    <definedName name="_IV69000" localSheetId="2">#REF!</definedName>
    <definedName name="_IV69000" localSheetId="3">#REF!</definedName>
    <definedName name="_IV69000">#REF!</definedName>
    <definedName name="_IV70000" localSheetId="2">#REF!</definedName>
    <definedName name="_IV70000" localSheetId="3">#REF!</definedName>
    <definedName name="_IV70000">#REF!</definedName>
    <definedName name="_JA1" localSheetId="2">#REF!</definedName>
    <definedName name="_JA1" localSheetId="3">#REF!</definedName>
    <definedName name="_JA1">#REF!</definedName>
    <definedName name="_KA1" localSheetId="2">#REF!</definedName>
    <definedName name="_KA1" localSheetId="3">#REF!</definedName>
    <definedName name="_KA1">#REF!</definedName>
    <definedName name="_LA1" localSheetId="2">#REF!</definedName>
    <definedName name="_LA1" localSheetId="3">#REF!</definedName>
    <definedName name="_LA1">#REF!</definedName>
    <definedName name="_Ldg1" localSheetId="2">#REF!</definedName>
    <definedName name="_Ldg1" localSheetId="3">#REF!</definedName>
    <definedName name="_Ldg1">#REF!</definedName>
    <definedName name="_Ldg10" localSheetId="2">#REF!</definedName>
    <definedName name="_Ldg10" localSheetId="3">#REF!</definedName>
    <definedName name="_Ldg10">#REF!</definedName>
    <definedName name="_Ldg11" localSheetId="2">#REF!</definedName>
    <definedName name="_Ldg11" localSheetId="3">#REF!</definedName>
    <definedName name="_Ldg11">#REF!</definedName>
    <definedName name="_Ldg12" localSheetId="2">#REF!</definedName>
    <definedName name="_Ldg12" localSheetId="3">#REF!</definedName>
    <definedName name="_Ldg12">#REF!</definedName>
    <definedName name="_Ldg2" localSheetId="2">#REF!</definedName>
    <definedName name="_Ldg2" localSheetId="3">#REF!</definedName>
    <definedName name="_Ldg2">#REF!</definedName>
    <definedName name="_Ldg3" localSheetId="2">#REF!</definedName>
    <definedName name="_Ldg3" localSheetId="3">#REF!</definedName>
    <definedName name="_Ldg3">#REF!</definedName>
    <definedName name="_Ldg4" localSheetId="2">#REF!</definedName>
    <definedName name="_Ldg4" localSheetId="3">#REF!</definedName>
    <definedName name="_Ldg4">#REF!</definedName>
    <definedName name="_Ldg5" localSheetId="2">#REF!</definedName>
    <definedName name="_Ldg5" localSheetId="3">#REF!</definedName>
    <definedName name="_Ldg5">#REF!</definedName>
    <definedName name="_Ldg6" localSheetId="2">#REF!</definedName>
    <definedName name="_Ldg6" localSheetId="3">#REF!</definedName>
    <definedName name="_Ldg6">#REF!</definedName>
    <definedName name="_Ldg7" localSheetId="2">#REF!</definedName>
    <definedName name="_Ldg7" localSheetId="3">#REF!</definedName>
    <definedName name="_Ldg7">#REF!</definedName>
    <definedName name="_Ldg8" localSheetId="2">#REF!</definedName>
    <definedName name="_Ldg8" localSheetId="3">#REF!</definedName>
    <definedName name="_Ldg8">#REF!</definedName>
    <definedName name="_Ldg9" localSheetId="2">#REF!</definedName>
    <definedName name="_Ldg9" localSheetId="3">#REF!</definedName>
    <definedName name="_Ldg9">#REF!</definedName>
    <definedName name="_MIF1">[7]Расчет_Ин!$H$8</definedName>
    <definedName name="_MIF2" localSheetId="2">#REF!</definedName>
    <definedName name="_MIF2" localSheetId="3">#REF!</definedName>
    <definedName name="_MIF2">#REF!</definedName>
    <definedName name="_MIF3">'[8]PIT&amp;PP(2)'!#REF!</definedName>
    <definedName name="_NBS1" localSheetId="2">#REF!</definedName>
    <definedName name="_NBS1" localSheetId="3">#REF!</definedName>
    <definedName name="_NBS1">#REF!</definedName>
    <definedName name="_NBS10" localSheetId="2">#REF!</definedName>
    <definedName name="_NBS10" localSheetId="3">#REF!</definedName>
    <definedName name="_NBS10">#REF!</definedName>
    <definedName name="_NBS11" localSheetId="2">#REF!</definedName>
    <definedName name="_NBS11" localSheetId="3">#REF!</definedName>
    <definedName name="_NBS11">#REF!</definedName>
    <definedName name="_NBS12" localSheetId="2">#REF!</definedName>
    <definedName name="_NBS12" localSheetId="3">#REF!</definedName>
    <definedName name="_NBS12">#REF!</definedName>
    <definedName name="_NBS13" localSheetId="2">#REF!</definedName>
    <definedName name="_NBS13" localSheetId="3">#REF!</definedName>
    <definedName name="_NBS13">#REF!</definedName>
    <definedName name="_NBS14" localSheetId="2">#REF!</definedName>
    <definedName name="_NBS14" localSheetId="3">#REF!</definedName>
    <definedName name="_NBS14">#REF!</definedName>
    <definedName name="_NBS15" localSheetId="2">#REF!</definedName>
    <definedName name="_NBS15" localSheetId="3">#REF!</definedName>
    <definedName name="_NBS15">#REF!</definedName>
    <definedName name="_NBS16" localSheetId="2">#REF!</definedName>
    <definedName name="_NBS16" localSheetId="3">#REF!</definedName>
    <definedName name="_NBS16">#REF!</definedName>
    <definedName name="_NBS17" localSheetId="2">#REF!</definedName>
    <definedName name="_NBS17" localSheetId="3">#REF!</definedName>
    <definedName name="_NBS17">#REF!</definedName>
    <definedName name="_NBS18" localSheetId="2">#REF!</definedName>
    <definedName name="_NBS18" localSheetId="3">#REF!</definedName>
    <definedName name="_NBS18">#REF!</definedName>
    <definedName name="_NBS19" localSheetId="2">#REF!</definedName>
    <definedName name="_NBS19" localSheetId="3">#REF!</definedName>
    <definedName name="_NBS19">#REF!</definedName>
    <definedName name="_NBS2" localSheetId="2">#REF!</definedName>
    <definedName name="_NBS2" localSheetId="3">#REF!</definedName>
    <definedName name="_NBS2">#REF!</definedName>
    <definedName name="_NBS20" localSheetId="2">#REF!</definedName>
    <definedName name="_NBS20" localSheetId="3">#REF!</definedName>
    <definedName name="_NBS20">#REF!</definedName>
    <definedName name="_NBS21" localSheetId="2">#REF!</definedName>
    <definedName name="_NBS21" localSheetId="3">#REF!</definedName>
    <definedName name="_NBS21">#REF!</definedName>
    <definedName name="_NBS22" localSheetId="2">#REF!</definedName>
    <definedName name="_NBS22" localSheetId="3">#REF!</definedName>
    <definedName name="_NBS22">#REF!</definedName>
    <definedName name="_NBS23" localSheetId="2">#REF!</definedName>
    <definedName name="_NBS23" localSheetId="3">#REF!</definedName>
    <definedName name="_NBS23">#REF!</definedName>
    <definedName name="_NBS24" localSheetId="2">#REF!</definedName>
    <definedName name="_NBS24" localSheetId="3">#REF!</definedName>
    <definedName name="_NBS24">#REF!</definedName>
    <definedName name="_NBS25" localSheetId="2">#REF!</definedName>
    <definedName name="_NBS25" localSheetId="3">#REF!</definedName>
    <definedName name="_NBS25">#REF!</definedName>
    <definedName name="_NBS26" localSheetId="2">#REF!</definedName>
    <definedName name="_NBS26" localSheetId="3">#REF!</definedName>
    <definedName name="_NBS26">#REF!</definedName>
    <definedName name="_NBS3" localSheetId="2">#REF!</definedName>
    <definedName name="_NBS3" localSheetId="3">#REF!</definedName>
    <definedName name="_NBS3">#REF!</definedName>
    <definedName name="_NBS4" localSheetId="2">#REF!</definedName>
    <definedName name="_NBS4" localSheetId="3">#REF!</definedName>
    <definedName name="_NBS4">#REF!</definedName>
    <definedName name="_NBS5" localSheetId="2">#REF!</definedName>
    <definedName name="_NBS5" localSheetId="3">#REF!</definedName>
    <definedName name="_NBS5">#REF!</definedName>
    <definedName name="_NBS6" localSheetId="2">#REF!</definedName>
    <definedName name="_NBS6" localSheetId="3">#REF!</definedName>
    <definedName name="_NBS6">#REF!</definedName>
    <definedName name="_NBS7" localSheetId="2">#REF!</definedName>
    <definedName name="_NBS7" localSheetId="3">#REF!</definedName>
    <definedName name="_NBS7">#REF!</definedName>
    <definedName name="_NBS8" localSheetId="2">#REF!</definedName>
    <definedName name="_NBS8" localSheetId="3">#REF!</definedName>
    <definedName name="_NBS8">#REF!</definedName>
    <definedName name="_NBS9" localSheetId="2">#REF!</definedName>
    <definedName name="_NBS9" localSheetId="3">#REF!</definedName>
    <definedName name="_NBS9">#REF!</definedName>
    <definedName name="_NCF1" localSheetId="2">#REF!</definedName>
    <definedName name="_NCF1" localSheetId="3">#REF!</definedName>
    <definedName name="_NCF1">#REF!</definedName>
    <definedName name="_NCF10" localSheetId="2">#REF!</definedName>
    <definedName name="_NCF10" localSheetId="3">#REF!</definedName>
    <definedName name="_NCF10">#REF!</definedName>
    <definedName name="_NCF11" localSheetId="2">#REF!</definedName>
    <definedName name="_NCF11" localSheetId="3">#REF!</definedName>
    <definedName name="_NCF11">#REF!</definedName>
    <definedName name="_NCF12" localSheetId="2">#REF!</definedName>
    <definedName name="_NCF12" localSheetId="3">#REF!</definedName>
    <definedName name="_NCF12">#REF!</definedName>
    <definedName name="_NCF13" localSheetId="2">#REF!</definedName>
    <definedName name="_NCF13" localSheetId="3">#REF!</definedName>
    <definedName name="_NCF13">#REF!</definedName>
    <definedName name="_NCF14" localSheetId="2">#REF!</definedName>
    <definedName name="_NCF14" localSheetId="3">#REF!</definedName>
    <definedName name="_NCF14">#REF!</definedName>
    <definedName name="_NCF15" localSheetId="2">#REF!</definedName>
    <definedName name="_NCF15" localSheetId="3">#REF!</definedName>
    <definedName name="_NCF15">#REF!</definedName>
    <definedName name="_NCF16" localSheetId="2">#REF!</definedName>
    <definedName name="_NCF16" localSheetId="3">#REF!</definedName>
    <definedName name="_NCF16">#REF!</definedName>
    <definedName name="_NCF2" localSheetId="2">#REF!</definedName>
    <definedName name="_NCF2" localSheetId="3">#REF!</definedName>
    <definedName name="_NCF2">#REF!</definedName>
    <definedName name="_NCF3" localSheetId="2">#REF!</definedName>
    <definedName name="_NCF3" localSheetId="3">#REF!</definedName>
    <definedName name="_NCF3">#REF!</definedName>
    <definedName name="_NCF4" localSheetId="2">#REF!</definedName>
    <definedName name="_NCF4" localSheetId="3">#REF!</definedName>
    <definedName name="_NCF4">#REF!</definedName>
    <definedName name="_NCF5" localSheetId="2">#REF!</definedName>
    <definedName name="_NCF5" localSheetId="3">#REF!</definedName>
    <definedName name="_NCF5">#REF!</definedName>
    <definedName name="_NCF6" localSheetId="2">#REF!</definedName>
    <definedName name="_NCF6" localSheetId="3">#REF!</definedName>
    <definedName name="_NCF6">#REF!</definedName>
    <definedName name="_NCF7" localSheetId="2">#REF!</definedName>
    <definedName name="_NCF7" localSheetId="3">#REF!</definedName>
    <definedName name="_NCF7">#REF!</definedName>
    <definedName name="_NCF8" localSheetId="2">#REF!</definedName>
    <definedName name="_NCF8" localSheetId="3">#REF!</definedName>
    <definedName name="_NCF8">#REF!</definedName>
    <definedName name="_NCF9" localSheetId="2">#REF!</definedName>
    <definedName name="_NCF9" localSheetId="3">#REF!</definedName>
    <definedName name="_NCF9">#REF!</definedName>
    <definedName name="_NIS1" localSheetId="2">#REF!</definedName>
    <definedName name="_NIS1" localSheetId="3">#REF!</definedName>
    <definedName name="_NIS1">#REF!</definedName>
    <definedName name="_NIS10" localSheetId="2">#REF!</definedName>
    <definedName name="_NIS10" localSheetId="3">#REF!</definedName>
    <definedName name="_NIS10">#REF!</definedName>
    <definedName name="_NIS11" localSheetId="2">#REF!</definedName>
    <definedName name="_NIS11" localSheetId="3">#REF!</definedName>
    <definedName name="_NIS11">#REF!</definedName>
    <definedName name="_NIS12" localSheetId="2">#REF!</definedName>
    <definedName name="_NIS12" localSheetId="3">#REF!</definedName>
    <definedName name="_NIS12">#REF!</definedName>
    <definedName name="_NIS2" localSheetId="2">#REF!</definedName>
    <definedName name="_NIS2" localSheetId="3">#REF!</definedName>
    <definedName name="_NIS2">#REF!</definedName>
    <definedName name="_NIS3" localSheetId="2">#REF!</definedName>
    <definedName name="_NIS3" localSheetId="3">#REF!</definedName>
    <definedName name="_NIS3">#REF!</definedName>
    <definedName name="_NIS4" localSheetId="2">#REF!</definedName>
    <definedName name="_NIS4" localSheetId="3">#REF!</definedName>
    <definedName name="_NIS4">#REF!</definedName>
    <definedName name="_NIS5" localSheetId="2">#REF!</definedName>
    <definedName name="_NIS5" localSheetId="3">#REF!</definedName>
    <definedName name="_NIS5">#REF!</definedName>
    <definedName name="_NIS6" localSheetId="2">#REF!</definedName>
    <definedName name="_NIS6" localSheetId="3">#REF!</definedName>
    <definedName name="_NIS6">#REF!</definedName>
    <definedName name="_NIS7" localSheetId="2">#REF!</definedName>
    <definedName name="_NIS7" localSheetId="3">#REF!</definedName>
    <definedName name="_NIS7">#REF!</definedName>
    <definedName name="_NIS8" localSheetId="2">#REF!</definedName>
    <definedName name="_NIS8" localSheetId="3">#REF!</definedName>
    <definedName name="_NIS8">#REF!</definedName>
    <definedName name="_NIS9" localSheetId="2">#REF!</definedName>
    <definedName name="_NIS9" localSheetId="3">#REF!</definedName>
    <definedName name="_NIS9">#REF!</definedName>
    <definedName name="_Order1" hidden="1">255</definedName>
    <definedName name="_Per1" localSheetId="2">#REF!</definedName>
    <definedName name="_Per1" localSheetId="3">#REF!</definedName>
    <definedName name="_Per1">#REF!</definedName>
    <definedName name="_Per10" localSheetId="2">#REF!</definedName>
    <definedName name="_Per10" localSheetId="3">#REF!</definedName>
    <definedName name="_Per10">#REF!</definedName>
    <definedName name="_Per11" localSheetId="2">#REF!</definedName>
    <definedName name="_Per11" localSheetId="3">#REF!</definedName>
    <definedName name="_Per11">#REF!</definedName>
    <definedName name="_Per12" localSheetId="2">#REF!</definedName>
    <definedName name="_Per12" localSheetId="3">#REF!</definedName>
    <definedName name="_Per12">#REF!</definedName>
    <definedName name="_Per2" localSheetId="2">#REF!</definedName>
    <definedName name="_Per2" localSheetId="3">#REF!</definedName>
    <definedName name="_Per2">#REF!</definedName>
    <definedName name="_Per3" localSheetId="2">#REF!</definedName>
    <definedName name="_Per3" localSheetId="3">#REF!</definedName>
    <definedName name="_Per3">#REF!</definedName>
    <definedName name="_Per4" localSheetId="2">#REF!</definedName>
    <definedName name="_Per4" localSheetId="3">#REF!</definedName>
    <definedName name="_Per4">#REF!</definedName>
    <definedName name="_Per5" localSheetId="2">#REF!</definedName>
    <definedName name="_Per5" localSheetId="3">#REF!</definedName>
    <definedName name="_Per5">#REF!</definedName>
    <definedName name="_Per6" localSheetId="2">#REF!</definedName>
    <definedName name="_Per6" localSheetId="3">#REF!</definedName>
    <definedName name="_Per6">#REF!</definedName>
    <definedName name="_Per7" localSheetId="2">#REF!</definedName>
    <definedName name="_Per7" localSheetId="3">#REF!</definedName>
    <definedName name="_Per7">#REF!</definedName>
    <definedName name="_Per8" localSheetId="2">#REF!</definedName>
    <definedName name="_Per8" localSheetId="3">#REF!</definedName>
    <definedName name="_Per8">#REF!</definedName>
    <definedName name="_Per9" localSheetId="2">#REF!</definedName>
    <definedName name="_Per9" localSheetId="3">#REF!</definedName>
    <definedName name="_Per9">#REF!</definedName>
    <definedName name="_RA1" localSheetId="2">#REF!</definedName>
    <definedName name="_RA1" localSheetId="3">#REF!</definedName>
    <definedName name="_RA1">#REF!</definedName>
    <definedName name="_re" hidden="1">'[1]Prelim Cost'!$B$33:$L$33</definedName>
    <definedName name="_SBS1" localSheetId="2">#REF!</definedName>
    <definedName name="_SBS1" localSheetId="3">#REF!</definedName>
    <definedName name="_SBS1">#REF!</definedName>
    <definedName name="_SBS10" localSheetId="2">#REF!</definedName>
    <definedName name="_SBS10" localSheetId="3">#REF!</definedName>
    <definedName name="_SBS10">#REF!</definedName>
    <definedName name="_SBS11" localSheetId="2">#REF!</definedName>
    <definedName name="_SBS11" localSheetId="3">#REF!</definedName>
    <definedName name="_SBS11">#REF!</definedName>
    <definedName name="_SBS12" localSheetId="2">#REF!</definedName>
    <definedName name="_SBS12" localSheetId="3">#REF!</definedName>
    <definedName name="_SBS12">#REF!</definedName>
    <definedName name="_SBS13" localSheetId="2">#REF!</definedName>
    <definedName name="_SBS13" localSheetId="3">#REF!</definedName>
    <definedName name="_SBS13">#REF!</definedName>
    <definedName name="_SBS14" localSheetId="2">#REF!</definedName>
    <definedName name="_SBS14" localSheetId="3">#REF!</definedName>
    <definedName name="_SBS14">#REF!</definedName>
    <definedName name="_SBS15" localSheetId="2">#REF!</definedName>
    <definedName name="_SBS15" localSheetId="3">#REF!</definedName>
    <definedName name="_SBS15">#REF!</definedName>
    <definedName name="_SBS16" localSheetId="2">#REF!</definedName>
    <definedName name="_SBS16" localSheetId="3">#REF!</definedName>
    <definedName name="_SBS16">#REF!</definedName>
    <definedName name="_SBS17" localSheetId="2">#REF!</definedName>
    <definedName name="_SBS17" localSheetId="3">#REF!</definedName>
    <definedName name="_SBS17">#REF!</definedName>
    <definedName name="_SBS18" localSheetId="2">#REF!</definedName>
    <definedName name="_SBS18" localSheetId="3">#REF!</definedName>
    <definedName name="_SBS18">#REF!</definedName>
    <definedName name="_SBS19" localSheetId="2">#REF!</definedName>
    <definedName name="_SBS19" localSheetId="3">#REF!</definedName>
    <definedName name="_SBS19">#REF!</definedName>
    <definedName name="_SBS2" localSheetId="2">#REF!</definedName>
    <definedName name="_SBS2" localSheetId="3">#REF!</definedName>
    <definedName name="_SBS2">#REF!</definedName>
    <definedName name="_SBS20" localSheetId="2">#REF!</definedName>
    <definedName name="_SBS20" localSheetId="3">#REF!</definedName>
    <definedName name="_SBS20">#REF!</definedName>
    <definedName name="_SBS21" localSheetId="2">#REF!</definedName>
    <definedName name="_SBS21" localSheetId="3">#REF!</definedName>
    <definedName name="_SBS21">#REF!</definedName>
    <definedName name="_SBS22" localSheetId="2">#REF!</definedName>
    <definedName name="_SBS22" localSheetId="3">#REF!</definedName>
    <definedName name="_SBS22">#REF!</definedName>
    <definedName name="_SBS23" localSheetId="2">#REF!</definedName>
    <definedName name="_SBS23" localSheetId="3">#REF!</definedName>
    <definedName name="_SBS23">#REF!</definedName>
    <definedName name="_SBS24" localSheetId="2">#REF!</definedName>
    <definedName name="_SBS24" localSheetId="3">#REF!</definedName>
    <definedName name="_SBS24">#REF!</definedName>
    <definedName name="_SBS25" localSheetId="2">#REF!</definedName>
    <definedName name="_SBS25" localSheetId="3">#REF!</definedName>
    <definedName name="_SBS25">#REF!</definedName>
    <definedName name="_SBS26" localSheetId="2">#REF!</definedName>
    <definedName name="_SBS26" localSheetId="3">#REF!</definedName>
    <definedName name="_SBS26">#REF!</definedName>
    <definedName name="_SBS3" localSheetId="2">#REF!</definedName>
    <definedName name="_SBS3" localSheetId="3">#REF!</definedName>
    <definedName name="_SBS3">#REF!</definedName>
    <definedName name="_SBS4" localSheetId="2">#REF!</definedName>
    <definedName name="_SBS4" localSheetId="3">#REF!</definedName>
    <definedName name="_SBS4">#REF!</definedName>
    <definedName name="_SBS5" localSheetId="2">#REF!</definedName>
    <definedName name="_SBS5" localSheetId="3">#REF!</definedName>
    <definedName name="_SBS5">#REF!</definedName>
    <definedName name="_SBS6" localSheetId="2">#REF!</definedName>
    <definedName name="_SBS6" localSheetId="3">#REF!</definedName>
    <definedName name="_SBS6">#REF!</definedName>
    <definedName name="_SBS7" localSheetId="2">#REF!</definedName>
    <definedName name="_SBS7" localSheetId="3">#REF!</definedName>
    <definedName name="_SBS7">#REF!</definedName>
    <definedName name="_SBS8" localSheetId="2">#REF!</definedName>
    <definedName name="_SBS8" localSheetId="3">#REF!</definedName>
    <definedName name="_SBS8">#REF!</definedName>
    <definedName name="_SBS9" localSheetId="2">#REF!</definedName>
    <definedName name="_SBS9" localSheetId="3">#REF!</definedName>
    <definedName name="_SBS9">#REF!</definedName>
    <definedName name="_SCF1" localSheetId="2">#REF!</definedName>
    <definedName name="_SCF1" localSheetId="3">#REF!</definedName>
    <definedName name="_SCF1">#REF!</definedName>
    <definedName name="_SCF10" localSheetId="2">#REF!</definedName>
    <definedName name="_SCF10" localSheetId="3">#REF!</definedName>
    <definedName name="_SCF10">#REF!</definedName>
    <definedName name="_SCF11" localSheetId="2">#REF!</definedName>
    <definedName name="_SCF11" localSheetId="3">#REF!</definedName>
    <definedName name="_SCF11">#REF!</definedName>
    <definedName name="_SCF12" localSheetId="2">#REF!</definedName>
    <definedName name="_SCF12" localSheetId="3">#REF!</definedName>
    <definedName name="_SCF12">#REF!</definedName>
    <definedName name="_SCF13" localSheetId="2">#REF!</definedName>
    <definedName name="_SCF13" localSheetId="3">#REF!</definedName>
    <definedName name="_SCF13">#REF!</definedName>
    <definedName name="_SCF14" localSheetId="2">#REF!</definedName>
    <definedName name="_SCF14" localSheetId="3">#REF!</definedName>
    <definedName name="_SCF14">#REF!</definedName>
    <definedName name="_SCF15" localSheetId="2">#REF!</definedName>
    <definedName name="_SCF15" localSheetId="3">#REF!</definedName>
    <definedName name="_SCF15">#REF!</definedName>
    <definedName name="_SCF16" localSheetId="2">#REF!</definedName>
    <definedName name="_SCF16" localSheetId="3">#REF!</definedName>
    <definedName name="_SCF16">#REF!</definedName>
    <definedName name="_SCF2" localSheetId="2">#REF!</definedName>
    <definedName name="_SCF2" localSheetId="3">#REF!</definedName>
    <definedName name="_SCF2">#REF!</definedName>
    <definedName name="_SCF3" localSheetId="2">#REF!</definedName>
    <definedName name="_SCF3" localSheetId="3">#REF!</definedName>
    <definedName name="_SCF3">#REF!</definedName>
    <definedName name="_SCF4" localSheetId="2">#REF!</definedName>
    <definedName name="_SCF4" localSheetId="3">#REF!</definedName>
    <definedName name="_SCF4">#REF!</definedName>
    <definedName name="_SCF5" localSheetId="2">#REF!</definedName>
    <definedName name="_SCF5" localSheetId="3">#REF!</definedName>
    <definedName name="_SCF5">#REF!</definedName>
    <definedName name="_SCF6" localSheetId="2">#REF!</definedName>
    <definedName name="_SCF6" localSheetId="3">#REF!</definedName>
    <definedName name="_SCF6">#REF!</definedName>
    <definedName name="_SCF7" localSheetId="2">#REF!</definedName>
    <definedName name="_SCF7" localSheetId="3">#REF!</definedName>
    <definedName name="_SCF7">#REF!</definedName>
    <definedName name="_SCF8" localSheetId="2">#REF!</definedName>
    <definedName name="_SCF8" localSheetId="3">#REF!</definedName>
    <definedName name="_SCF8">#REF!</definedName>
    <definedName name="_SCF9" localSheetId="2">#REF!</definedName>
    <definedName name="_SCF9" localSheetId="3">#REF!</definedName>
    <definedName name="_SCF9">#REF!</definedName>
    <definedName name="_sh1">'[9]I-Index'!#REF!</definedName>
    <definedName name="_SIS1" localSheetId="2">#REF!</definedName>
    <definedName name="_SIS1" localSheetId="3">#REF!</definedName>
    <definedName name="_SIS1">#REF!</definedName>
    <definedName name="_SIS10" localSheetId="2">#REF!</definedName>
    <definedName name="_SIS10" localSheetId="3">#REF!</definedName>
    <definedName name="_SIS10">#REF!</definedName>
    <definedName name="_SIS11" localSheetId="2">#REF!</definedName>
    <definedName name="_SIS11" localSheetId="3">#REF!</definedName>
    <definedName name="_SIS11">#REF!</definedName>
    <definedName name="_SIS12" localSheetId="2">#REF!</definedName>
    <definedName name="_SIS12" localSheetId="3">#REF!</definedName>
    <definedName name="_SIS12">#REF!</definedName>
    <definedName name="_SIS2" localSheetId="2">#REF!</definedName>
    <definedName name="_SIS2" localSheetId="3">#REF!</definedName>
    <definedName name="_SIS2">#REF!</definedName>
    <definedName name="_SIS3" localSheetId="2">#REF!</definedName>
    <definedName name="_SIS3" localSheetId="3">#REF!</definedName>
    <definedName name="_SIS3">#REF!</definedName>
    <definedName name="_SIS4" localSheetId="2">#REF!</definedName>
    <definedName name="_SIS4" localSheetId="3">#REF!</definedName>
    <definedName name="_SIS4">#REF!</definedName>
    <definedName name="_SIS5" localSheetId="2">#REF!</definedName>
    <definedName name="_SIS5" localSheetId="3">#REF!</definedName>
    <definedName name="_SIS5">#REF!</definedName>
    <definedName name="_SIS6" localSheetId="2">#REF!</definedName>
    <definedName name="_SIS6" localSheetId="3">#REF!</definedName>
    <definedName name="_SIS6">#REF!</definedName>
    <definedName name="_SIS7" localSheetId="2">#REF!</definedName>
    <definedName name="_SIS7" localSheetId="3">#REF!</definedName>
    <definedName name="_SIS7">#REF!</definedName>
    <definedName name="_SIS8" localSheetId="2">#REF!</definedName>
    <definedName name="_SIS8" localSheetId="3">#REF!</definedName>
    <definedName name="_SIS8">#REF!</definedName>
    <definedName name="_SIS9" localSheetId="2">#REF!</definedName>
    <definedName name="_SIS9" localSheetId="3">#REF!</definedName>
    <definedName name="_SIS9">#REF!</definedName>
    <definedName name="_Sort" localSheetId="2" hidden="1">#REF!</definedName>
    <definedName name="_Sort" localSheetId="3" hidden="1">#REF!</definedName>
    <definedName name="_Sort" hidden="1">#REF!</definedName>
    <definedName name="_sul1" localSheetId="2">#REF!</definedName>
    <definedName name="_sul1" localSheetId="3">#REF!</definedName>
    <definedName name="_sul1">#REF!</definedName>
    <definedName name="_tax" localSheetId="2">#REF!</definedName>
    <definedName name="_tax" localSheetId="3">#REF!</definedName>
    <definedName name="_tax">#REF!</definedName>
    <definedName name="_tax_" localSheetId="2">#REF!</definedName>
    <definedName name="_tax_" localSheetId="3">#REF!</definedName>
    <definedName name="_tax_">#REF!</definedName>
    <definedName name="_tr" hidden="1">'[1]Prelim Cost'!$B$31:$L$31</definedName>
    <definedName name="_tre" localSheetId="2">#REF!</definedName>
    <definedName name="_tre" localSheetId="3">#REF!</definedName>
    <definedName name="_tre">#REF!</definedName>
    <definedName name="_we" hidden="1">'[1]Prelim Cost'!$B$36:$L$36</definedName>
    <definedName name="_xx_34_Dc" localSheetId="2">#REF!</definedName>
    <definedName name="_xx_34_Dc" localSheetId="3">#REF!</definedName>
    <definedName name="_xx_34_Dc">#REF!</definedName>
    <definedName name="_усл_" localSheetId="0">#REF!</definedName>
    <definedName name="_усл_" localSheetId="2">#REF!</definedName>
    <definedName name="_усл_" localSheetId="3">#REF!</definedName>
    <definedName name="_усл_">#REF!</definedName>
    <definedName name="_услвозм_" localSheetId="0">#REF!</definedName>
    <definedName name="_услвозм_" localSheetId="2">#REF!</definedName>
    <definedName name="_услвозм_" localSheetId="3">#REF!</definedName>
    <definedName name="_услвозм_">#REF!</definedName>
    <definedName name="_ф2_" localSheetId="0">#REF!</definedName>
    <definedName name="_ф2_" localSheetId="2">#REF!</definedName>
    <definedName name="_ф2_" localSheetId="3">#REF!</definedName>
    <definedName name="_ф2_">#REF!</definedName>
    <definedName name="a" localSheetId="2">#REF!</definedName>
    <definedName name="a" localSheetId="3">#REF!</definedName>
    <definedName name="a">#REF!</definedName>
    <definedName name="a_" localSheetId="2">#REF!</definedName>
    <definedName name="a_" localSheetId="3">#REF!</definedName>
    <definedName name="a_">#REF!</definedName>
    <definedName name="aaa">'[10]S-360'!aaa</definedName>
    <definedName name="ACC" localSheetId="2">#REF!</definedName>
    <definedName name="ACC" localSheetId="3">#REF!</definedName>
    <definedName name="ACC">#REF!</definedName>
    <definedName name="Actual">[11]DATA!ActualQry</definedName>
    <definedName name="Adj.1" localSheetId="2">#REF!</definedName>
    <definedName name="Adj.1" localSheetId="3">#REF!</definedName>
    <definedName name="Adj.1">#REF!</definedName>
    <definedName name="ai_附属公司_子公司" localSheetId="2">#REF!</definedName>
    <definedName name="ai_附属公司_子公司" localSheetId="3">#REF!</definedName>
    <definedName name="ai_附属公司_子公司">#REF!</definedName>
    <definedName name="aida" hidden="1">'[1]Prelim Cost'!$B$33:$L$33</definedName>
    <definedName name="aii_共同控制企业" localSheetId="2">#REF!</definedName>
    <definedName name="aii_共同控制企业" localSheetId="3">#REF!</definedName>
    <definedName name="aii_共同控制企业">#REF!</definedName>
    <definedName name="aiii_联营公司" localSheetId="2">#REF!</definedName>
    <definedName name="aiii_联营公司" localSheetId="3">#REF!</definedName>
    <definedName name="aiii_联营公司">#REF!</definedName>
    <definedName name="aiv_合并中应抵销之交易" localSheetId="2">#REF!</definedName>
    <definedName name="aiv_合并中应抵销之交易" localSheetId="3">#REF!</definedName>
    <definedName name="aiv_合并中应抵销之交易">#REF!</definedName>
    <definedName name="al">[12]Index!#REF!</definedName>
    <definedName name="Alloc1_Fact_Rang1_1" localSheetId="2">#REF!</definedName>
    <definedName name="Alloc1_Fact_Rang1_1" localSheetId="3">#REF!</definedName>
    <definedName name="Alloc1_Fact_Rang1_1">#REF!</definedName>
    <definedName name="Alloc1_Fact_Rang1_2" localSheetId="2">#REF!</definedName>
    <definedName name="Alloc1_Fact_Rang1_2" localSheetId="3">#REF!</definedName>
    <definedName name="Alloc1_Fact_Rang1_2">#REF!</definedName>
    <definedName name="Alloc1_Fact_Rang1_3" localSheetId="2">#REF!</definedName>
    <definedName name="Alloc1_Fact_Rang1_3" localSheetId="3">#REF!</definedName>
    <definedName name="Alloc1_Fact_Rang1_3">#REF!</definedName>
    <definedName name="Alloc1_Fact_Rang1_4" localSheetId="2">#REF!</definedName>
    <definedName name="Alloc1_Fact_Rang1_4" localSheetId="3">#REF!</definedName>
    <definedName name="Alloc1_Fact_Rang1_4">#REF!</definedName>
    <definedName name="Alloc1_Fact_Rang1_5" localSheetId="2">#REF!</definedName>
    <definedName name="Alloc1_Fact_Rang1_5" localSheetId="3">#REF!</definedName>
    <definedName name="Alloc1_Fact_Rang1_5">#REF!</definedName>
    <definedName name="Alloc1_Fact_Rang1_6" localSheetId="2">#REF!</definedName>
    <definedName name="Alloc1_Fact_Rang1_6" localSheetId="3">#REF!</definedName>
    <definedName name="Alloc1_Fact_Rang1_6">#REF!</definedName>
    <definedName name="Alloc1_Fact_Rang1_7" localSheetId="2">#REF!</definedName>
    <definedName name="Alloc1_Fact_Rang1_7" localSheetId="3">#REF!</definedName>
    <definedName name="Alloc1_Fact_Rang1_7">#REF!</definedName>
    <definedName name="Alloc1_Fact_Rang1_8" localSheetId="2">#REF!</definedName>
    <definedName name="Alloc1_Fact_Rang1_8" localSheetId="3">#REF!</definedName>
    <definedName name="Alloc1_Fact_Rang1_8">#REF!</definedName>
    <definedName name="Alloc1_Fact_Rang2_2" localSheetId="2">#REF!</definedName>
    <definedName name="Alloc1_Fact_Rang2_2" localSheetId="3">#REF!</definedName>
    <definedName name="Alloc1_Fact_Rang2_2">#REF!</definedName>
    <definedName name="Alloc1_Fact_Rang2_3" localSheetId="2">#REF!</definedName>
    <definedName name="Alloc1_Fact_Rang2_3" localSheetId="3">#REF!</definedName>
    <definedName name="Alloc1_Fact_Rang2_3">#REF!</definedName>
    <definedName name="Alloc1_Fact_Rang2_4" localSheetId="2">#REF!</definedName>
    <definedName name="Alloc1_Fact_Rang2_4" localSheetId="3">#REF!</definedName>
    <definedName name="Alloc1_Fact_Rang2_4">#REF!</definedName>
    <definedName name="Alloc1_Fact_Rang2_5" localSheetId="2">#REF!</definedName>
    <definedName name="Alloc1_Fact_Rang2_5" localSheetId="3">#REF!</definedName>
    <definedName name="Alloc1_Fact_Rang2_5">#REF!</definedName>
    <definedName name="Alloc1_Fact_Rang2_6" localSheetId="2">#REF!</definedName>
    <definedName name="Alloc1_Fact_Rang2_6" localSheetId="3">#REF!</definedName>
    <definedName name="Alloc1_Fact_Rang2_6">#REF!</definedName>
    <definedName name="Alloc1_Fact_Rang2_7" localSheetId="2">#REF!</definedName>
    <definedName name="Alloc1_Fact_Rang2_7" localSheetId="3">#REF!</definedName>
    <definedName name="Alloc1_Fact_Rang2_7">#REF!</definedName>
    <definedName name="Alloc1_Fact_Rang2_8" localSheetId="2">#REF!</definedName>
    <definedName name="Alloc1_Fact_Rang2_8" localSheetId="3">#REF!</definedName>
    <definedName name="Alloc1_Fact_Rang2_8">#REF!</definedName>
    <definedName name="Alloc1_Fact_Rang3_3" localSheetId="2">#REF!</definedName>
    <definedName name="Alloc1_Fact_Rang3_3" localSheetId="3">#REF!</definedName>
    <definedName name="Alloc1_Fact_Rang3_3">#REF!</definedName>
    <definedName name="Alloc1_Fact_Rang3_4" localSheetId="2">#REF!</definedName>
    <definedName name="Alloc1_Fact_Rang3_4" localSheetId="3">#REF!</definedName>
    <definedName name="Alloc1_Fact_Rang3_4">#REF!</definedName>
    <definedName name="Alloc1_Fact_Rang3_5" localSheetId="2">#REF!</definedName>
    <definedName name="Alloc1_Fact_Rang3_5" localSheetId="3">#REF!</definedName>
    <definedName name="Alloc1_Fact_Rang3_5">#REF!</definedName>
    <definedName name="Alloc1_Fact_Rang3_6" localSheetId="2">#REF!</definedName>
    <definedName name="Alloc1_Fact_Rang3_6" localSheetId="3">#REF!</definedName>
    <definedName name="Alloc1_Fact_Rang3_6">#REF!</definedName>
    <definedName name="Alloc1_Fact_Rang3_7" localSheetId="2">#REF!</definedName>
    <definedName name="Alloc1_Fact_Rang3_7" localSheetId="3">#REF!</definedName>
    <definedName name="Alloc1_Fact_Rang3_7">#REF!</definedName>
    <definedName name="Alloc1_Fact_Rang3_8" localSheetId="2">#REF!</definedName>
    <definedName name="Alloc1_Fact_Rang3_8" localSheetId="3">#REF!</definedName>
    <definedName name="Alloc1_Fact_Rang3_8">#REF!</definedName>
    <definedName name="Alloc1_Fact_Rang4_4" localSheetId="2">#REF!</definedName>
    <definedName name="Alloc1_Fact_Rang4_4" localSheetId="3">#REF!</definedName>
    <definedName name="Alloc1_Fact_Rang4_4">#REF!</definedName>
    <definedName name="Alloc1_Fact_Rang4_5" localSheetId="2">#REF!</definedName>
    <definedName name="Alloc1_Fact_Rang4_5" localSheetId="3">#REF!</definedName>
    <definedName name="Alloc1_Fact_Rang4_5">#REF!</definedName>
    <definedName name="Alloc1_Fact_Rang4_6" localSheetId="2">#REF!</definedName>
    <definedName name="Alloc1_Fact_Rang4_6" localSheetId="3">#REF!</definedName>
    <definedName name="Alloc1_Fact_Rang4_6">#REF!</definedName>
    <definedName name="Alloc1_Fact_Rang4_7" localSheetId="2">#REF!</definedName>
    <definedName name="Alloc1_Fact_Rang4_7" localSheetId="3">#REF!</definedName>
    <definedName name="Alloc1_Fact_Rang4_7">#REF!</definedName>
    <definedName name="Alloc1_Fact_Rang4_8" localSheetId="2">#REF!</definedName>
    <definedName name="Alloc1_Fact_Rang4_8" localSheetId="3">#REF!</definedName>
    <definedName name="Alloc1_Fact_Rang4_8">#REF!</definedName>
    <definedName name="Alloc1_Fact_Rang5_5" localSheetId="2">#REF!</definedName>
    <definedName name="Alloc1_Fact_Rang5_5" localSheetId="3">#REF!</definedName>
    <definedName name="Alloc1_Fact_Rang5_5">#REF!</definedName>
    <definedName name="Alloc1_Fact_Rang5_6" localSheetId="2">#REF!</definedName>
    <definedName name="Alloc1_Fact_Rang5_6" localSheetId="3">#REF!</definedName>
    <definedName name="Alloc1_Fact_Rang5_6">#REF!</definedName>
    <definedName name="Alloc1_Fact_Rang5_7" localSheetId="2">#REF!</definedName>
    <definedName name="Alloc1_Fact_Rang5_7" localSheetId="3">#REF!</definedName>
    <definedName name="Alloc1_Fact_Rang5_7">#REF!</definedName>
    <definedName name="Alloc1_Fact_Rang5_8" localSheetId="2">#REF!</definedName>
    <definedName name="Alloc1_Fact_Rang5_8" localSheetId="3">#REF!</definedName>
    <definedName name="Alloc1_Fact_Rang5_8">#REF!</definedName>
    <definedName name="Alloc1_Fact_Rang6_6" localSheetId="2">#REF!</definedName>
    <definedName name="Alloc1_Fact_Rang6_6" localSheetId="3">#REF!</definedName>
    <definedName name="Alloc1_Fact_Rang6_6">#REF!</definedName>
    <definedName name="Alloc1_Fact_Rang6_7" localSheetId="2">#REF!</definedName>
    <definedName name="Alloc1_Fact_Rang6_7" localSheetId="3">#REF!</definedName>
    <definedName name="Alloc1_Fact_Rang6_7">#REF!</definedName>
    <definedName name="Alloc1_Fact_Rang6_8" localSheetId="2">#REF!</definedName>
    <definedName name="Alloc1_Fact_Rang6_8" localSheetId="3">#REF!</definedName>
    <definedName name="Alloc1_Fact_Rang6_8">#REF!</definedName>
    <definedName name="Alloc1_Fact_Rang7_7" localSheetId="2">#REF!</definedName>
    <definedName name="Alloc1_Fact_Rang7_7" localSheetId="3">#REF!</definedName>
    <definedName name="Alloc1_Fact_Rang7_7">#REF!</definedName>
    <definedName name="Alloc1_Fact_Rang7_8" localSheetId="2">#REF!</definedName>
    <definedName name="Alloc1_Fact_Rang7_8" localSheetId="3">#REF!</definedName>
    <definedName name="Alloc1_Fact_Rang7_8">#REF!</definedName>
    <definedName name="Alloc1_Fact_Rang8_8" localSheetId="2">#REF!</definedName>
    <definedName name="Alloc1_Fact_Rang8_8" localSheetId="3">#REF!</definedName>
    <definedName name="Alloc1_Fact_Rang8_8">#REF!</definedName>
    <definedName name="Alloc2_Fact_Rang1_1" localSheetId="2">#REF!</definedName>
    <definedName name="Alloc2_Fact_Rang1_1" localSheetId="3">#REF!</definedName>
    <definedName name="Alloc2_Fact_Rang1_1">#REF!</definedName>
    <definedName name="Alloc2_Fact_Rang1_2" localSheetId="2">#REF!</definedName>
    <definedName name="Alloc2_Fact_Rang1_2" localSheetId="3">#REF!</definedName>
    <definedName name="Alloc2_Fact_Rang1_2">#REF!</definedName>
    <definedName name="Alloc2_Fact_Rang1_3" localSheetId="2">#REF!</definedName>
    <definedName name="Alloc2_Fact_Rang1_3" localSheetId="3">#REF!</definedName>
    <definedName name="Alloc2_Fact_Rang1_3">#REF!</definedName>
    <definedName name="Alloc2_Fact_Rang1_4" localSheetId="2">#REF!</definedName>
    <definedName name="Alloc2_Fact_Rang1_4" localSheetId="3">#REF!</definedName>
    <definedName name="Alloc2_Fact_Rang1_4">#REF!</definedName>
    <definedName name="Alloc2_Fact_Rang1_5" localSheetId="2">#REF!</definedName>
    <definedName name="Alloc2_Fact_Rang1_5" localSheetId="3">#REF!</definedName>
    <definedName name="Alloc2_Fact_Rang1_5">#REF!</definedName>
    <definedName name="Alloc2_Fact_Rang1_6" localSheetId="2">#REF!</definedName>
    <definedName name="Alloc2_Fact_Rang1_6" localSheetId="3">#REF!</definedName>
    <definedName name="Alloc2_Fact_Rang1_6">#REF!</definedName>
    <definedName name="Alloc2_Fact_Rang1_7" localSheetId="2">#REF!</definedName>
    <definedName name="Alloc2_Fact_Rang1_7" localSheetId="3">#REF!</definedName>
    <definedName name="Alloc2_Fact_Rang1_7">#REF!</definedName>
    <definedName name="Alloc2_Fact_Rang1_8" localSheetId="2">#REF!</definedName>
    <definedName name="Alloc2_Fact_Rang1_8" localSheetId="3">#REF!</definedName>
    <definedName name="Alloc2_Fact_Rang1_8">#REF!</definedName>
    <definedName name="Alloc2_Fact_Rang2_2" localSheetId="2">#REF!</definedName>
    <definedName name="Alloc2_Fact_Rang2_2" localSheetId="3">#REF!</definedName>
    <definedName name="Alloc2_Fact_Rang2_2">#REF!</definedName>
    <definedName name="Alloc2_Fact_Rang2_3" localSheetId="2">#REF!</definedName>
    <definedName name="Alloc2_Fact_Rang2_3" localSheetId="3">#REF!</definedName>
    <definedName name="Alloc2_Fact_Rang2_3">#REF!</definedName>
    <definedName name="Alloc2_Fact_Rang2_4" localSheetId="2">#REF!</definedName>
    <definedName name="Alloc2_Fact_Rang2_4" localSheetId="3">#REF!</definedName>
    <definedName name="Alloc2_Fact_Rang2_4">#REF!</definedName>
    <definedName name="Alloc2_Fact_Rang2_5" localSheetId="2">#REF!</definedName>
    <definedName name="Alloc2_Fact_Rang2_5" localSheetId="3">#REF!</definedName>
    <definedName name="Alloc2_Fact_Rang2_5">#REF!</definedName>
    <definedName name="Alloc2_Fact_Rang2_6" localSheetId="2">#REF!</definedName>
    <definedName name="Alloc2_Fact_Rang2_6" localSheetId="3">#REF!</definedName>
    <definedName name="Alloc2_Fact_Rang2_6">#REF!</definedName>
    <definedName name="Alloc2_Fact_Rang2_7" localSheetId="2">#REF!</definedName>
    <definedName name="Alloc2_Fact_Rang2_7" localSheetId="3">#REF!</definedName>
    <definedName name="Alloc2_Fact_Rang2_7">#REF!</definedName>
    <definedName name="Alloc2_Fact_Rang2_8" localSheetId="2">#REF!</definedName>
    <definedName name="Alloc2_Fact_Rang2_8" localSheetId="3">#REF!</definedName>
    <definedName name="Alloc2_Fact_Rang2_8">#REF!</definedName>
    <definedName name="Alloc2_Fact_Rang3_3" localSheetId="2">#REF!</definedName>
    <definedName name="Alloc2_Fact_Rang3_3" localSheetId="3">#REF!</definedName>
    <definedName name="Alloc2_Fact_Rang3_3">#REF!</definedName>
    <definedName name="Alloc2_Fact_Rang3_4" localSheetId="2">#REF!</definedName>
    <definedName name="Alloc2_Fact_Rang3_4" localSheetId="3">#REF!</definedName>
    <definedName name="Alloc2_Fact_Rang3_4">#REF!</definedName>
    <definedName name="Alloc2_Fact_Rang3_5" localSheetId="2">#REF!</definedName>
    <definedName name="Alloc2_Fact_Rang3_5" localSheetId="3">#REF!</definedName>
    <definedName name="Alloc2_Fact_Rang3_5">#REF!</definedName>
    <definedName name="Alloc2_Fact_Rang3_6" localSheetId="2">#REF!</definedName>
    <definedName name="Alloc2_Fact_Rang3_6" localSheetId="3">#REF!</definedName>
    <definedName name="Alloc2_Fact_Rang3_6">#REF!</definedName>
    <definedName name="Alloc2_Fact_Rang3_7" localSheetId="2">#REF!</definedName>
    <definedName name="Alloc2_Fact_Rang3_7" localSheetId="3">#REF!</definedName>
    <definedName name="Alloc2_Fact_Rang3_7">#REF!</definedName>
    <definedName name="Alloc2_Fact_Rang3_8" localSheetId="2">#REF!</definedName>
    <definedName name="Alloc2_Fact_Rang3_8" localSheetId="3">#REF!</definedName>
    <definedName name="Alloc2_Fact_Rang3_8">#REF!</definedName>
    <definedName name="Alloc2_Fact_Rang4_4" localSheetId="2">#REF!</definedName>
    <definedName name="Alloc2_Fact_Rang4_4" localSheetId="3">#REF!</definedName>
    <definedName name="Alloc2_Fact_Rang4_4">#REF!</definedName>
    <definedName name="Alloc2_Fact_Rang4_5" localSheetId="2">#REF!</definedName>
    <definedName name="Alloc2_Fact_Rang4_5" localSheetId="3">#REF!</definedName>
    <definedName name="Alloc2_Fact_Rang4_5">#REF!</definedName>
    <definedName name="Alloc2_Fact_Rang4_6" localSheetId="2">#REF!</definedName>
    <definedName name="Alloc2_Fact_Rang4_6" localSheetId="3">#REF!</definedName>
    <definedName name="Alloc2_Fact_Rang4_6">#REF!</definedName>
    <definedName name="Alloc2_Fact_Rang4_7" localSheetId="2">#REF!</definedName>
    <definedName name="Alloc2_Fact_Rang4_7" localSheetId="3">#REF!</definedName>
    <definedName name="Alloc2_Fact_Rang4_7">#REF!</definedName>
    <definedName name="Alloc2_Fact_Rang4_8" localSheetId="2">#REF!</definedName>
    <definedName name="Alloc2_Fact_Rang4_8" localSheetId="3">#REF!</definedName>
    <definedName name="Alloc2_Fact_Rang4_8">#REF!</definedName>
    <definedName name="Alloc2_Fact_Rang5_5" localSheetId="2">#REF!</definedName>
    <definedName name="Alloc2_Fact_Rang5_5" localSheetId="3">#REF!</definedName>
    <definedName name="Alloc2_Fact_Rang5_5">#REF!</definedName>
    <definedName name="Alloc2_Fact_Rang5_6" localSheetId="2">#REF!</definedName>
    <definedName name="Alloc2_Fact_Rang5_6" localSheetId="3">#REF!</definedName>
    <definedName name="Alloc2_Fact_Rang5_6">#REF!</definedName>
    <definedName name="Alloc2_Fact_Rang5_7" localSheetId="2">#REF!</definedName>
    <definedName name="Alloc2_Fact_Rang5_7" localSheetId="3">#REF!</definedName>
    <definedName name="Alloc2_Fact_Rang5_7">#REF!</definedName>
    <definedName name="Alloc2_Fact_Rang5_8" localSheetId="2">#REF!</definedName>
    <definedName name="Alloc2_Fact_Rang5_8" localSheetId="3">#REF!</definedName>
    <definedName name="Alloc2_Fact_Rang5_8">#REF!</definedName>
    <definedName name="Alloc2_Fact_Rang6_6" localSheetId="2">#REF!</definedName>
    <definedName name="Alloc2_Fact_Rang6_6" localSheetId="3">#REF!</definedName>
    <definedName name="Alloc2_Fact_Rang6_6">#REF!</definedName>
    <definedName name="Alloc2_Fact_Rang6_7" localSheetId="2">#REF!</definedName>
    <definedName name="Alloc2_Fact_Rang6_7" localSheetId="3">#REF!</definedName>
    <definedName name="Alloc2_Fact_Rang6_7">#REF!</definedName>
    <definedName name="Alloc2_Fact_Rang6_8" localSheetId="2">#REF!</definedName>
    <definedName name="Alloc2_Fact_Rang6_8" localSheetId="3">#REF!</definedName>
    <definedName name="Alloc2_Fact_Rang6_8">#REF!</definedName>
    <definedName name="Alloc2_Fact_Rang7_7" localSheetId="2">#REF!</definedName>
    <definedName name="Alloc2_Fact_Rang7_7" localSheetId="3">#REF!</definedName>
    <definedName name="Alloc2_Fact_Rang7_7">#REF!</definedName>
    <definedName name="Alloc2_Fact_Rang7_8" localSheetId="2">#REF!</definedName>
    <definedName name="Alloc2_Fact_Rang7_8" localSheetId="3">#REF!</definedName>
    <definedName name="Alloc2_Fact_Rang7_8">#REF!</definedName>
    <definedName name="Alloc2_Fact_Rang8_8" localSheetId="2">#REF!</definedName>
    <definedName name="Alloc2_Fact_Rang8_8" localSheetId="3">#REF!</definedName>
    <definedName name="Alloc2_Fact_Rang8_8">#REF!</definedName>
    <definedName name="alpha" localSheetId="2">#REF!</definedName>
    <definedName name="alpha" localSheetId="3">#REF!</definedName>
    <definedName name="alpha">#REF!</definedName>
    <definedName name="alphaname">[12]Index!#REF!</definedName>
    <definedName name="ARA_Threshold">'[13]Bal Sheet'!#REF!</definedName>
    <definedName name="arman" localSheetId="2">#REF!</definedName>
    <definedName name="arman" localSheetId="3">#REF!</definedName>
    <definedName name="arman">#REF!</definedName>
    <definedName name="ARP_Threshold">'[13]Bal Sheet'!#REF!</definedName>
    <definedName name="arrow" localSheetId="2">#REF!</definedName>
    <definedName name="arrow" localSheetId="3">#REF!</definedName>
    <definedName name="arrow">#REF!</definedName>
    <definedName name="as">'[10]S-360'!as</definedName>
    <definedName name="AS2DocOpenMode" hidden="1">"AS2DocumentEdit"</definedName>
    <definedName name="AS2HasNoAutoHeaderFooter">"OFF"</definedName>
    <definedName name="asfasf" localSheetId="2">#REF!</definedName>
    <definedName name="asfasf" localSheetId="3">#REF!</definedName>
    <definedName name="asfasf">#REF!</definedName>
    <definedName name="AuditDate">[14]SMSTemp!$B$4</definedName>
    <definedName name="aws">'[10]S-360'!aws</definedName>
    <definedName name="B" localSheetId="2">#REF!</definedName>
    <definedName name="B" localSheetId="3">#REF!</definedName>
    <definedName name="B">#REF!</definedName>
    <definedName name="b_" localSheetId="2">#REF!</definedName>
    <definedName name="b_" localSheetId="3">#REF!</definedName>
    <definedName name="b_">#REF!</definedName>
    <definedName name="BALSHT" localSheetId="2">#REF!</definedName>
    <definedName name="BALSHT" localSheetId="3">#REF!</definedName>
    <definedName name="BALSHT">#REF!</definedName>
    <definedName name="bbb">[15]Info!$F$2</definedName>
    <definedName name="bcm">'[1]CamKum Prod'!$H$11</definedName>
    <definedName name="Bd_" localSheetId="2">#REF!</definedName>
    <definedName name="Bd_" localSheetId="3">#REF!</definedName>
    <definedName name="Bd_">#REF!</definedName>
    <definedName name="Beer_supporting_information" localSheetId="2">#REF!</definedName>
    <definedName name="Beer_supporting_information" localSheetId="3">#REF!</definedName>
    <definedName name="Beer_supporting_information">#REF!</definedName>
    <definedName name="bi_外币交易" localSheetId="2">#REF!</definedName>
    <definedName name="bi_外币交易" localSheetId="3">#REF!</definedName>
    <definedName name="bi_外币交易">#REF!</definedName>
    <definedName name="bii_国外经营业务之会计报表" localSheetId="2">#REF!</definedName>
    <definedName name="bii_国外经营业务之会计报表" localSheetId="3">#REF!</definedName>
    <definedName name="bii_国外经营业务之会计报表">#REF!</definedName>
    <definedName name="bolag">[16]Tabeller!$B$25</definedName>
    <definedName name="bomb">'[17]O-20'!#REF!</definedName>
    <definedName name="BS">'[18]B-1.7'!$A$1:$D$65536</definedName>
    <definedName name="BS注1" localSheetId="2">#REF!</definedName>
    <definedName name="BS注1" localSheetId="3">#REF!</definedName>
    <definedName name="BS注1">#REF!</definedName>
    <definedName name="BUS" localSheetId="2">#REF!</definedName>
    <definedName name="BUS" localSheetId="3">#REF!</definedName>
    <definedName name="BUS">#REF!</definedName>
    <definedName name="Capital" localSheetId="2">#REF!</definedName>
    <definedName name="Capital" localSheetId="3">#REF!</definedName>
    <definedName name="Capital">#REF!</definedName>
    <definedName name="CapitalChargeAct" localSheetId="2">#REF!</definedName>
    <definedName name="CapitalChargeAct" localSheetId="3">#REF!</definedName>
    <definedName name="CapitalChargeAct">#REF!</definedName>
    <definedName name="CARLSB_IC" localSheetId="2">#REF!</definedName>
    <definedName name="CARLSB_IC" localSheetId="3">#REF!</definedName>
    <definedName name="CARLSB_IC">#REF!</definedName>
    <definedName name="CASH" localSheetId="2">#REF!</definedName>
    <definedName name="CASH" localSheetId="3">#REF!</definedName>
    <definedName name="CASH">#REF!</definedName>
    <definedName name="CASHCVNMAY">'[19]Cash CCI Detail'!$G$28+'[19]Cash CCI Detail'!$K$107</definedName>
    <definedName name="ccc" localSheetId="2">#REF!</definedName>
    <definedName name="ccc" localSheetId="3">#REF!</definedName>
    <definedName name="ccc">#REF!</definedName>
    <definedName name="cd">[20]yO302.1!#REF!</definedName>
    <definedName name="cellIsStratified" localSheetId="2">#REF!</definedName>
    <definedName name="cellIsStratified" localSheetId="3">#REF!</definedName>
    <definedName name="cellIsStratified">#REF!</definedName>
    <definedName name="cellProjectedMisstatementWarning" localSheetId="2">#REF!</definedName>
    <definedName name="cellProjectedMisstatementWarning" localSheetId="3">#REF!</definedName>
    <definedName name="cellProjectedMisstatementWarning">#REF!</definedName>
    <definedName name="cellSampleSize" localSheetId="2">#REF!</definedName>
    <definedName name="cellSampleSize" localSheetId="3">#REF!</definedName>
    <definedName name="cellSampleSize">#REF!</definedName>
    <definedName name="cellSampleSizeWarning" localSheetId="2">#REF!</definedName>
    <definedName name="cellSampleSizeWarning" localSheetId="3">#REF!</definedName>
    <definedName name="cellSampleSizeWarning">#REF!</definedName>
    <definedName name="cellSSF" localSheetId="2">#REF!</definedName>
    <definedName name="cellSSF" localSheetId="3">#REF!</definedName>
    <definedName name="cellSSF">#REF!</definedName>
    <definedName name="cf" localSheetId="2">#REF!</definedName>
    <definedName name="cf" localSheetId="3">#REF!</definedName>
    <definedName name="cf">#REF!</definedName>
    <definedName name="cf_03" localSheetId="2">#REF!</definedName>
    <definedName name="cf_03" localSheetId="3">#REF!</definedName>
    <definedName name="cf_03">#REF!</definedName>
    <definedName name="CF_2003" localSheetId="2">#REF!</definedName>
    <definedName name="CF_2003" localSheetId="3">#REF!</definedName>
    <definedName name="CF_2003">#REF!</definedName>
    <definedName name="CF_AccruedExpenses" localSheetId="2">#REF!</definedName>
    <definedName name="CF_AccruedExpenses" localSheetId="3">#REF!</definedName>
    <definedName name="CF_AccruedExpenses">#REF!</definedName>
    <definedName name="CF_Cash" localSheetId="2">#REF!</definedName>
    <definedName name="CF_Cash" localSheetId="3">#REF!</definedName>
    <definedName name="CF_Cash">#REF!</definedName>
    <definedName name="CF_CurrentLTDebit" localSheetId="2">#REF!</definedName>
    <definedName name="CF_CurrentLTDebit" localSheetId="3">#REF!</definedName>
    <definedName name="CF_CurrentLTDebit">#REF!</definedName>
    <definedName name="CF_DeferredTax" localSheetId="2">#REF!</definedName>
    <definedName name="CF_DeferredTax" localSheetId="3">#REF!</definedName>
    <definedName name="CF_DeferredTax">#REF!</definedName>
    <definedName name="CF_Dividends" localSheetId="2">#REF!</definedName>
    <definedName name="CF_Dividends" localSheetId="3">#REF!</definedName>
    <definedName name="CF_Dividends">#REF!</definedName>
    <definedName name="CF_Intangibles" localSheetId="2">#REF!</definedName>
    <definedName name="CF_Intangibles" localSheetId="3">#REF!</definedName>
    <definedName name="CF_Intangibles">#REF!</definedName>
    <definedName name="CF_Inventories" localSheetId="2">#REF!</definedName>
    <definedName name="CF_Inventories" localSheetId="3">#REF!</definedName>
    <definedName name="CF_Inventories">#REF!</definedName>
    <definedName name="CF_Investments" localSheetId="2">#REF!</definedName>
    <definedName name="CF_Investments" localSheetId="3">#REF!</definedName>
    <definedName name="CF_Investments">#REF!</definedName>
    <definedName name="CF_LTDebt" localSheetId="2">#REF!</definedName>
    <definedName name="CF_LTDebt" localSheetId="3">#REF!</definedName>
    <definedName name="CF_LTDebt">#REF!</definedName>
    <definedName name="CF_NetIncome" localSheetId="2">#REF!</definedName>
    <definedName name="CF_NetIncome" localSheetId="3">#REF!</definedName>
    <definedName name="CF_NetIncome">#REF!</definedName>
    <definedName name="CF_Payables" localSheetId="2">#REF!</definedName>
    <definedName name="CF_Payables" localSheetId="3">#REF!</definedName>
    <definedName name="CF_Payables">#REF!</definedName>
    <definedName name="CF_PrepaidExpenses" localSheetId="2">#REF!</definedName>
    <definedName name="CF_PrepaidExpenses" localSheetId="3">#REF!</definedName>
    <definedName name="CF_PrepaidExpenses">#REF!</definedName>
    <definedName name="CF_Property" localSheetId="2">#REF!</definedName>
    <definedName name="CF_Property" localSheetId="3">#REF!</definedName>
    <definedName name="CF_Property">#REF!</definedName>
    <definedName name="CF_Receivables" localSheetId="2">#REF!</definedName>
    <definedName name="CF_Receivables" localSheetId="3">#REF!</definedName>
    <definedName name="CF_Receivables">#REF!</definedName>
    <definedName name="CF_Shares" localSheetId="2">#REF!</definedName>
    <definedName name="CF_Shares" localSheetId="3">#REF!</definedName>
    <definedName name="CF_Shares">#REF!</definedName>
    <definedName name="CF_Taxation" localSheetId="2">#REF!</definedName>
    <definedName name="CF_Taxation" localSheetId="3">#REF!</definedName>
    <definedName name="CF_Taxation">#REF!</definedName>
    <definedName name="CFSTATEMENT" localSheetId="2">#REF!</definedName>
    <definedName name="CFSTATEMENT" localSheetId="3">#REF!</definedName>
    <definedName name="CFSTATEMENT">#REF!</definedName>
    <definedName name="CHF">91.92</definedName>
    <definedName name="cis">[20]yO302.1!#REF!</definedName>
    <definedName name="ClDate">[21]Info!$E$6</definedName>
    <definedName name="ClientName">[14]SMSTemp!$B$3</definedName>
    <definedName name="Code" localSheetId="2">#REF!</definedName>
    <definedName name="Code" localSheetId="3">#REF!</definedName>
    <definedName name="Code">#REF!</definedName>
    <definedName name="Code_rang1_1" localSheetId="2">#REF!</definedName>
    <definedName name="Code_rang1_1" localSheetId="3">#REF!</definedName>
    <definedName name="Code_rang1_1">#REF!</definedName>
    <definedName name="Code_rang1_2" localSheetId="2">#REF!</definedName>
    <definedName name="Code_rang1_2" localSheetId="3">#REF!</definedName>
    <definedName name="Code_rang1_2">#REF!</definedName>
    <definedName name="Code_rang1_3" localSheetId="2">#REF!</definedName>
    <definedName name="Code_rang1_3" localSheetId="3">#REF!</definedName>
    <definedName name="Code_rang1_3">#REF!</definedName>
    <definedName name="Code_rang1_4" localSheetId="2">#REF!</definedName>
    <definedName name="Code_rang1_4" localSheetId="3">#REF!</definedName>
    <definedName name="Code_rang1_4">#REF!</definedName>
    <definedName name="Code_rang1_5" localSheetId="2">#REF!</definedName>
    <definedName name="Code_rang1_5" localSheetId="3">#REF!</definedName>
    <definedName name="Code_rang1_5">#REF!</definedName>
    <definedName name="Code_rang1_6" localSheetId="2">#REF!</definedName>
    <definedName name="Code_rang1_6" localSheetId="3">#REF!</definedName>
    <definedName name="Code_rang1_6">#REF!</definedName>
    <definedName name="Code_rang1_7" localSheetId="2">#REF!</definedName>
    <definedName name="Code_rang1_7" localSheetId="3">#REF!</definedName>
    <definedName name="Code_rang1_7">#REF!</definedName>
    <definedName name="Code_rang1_8" localSheetId="2">#REF!</definedName>
    <definedName name="Code_rang1_8" localSheetId="3">#REF!</definedName>
    <definedName name="Code_rang1_8">#REF!</definedName>
    <definedName name="Code_rang2_2" localSheetId="2">#REF!</definedName>
    <definedName name="Code_rang2_2" localSheetId="3">#REF!</definedName>
    <definedName name="Code_rang2_2">#REF!</definedName>
    <definedName name="Code_rang2_3" localSheetId="2">#REF!</definedName>
    <definedName name="Code_rang2_3" localSheetId="3">#REF!</definedName>
    <definedName name="Code_rang2_3">#REF!</definedName>
    <definedName name="Code_rang2_4" localSheetId="2">#REF!</definedName>
    <definedName name="Code_rang2_4" localSheetId="3">#REF!</definedName>
    <definedName name="Code_rang2_4">#REF!</definedName>
    <definedName name="Code_rang2_5" localSheetId="2">#REF!</definedName>
    <definedName name="Code_rang2_5" localSheetId="3">#REF!</definedName>
    <definedName name="Code_rang2_5">#REF!</definedName>
    <definedName name="Code_rang2_6" localSheetId="2">#REF!</definedName>
    <definedName name="Code_rang2_6" localSheetId="3">#REF!</definedName>
    <definedName name="Code_rang2_6">#REF!</definedName>
    <definedName name="Code_rang2_7" localSheetId="2">#REF!</definedName>
    <definedName name="Code_rang2_7" localSheetId="3">#REF!</definedName>
    <definedName name="Code_rang2_7">#REF!</definedName>
    <definedName name="Code_rang2_8" localSheetId="2">#REF!</definedName>
    <definedName name="Code_rang2_8" localSheetId="3">#REF!</definedName>
    <definedName name="Code_rang2_8">#REF!</definedName>
    <definedName name="Code_rang3_3" localSheetId="2">#REF!</definedName>
    <definedName name="Code_rang3_3" localSheetId="3">#REF!</definedName>
    <definedName name="Code_rang3_3">#REF!</definedName>
    <definedName name="Code_rang3_4" localSheetId="2">#REF!</definedName>
    <definedName name="Code_rang3_4" localSheetId="3">#REF!</definedName>
    <definedName name="Code_rang3_4">#REF!</definedName>
    <definedName name="Code_rang3_5" localSheetId="2">#REF!</definedName>
    <definedName name="Code_rang3_5" localSheetId="3">#REF!</definedName>
    <definedName name="Code_rang3_5">#REF!</definedName>
    <definedName name="Code_rang3_6" localSheetId="2">#REF!</definedName>
    <definedName name="Code_rang3_6" localSheetId="3">#REF!</definedName>
    <definedName name="Code_rang3_6">#REF!</definedName>
    <definedName name="Code_rang3_7" localSheetId="2">#REF!</definedName>
    <definedName name="Code_rang3_7" localSheetId="3">#REF!</definedName>
    <definedName name="Code_rang3_7">#REF!</definedName>
    <definedName name="Code_rang3_8" localSheetId="2">#REF!</definedName>
    <definedName name="Code_rang3_8" localSheetId="3">#REF!</definedName>
    <definedName name="Code_rang3_8">#REF!</definedName>
    <definedName name="Code_rang4_4" localSheetId="2">#REF!</definedName>
    <definedName name="Code_rang4_4" localSheetId="3">#REF!</definedName>
    <definedName name="Code_rang4_4">#REF!</definedName>
    <definedName name="Code_rang4_5" localSheetId="2">#REF!</definedName>
    <definedName name="Code_rang4_5" localSheetId="3">#REF!</definedName>
    <definedName name="Code_rang4_5">#REF!</definedName>
    <definedName name="Code_rang4_6" localSheetId="2">#REF!</definedName>
    <definedName name="Code_rang4_6" localSheetId="3">#REF!</definedName>
    <definedName name="Code_rang4_6">#REF!</definedName>
    <definedName name="Code_rang4_7" localSheetId="2">#REF!</definedName>
    <definedName name="Code_rang4_7" localSheetId="3">#REF!</definedName>
    <definedName name="Code_rang4_7">#REF!</definedName>
    <definedName name="Code_rang4_8" localSheetId="2">#REF!</definedName>
    <definedName name="Code_rang4_8" localSheetId="3">#REF!</definedName>
    <definedName name="Code_rang4_8">#REF!</definedName>
    <definedName name="Code_rang5_5" localSheetId="2">#REF!</definedName>
    <definedName name="Code_rang5_5" localSheetId="3">#REF!</definedName>
    <definedName name="Code_rang5_5">#REF!</definedName>
    <definedName name="Code_rang5_6" localSheetId="2">#REF!</definedName>
    <definedName name="Code_rang5_6" localSheetId="3">#REF!</definedName>
    <definedName name="Code_rang5_6">#REF!</definedName>
    <definedName name="Code_rang5_7" localSheetId="2">#REF!</definedName>
    <definedName name="Code_rang5_7" localSheetId="3">#REF!</definedName>
    <definedName name="Code_rang5_7">#REF!</definedName>
    <definedName name="Code_rang5_8" localSheetId="2">#REF!</definedName>
    <definedName name="Code_rang5_8" localSheetId="3">#REF!</definedName>
    <definedName name="Code_rang5_8">#REF!</definedName>
    <definedName name="Code_rang6_6" localSheetId="2">#REF!</definedName>
    <definedName name="Code_rang6_6" localSheetId="3">#REF!</definedName>
    <definedName name="Code_rang6_6">#REF!</definedName>
    <definedName name="Code_rang6_7" localSheetId="2">#REF!</definedName>
    <definedName name="Code_rang6_7" localSheetId="3">#REF!</definedName>
    <definedName name="Code_rang6_7">#REF!</definedName>
    <definedName name="Code_rang6_8" localSheetId="2">#REF!</definedName>
    <definedName name="Code_rang6_8" localSheetId="3">#REF!</definedName>
    <definedName name="Code_rang6_8">#REF!</definedName>
    <definedName name="Code_rang7_7" localSheetId="2">#REF!</definedName>
    <definedName name="Code_rang7_7" localSheetId="3">#REF!</definedName>
    <definedName name="Code_rang7_7">#REF!</definedName>
    <definedName name="Code_rang7_8" localSheetId="2">#REF!</definedName>
    <definedName name="Code_rang7_8" localSheetId="3">#REF!</definedName>
    <definedName name="Code_rang7_8">#REF!</definedName>
    <definedName name="Code_rang8_8" localSheetId="2">#REF!</definedName>
    <definedName name="Code_rang8_8" localSheetId="3">#REF!</definedName>
    <definedName name="Code_rang8_8">#REF!</definedName>
    <definedName name="codes" localSheetId="2">#REF!</definedName>
    <definedName name="codes" localSheetId="3">#REF!</definedName>
    <definedName name="codes">#REF!</definedName>
    <definedName name="columncell" localSheetId="2">#REF!</definedName>
    <definedName name="columncell" localSheetId="3">#REF!</definedName>
    <definedName name="columncell">#REF!</definedName>
    <definedName name="COMPANY" localSheetId="2">#REF!</definedName>
    <definedName name="COMPANY" localSheetId="3">#REF!</definedName>
    <definedName name="COMPANY">#REF!</definedName>
    <definedName name="CompName">[21]Info!$F$2</definedName>
    <definedName name="CompNameE">[21]Info!$G$2</definedName>
    <definedName name="conect_name" localSheetId="2">#REF!</definedName>
    <definedName name="conect_name" localSheetId="3">#REF!</definedName>
    <definedName name="conect_name">#REF!</definedName>
    <definedName name="connect_name" localSheetId="2">#REF!</definedName>
    <definedName name="connect_name" localSheetId="3">#REF!</definedName>
    <definedName name="connect_name">#REF!</definedName>
    <definedName name="corperiod" localSheetId="2">#REF!</definedName>
    <definedName name="corperiod" localSheetId="3">#REF!</definedName>
    <definedName name="corperiod">#REF!</definedName>
    <definedName name="cost" localSheetId="2">#REF!</definedName>
    <definedName name="cost" localSheetId="3">#REF!</definedName>
    <definedName name="cost">#REF!</definedName>
    <definedName name="CostCenterFrom" localSheetId="2">#REF!</definedName>
    <definedName name="CostCenterFrom" localSheetId="3">#REF!</definedName>
    <definedName name="CostCenterFrom">#REF!</definedName>
    <definedName name="CostCenterTo" localSheetId="2">#REF!</definedName>
    <definedName name="CostCenterTo" localSheetId="3">#REF!</definedName>
    <definedName name="CostCenterTo">#REF!</definedName>
    <definedName name="cr_f700_________________" localSheetId="2">#REF!</definedName>
    <definedName name="cr_f700_________________" localSheetId="3">#REF!</definedName>
    <definedName name="cr_f700_________________">#REF!</definedName>
    <definedName name="credit" localSheetId="2">#REF!</definedName>
    <definedName name="credit" localSheetId="3">#REF!</definedName>
    <definedName name="credit">#REF!</definedName>
    <definedName name="crkf" localSheetId="0" hidden="1">{#N/A,#N/A,FALSE,"Aging Summary";#N/A,#N/A,FALSE,"Ratio Analysis";#N/A,#N/A,FALSE,"Test 120 Day Accts";#N/A,#N/A,FALSE,"Tickmarks"}</definedName>
    <definedName name="crkf" localSheetId="1" hidden="1">{#N/A,#N/A,FALSE,"Aging Summary";#N/A,#N/A,FALSE,"Ratio Analysis";#N/A,#N/A,FALSE,"Test 120 Day Accts";#N/A,#N/A,FALSE,"Tickmarks"}</definedName>
    <definedName name="crkf" localSheetId="2" hidden="1">{#N/A,#N/A,FALSE,"Aging Summary";#N/A,#N/A,FALSE,"Ratio Analysis";#N/A,#N/A,FALSE,"Test 120 Day Accts";#N/A,#N/A,FALSE,"Tickmarks"}</definedName>
    <definedName name="crkf" localSheetId="3" hidden="1">{#N/A,#N/A,FALSE,"Aging Summary";#N/A,#N/A,FALSE,"Ratio Analysis";#N/A,#N/A,FALSE,"Test 120 Day Accts";#N/A,#N/A,FALSE,"Tickmarks"}</definedName>
    <definedName name="crkf" hidden="1">{#N/A,#N/A,FALSE,"Aging Summary";#N/A,#N/A,FALSE,"Ratio Analysis";#N/A,#N/A,FALSE,"Test 120 Day Accts";#N/A,#N/A,FALSE,"Tickmarks"}</definedName>
    <definedName name="csnab">[20]yO302.1!#REF!</definedName>
    <definedName name="ct">[20]yO302.1!#REF!</definedName>
    <definedName name="Cur">'[22]std tabel'!$H$5</definedName>
    <definedName name="currency">[23]Tabeller!$K$15</definedName>
    <definedName name="Current" localSheetId="2">#REF!</definedName>
    <definedName name="Current" localSheetId="3">#REF!</definedName>
    <definedName name="Current">#REF!</definedName>
    <definedName name="cv">[20]yO302.1!#REF!</definedName>
    <definedName name="cvo">[20]yO302.1!#REF!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cyp">'[24]FS-97'!$BA$90</definedName>
    <definedName name="czhs">[20]yO302.1!#REF!</definedName>
    <definedName name="c物业、厂房及设备" localSheetId="2">#REF!</definedName>
    <definedName name="c物业、厂房及设备" localSheetId="3">#REF!</definedName>
    <definedName name="c物业、厂房及设备">#REF!</definedName>
    <definedName name="Data" localSheetId="2">#REF!</definedName>
    <definedName name="Data" localSheetId="3">#REF!</definedName>
    <definedName name="Data">#REF!</definedName>
    <definedName name="Date_from">[25]Title!$E$8</definedName>
    <definedName name="Date_Until">[25]Title!$E$9</definedName>
    <definedName name="DayGraph">[26]!DayGraph</definedName>
    <definedName name="debit" localSheetId="2">#REF!</definedName>
    <definedName name="debit" localSheetId="3">#REF!</definedName>
    <definedName name="debit">#REF!</definedName>
    <definedName name="def_gen_book" localSheetId="2">#REF!</definedName>
    <definedName name="def_gen_book" localSheetId="3">#REF!</definedName>
    <definedName name="def_gen_book">#REF!</definedName>
    <definedName name="def_templ_book" localSheetId="2">#REF!</definedName>
    <definedName name="def_templ_book" localSheetId="3">#REF!</definedName>
    <definedName name="def_templ_book">#REF!</definedName>
    <definedName name="DEM">68.91</definedName>
    <definedName name="Depreciation_OGA" localSheetId="2">#REF!</definedName>
    <definedName name="Depreciation_OGA" localSheetId="3">#REF!</definedName>
    <definedName name="Depreciation_OGA">#REF!</definedName>
    <definedName name="Depreciation_PPE" localSheetId="2">#REF!</definedName>
    <definedName name="Depreciation_PPE" localSheetId="3">#REF!</definedName>
    <definedName name="Depreciation_PPE">#REF!</definedName>
    <definedName name="dItemsToTest" localSheetId="2">#REF!</definedName>
    <definedName name="dItemsToTest" localSheetId="3">#REF!</definedName>
    <definedName name="dItemsToTest">#REF!</definedName>
    <definedName name="dPlanningMateriality" localSheetId="2">#REF!</definedName>
    <definedName name="dPlanningMateriality" localSheetId="3">#REF!</definedName>
    <definedName name="dPlanningMateriality">#REF!</definedName>
    <definedName name="dProjectedBookValue" localSheetId="2">#REF!</definedName>
    <definedName name="dProjectedBookValue" localSheetId="3">#REF!</definedName>
    <definedName name="dProjectedBookValue">#REF!</definedName>
    <definedName name="dProjectedBookValueStratified" localSheetId="2">#REF!</definedName>
    <definedName name="dProjectedBookValueStratified" localSheetId="3">#REF!</definedName>
    <definedName name="dProjectedBookValueStratified">#REF!</definedName>
    <definedName name="dProjectedNumbersOfItems" localSheetId="2">#REF!</definedName>
    <definedName name="dProjectedNumbersOfItems" localSheetId="3">#REF!</definedName>
    <definedName name="dProjectedNumbersOfItems">#REF!</definedName>
    <definedName name="dProjectedNumbersOfItemsStratified" localSheetId="2">#REF!</definedName>
    <definedName name="dProjectedNumbersOfItemsStratified" localSheetId="3">#REF!</definedName>
    <definedName name="dProjectedNumbersOfItemsStratified">#REF!</definedName>
    <definedName name="dSampleSize" localSheetId="2">#REF!</definedName>
    <definedName name="dSampleSize" localSheetId="3">#REF!</definedName>
    <definedName name="dSampleSize">#REF!</definedName>
    <definedName name="Dsesrssysd" localSheetId="0" hidden="1">{"BS1",#N/A,TRUE,"RSA_FS";"BS2",#N/A,TRUE,"RSA_FS";"BS3",#N/A,TRUE,"RSA_FS"}</definedName>
    <definedName name="Dsesrssysd" localSheetId="1" hidden="1">{"BS1",#N/A,TRUE,"RSA_FS";"BS2",#N/A,TRUE,"RSA_FS";"BS3",#N/A,TRUE,"RSA_FS"}</definedName>
    <definedName name="Dsesrssysd" localSheetId="2" hidden="1">{"BS1",#N/A,TRUE,"RSA_FS";"BS2",#N/A,TRUE,"RSA_FS";"BS3",#N/A,TRUE,"RSA_FS"}</definedName>
    <definedName name="Dsesrssysd" localSheetId="3" hidden="1">{"BS1",#N/A,TRUE,"RSA_FS";"BS2",#N/A,TRUE,"RSA_FS";"BS3",#N/A,TRUE,"RSA_FS"}</definedName>
    <definedName name="Dsesrssysd" hidden="1">{"BS1",#N/A,TRUE,"RSA_FS";"BS2",#N/A,TRUE,"RSA_FS";"BS3",#N/A,TRUE,"RSA_FS"}</definedName>
    <definedName name="dsn" localSheetId="2">#REF!</definedName>
    <definedName name="dsn" localSheetId="3">#REF!</definedName>
    <definedName name="dsn">#REF!</definedName>
    <definedName name="dTotalPopulationBookValue" localSheetId="2">#REF!</definedName>
    <definedName name="dTotalPopulationBookValue" localSheetId="3">#REF!</definedName>
    <definedName name="dTotalPopulationBookValue">#REF!</definedName>
    <definedName name="dTotalProjectedBookValue" localSheetId="2">#REF!</definedName>
    <definedName name="dTotalProjectedBookValue" localSheetId="3">#REF!</definedName>
    <definedName name="dTotalProjectedBookValue">#REF!</definedName>
    <definedName name="dTotalProjectedNumbersOfItems" localSheetId="2">#REF!</definedName>
    <definedName name="dTotalProjectedNumbersOfItems" localSheetId="3">#REF!</definedName>
    <definedName name="dTotalProjectedNumbersOfItems">#REF!</definedName>
    <definedName name="dTotIndSignItems" localSheetId="2">#REF!</definedName>
    <definedName name="dTotIndSignItems" localSheetId="3">#REF!</definedName>
    <definedName name="dTotIndSignItems">#REF!</definedName>
    <definedName name="d土地租赁预付款_土地使用权" localSheetId="2">#REF!</definedName>
    <definedName name="d土地租赁预付款_土地使用权" localSheetId="3">#REF!</definedName>
    <definedName name="d土地租赁预付款_土地使用权">#REF!</definedName>
    <definedName name="E3_function" localSheetId="2">#REF!</definedName>
    <definedName name="E3_function" localSheetId="3">#REF!</definedName>
    <definedName name="E3_function">#REF!</definedName>
    <definedName name="EAR" localSheetId="2">#REF!</definedName>
    <definedName name="EAR" localSheetId="3">#REF!</definedName>
    <definedName name="EAR">#REF!</definedName>
    <definedName name="Earnings_per_Share">[27]note_PL!#REF!</definedName>
    <definedName name="ee" hidden="1">'[1]Prelim Cost'!$B$36:$L$36</definedName>
    <definedName name="eee" localSheetId="2">#REF!</definedName>
    <definedName name="eee" localSheetId="3">#REF!</definedName>
    <definedName name="eee">#REF!</definedName>
    <definedName name="eeee" hidden="1">'[1]Prelim Cost'!$B$33:$L$33</definedName>
    <definedName name="Emp_No">'[28]31.05.04'!#REF!</definedName>
    <definedName name="END" localSheetId="2">#REF!</definedName>
    <definedName name="END" localSheetId="3">#REF!</definedName>
    <definedName name="END">#REF!</definedName>
    <definedName name="entity">[23]Tabeller!$B$22</definedName>
    <definedName name="Entity_code">'[29]std tabel'!$H$6</definedName>
    <definedName name="Entity_name">'[30]std tabel'!$H$4</definedName>
    <definedName name="Entity_No">[25]Title!$E$12</definedName>
    <definedName name="Entity_Table">[25]Entities!$A$2:$B$231</definedName>
    <definedName name="entitycell" localSheetId="2">#REF!</definedName>
    <definedName name="entitycell" localSheetId="3">#REF!</definedName>
    <definedName name="entitycell">#REF!</definedName>
    <definedName name="er" hidden="1">'[1]Prelim Cost'!$B$31:$L$31</definedName>
    <definedName name="est">[16]Tabeller!$H$17</definedName>
    <definedName name="EUR">134.77</definedName>
    <definedName name="Expense" localSheetId="2">#REF!</definedName>
    <definedName name="Expense" localSheetId="3">#REF!</definedName>
    <definedName name="Expense">#REF!</definedName>
    <definedName name="e投资性房地产" localSheetId="2">#REF!</definedName>
    <definedName name="e投资性房地产" localSheetId="3">#REF!</definedName>
    <definedName name="e投资性房地产">#REF!</definedName>
    <definedName name="F_38" localSheetId="2">#REF!</definedName>
    <definedName name="F_38" localSheetId="3">#REF!</definedName>
    <definedName name="F_38">#REF!</definedName>
    <definedName name="F_39" localSheetId="2">#REF!</definedName>
    <definedName name="F_39" localSheetId="3">#REF!</definedName>
    <definedName name="F_39">#REF!</definedName>
    <definedName name="F_40" localSheetId="2">#REF!</definedName>
    <definedName name="F_40" localSheetId="3">#REF!</definedName>
    <definedName name="F_40">#REF!</definedName>
    <definedName name="F_41" localSheetId="2">#REF!</definedName>
    <definedName name="F_41" localSheetId="3">#REF!</definedName>
    <definedName name="F_41">#REF!</definedName>
    <definedName name="F_42" localSheetId="2">#REF!</definedName>
    <definedName name="F_42" localSheetId="3">#REF!</definedName>
    <definedName name="F_42">#REF!</definedName>
    <definedName name="F_BEG" localSheetId="2">#REF!</definedName>
    <definedName name="F_BEG" localSheetId="3">#REF!</definedName>
    <definedName name="F_BEG">#REF!</definedName>
    <definedName name="F_END" localSheetId="2">#REF!</definedName>
    <definedName name="F_END" localSheetId="3">#REF!</definedName>
    <definedName name="F_END">#REF!</definedName>
    <definedName name="F10_EXCHANGE" localSheetId="2">#REF!</definedName>
    <definedName name="F10_EXCHANGE" localSheetId="3">#REF!</definedName>
    <definedName name="F10_EXCHANGE">#REF!</definedName>
    <definedName name="F11_M8" localSheetId="2">#REF!</definedName>
    <definedName name="F11_M8" localSheetId="3">#REF!</definedName>
    <definedName name="F11_M8">#REF!</definedName>
    <definedName name="F12_PLEDG" localSheetId="2">#REF!</definedName>
    <definedName name="F12_PLEDG" localSheetId="3">#REF!</definedName>
    <definedName name="F12_PLEDG">#REF!</definedName>
    <definedName name="F13_RAWMATERIAL" localSheetId="2">#REF!</definedName>
    <definedName name="F13_RAWMATERIAL" localSheetId="3">#REF!</definedName>
    <definedName name="F13_RAWMATERIAL">#REF!</definedName>
    <definedName name="F14_EQUITY" localSheetId="2">#REF!</definedName>
    <definedName name="F14_EQUITY" localSheetId="3">#REF!</definedName>
    <definedName name="F14_EQUITY">#REF!</definedName>
    <definedName name="F15_ACCRUED" localSheetId="2">#REF!</definedName>
    <definedName name="F15_ACCRUED" localSheetId="3">#REF!</definedName>
    <definedName name="F15_ACCRUED">#REF!</definedName>
    <definedName name="F16_SHARES" localSheetId="2">#REF!</definedName>
    <definedName name="F16_SHARES" localSheetId="3">#REF!</definedName>
    <definedName name="F16_SHARES">#REF!</definedName>
    <definedName name="F17_" localSheetId="2">#REF!</definedName>
    <definedName name="F17_" localSheetId="3">#REF!</definedName>
    <definedName name="F17_">#REF!</definedName>
    <definedName name="F18_CashFlow" localSheetId="2">#REF!</definedName>
    <definedName name="F18_CashFlow" localSheetId="3">#REF!</definedName>
    <definedName name="F18_CashFlow">#REF!</definedName>
    <definedName name="F19_INTERCSALES" localSheetId="2">#REF!</definedName>
    <definedName name="F19_INTERCSALES" localSheetId="3">#REF!</definedName>
    <definedName name="F19_INTERCSALES">#REF!</definedName>
    <definedName name="F2_BS" localSheetId="2">#REF!</definedName>
    <definedName name="F2_BS" localSheetId="3">#REF!</definedName>
    <definedName name="F2_BS">#REF!</definedName>
    <definedName name="F22_INVENT" localSheetId="2">#REF!</definedName>
    <definedName name="F22_INVENT" localSheetId="3">#REF!</definedName>
    <definedName name="F22_INVENT">#REF!</definedName>
    <definedName name="F28_" localSheetId="2">#REF!</definedName>
    <definedName name="F28_" localSheetId="3">#REF!</definedName>
    <definedName name="F28_">#REF!</definedName>
    <definedName name="F33A_" localSheetId="2">#REF!</definedName>
    <definedName name="F33A_" localSheetId="3">#REF!</definedName>
    <definedName name="F33A_">#REF!</definedName>
    <definedName name="F33B" localSheetId="2">#REF!</definedName>
    <definedName name="F33B" localSheetId="3">#REF!</definedName>
    <definedName name="F33B">#REF!</definedName>
    <definedName name="F33B_" localSheetId="2">#REF!</definedName>
    <definedName name="F33B_" localSheetId="3">#REF!</definedName>
    <definedName name="F33B_">#REF!</definedName>
    <definedName name="F34_PROV" localSheetId="2">#REF!</definedName>
    <definedName name="F34_PROV" localSheetId="3">#REF!</definedName>
    <definedName name="F34_PROV">#REF!</definedName>
    <definedName name="F35_ASSOC" localSheetId="2">#REF!</definedName>
    <definedName name="F35_ASSOC" localSheetId="3">#REF!</definedName>
    <definedName name="F35_ASSOC">#REF!</definedName>
    <definedName name="F4_Reconcile" localSheetId="2">#REF!</definedName>
    <definedName name="F4_Reconcile" localSheetId="3">#REF!</definedName>
    <definedName name="F4_Reconcile">#REF!</definedName>
    <definedName name="F5_Interc" localSheetId="2">#REF!</definedName>
    <definedName name="F5_Interc" localSheetId="3">#REF!</definedName>
    <definedName name="F5_Interc">#REF!</definedName>
    <definedName name="F6A_1803" localSheetId="2">#REF!</definedName>
    <definedName name="F6A_1803" localSheetId="3">#REF!</definedName>
    <definedName name="F6A_1803">#REF!</definedName>
    <definedName name="F6A_1806" localSheetId="2">#REF!</definedName>
    <definedName name="F6A_1806" localSheetId="3">#REF!</definedName>
    <definedName name="F6A_1806">#REF!</definedName>
    <definedName name="F6A_1816" localSheetId="2">#REF!</definedName>
    <definedName name="F6A_1816" localSheetId="3">#REF!</definedName>
    <definedName name="F6A_1816">#REF!</definedName>
    <definedName name="F6B_1808" localSheetId="2">#REF!</definedName>
    <definedName name="F6B_1808" localSheetId="3">#REF!</definedName>
    <definedName name="F6B_1808">#REF!</definedName>
    <definedName name="F6B_1811" localSheetId="2">#REF!</definedName>
    <definedName name="F6B_1811" localSheetId="3">#REF!</definedName>
    <definedName name="F6B_1811">#REF!</definedName>
    <definedName name="F6C_1801" localSheetId="2">#REF!</definedName>
    <definedName name="F6C_1801" localSheetId="3">#REF!</definedName>
    <definedName name="F6C_1801">#REF!</definedName>
    <definedName name="F6C_1820" localSheetId="2">#REF!</definedName>
    <definedName name="F6C_1820" localSheetId="3">#REF!</definedName>
    <definedName name="F6C_1820">#REF!</definedName>
    <definedName name="F7A_1701" localSheetId="2">#REF!</definedName>
    <definedName name="F7A_1701" localSheetId="3">#REF!</definedName>
    <definedName name="F7A_1701">#REF!</definedName>
    <definedName name="F7A_1702" localSheetId="2">#REF!</definedName>
    <definedName name="F7A_1702" localSheetId="3">#REF!</definedName>
    <definedName name="F7A_1702">#REF!</definedName>
    <definedName name="F7B_1700" localSheetId="2">#REF!</definedName>
    <definedName name="F7B_1700" localSheetId="3">#REF!</definedName>
    <definedName name="F7B_1700">#REF!</definedName>
    <definedName name="F7B_2795" localSheetId="2">#REF!</definedName>
    <definedName name="F7B_2795" localSheetId="3">#REF!</definedName>
    <definedName name="F7B_2795">#REF!</definedName>
    <definedName name="F7C_2861" localSheetId="2">#REF!</definedName>
    <definedName name="F7C_2861" localSheetId="3">#REF!</definedName>
    <definedName name="F7C_2861">#REF!</definedName>
    <definedName name="F8_" localSheetId="2">#REF!</definedName>
    <definedName name="F8_" localSheetId="3">#REF!</definedName>
    <definedName name="F8_">#REF!</definedName>
    <definedName name="fbgthn">'[10]S-360'!fbgthn</definedName>
    <definedName name="fdkjsfjsjhjsk">'[31]A 100'!#REF!</definedName>
    <definedName name="fg">'[10]S-360'!fg</definedName>
    <definedName name="fi_商誉" localSheetId="2">#REF!</definedName>
    <definedName name="fi_商誉" localSheetId="3">#REF!</definedName>
    <definedName name="fi_商誉">#REF!</definedName>
    <definedName name="fii_负商誉" localSheetId="2">#REF!</definedName>
    <definedName name="fii_负商誉" localSheetId="3">#REF!</definedName>
    <definedName name="fii_负商誉">#REF!</definedName>
    <definedName name="fiii_研究及开发费用" localSheetId="2">#REF!</definedName>
    <definedName name="fiii_研究及开发费用" localSheetId="3">#REF!</definedName>
    <definedName name="fiii_研究及开发费用">#REF!</definedName>
    <definedName name="FISCAL_YEARS" localSheetId="2">#REF!</definedName>
    <definedName name="FISCAL_YEARS" localSheetId="3">#REF!</definedName>
    <definedName name="FISCAL_YEARS">#REF!</definedName>
    <definedName name="fiv_专利权和商标" localSheetId="2">#REF!</definedName>
    <definedName name="fiv_专利权和商标" localSheetId="3">#REF!</definedName>
    <definedName name="fiv_专利权和商标">#REF!</definedName>
    <definedName name="forecast">[23]Tabeller!$H$15</definedName>
    <definedName name="Form__F_38_____Non___Interest_bearing_balance_sheet_items" localSheetId="2">#REF!</definedName>
    <definedName name="Form__F_38_____Non___Interest_bearing_balance_sheet_items" localSheetId="3">#REF!</definedName>
    <definedName name="Form__F_38_____Non___Interest_bearing_balance_sheet_items">#REF!</definedName>
    <definedName name="Format0Dec">[14]SMSTemp!$B$15</definedName>
    <definedName name="Format2Dec">[14]SMSTemp!$B$13</definedName>
    <definedName name="fv_后续支出" localSheetId="2">#REF!</definedName>
    <definedName name="fv_后续支出" localSheetId="3">#REF!</definedName>
    <definedName name="fv_后续支出">#REF!</definedName>
    <definedName name="fvi_摊销" localSheetId="2">#REF!</definedName>
    <definedName name="fvi_摊销" localSheetId="3">#REF!</definedName>
    <definedName name="fvi_摊销">#REF!</definedName>
    <definedName name="FX_gain_loss">'[32]8'!#REF!</definedName>
    <definedName name="G_70" localSheetId="2">#REF!</definedName>
    <definedName name="G_70" localSheetId="3">#REF!</definedName>
    <definedName name="G_70">#REF!</definedName>
    <definedName name="gen_path" localSheetId="2">#REF!</definedName>
    <definedName name="gen_path" localSheetId="3">#REF!</definedName>
    <definedName name="gen_path">#REF!</definedName>
    <definedName name="Grand_Total">'[28]31.05.04'!#REF!</definedName>
    <definedName name="group">[33]Grouplist!$A$3:$B$39</definedName>
    <definedName name="grp" localSheetId="2">#REF!</definedName>
    <definedName name="grp" localSheetId="3">#REF!</definedName>
    <definedName name="grp">#REF!</definedName>
    <definedName name="g证券投资" localSheetId="2">#REF!</definedName>
    <definedName name="g证券投资" localSheetId="3">#REF!</definedName>
    <definedName name="g证券投资">#REF!</definedName>
    <definedName name="h" localSheetId="2">#REF!</definedName>
    <definedName name="h" localSheetId="3">#REF!</definedName>
    <definedName name="h">#REF!</definedName>
    <definedName name="header1" localSheetId="2">#REF!</definedName>
    <definedName name="header1" localSheetId="3">#REF!</definedName>
    <definedName name="header1">#REF!</definedName>
    <definedName name="HEDACT" localSheetId="2">#REF!</definedName>
    <definedName name="HEDACT" localSheetId="3">#REF!</definedName>
    <definedName name="HEDACT">#REF!</definedName>
    <definedName name="HEDPOS" localSheetId="2">#REF!</definedName>
    <definedName name="HEDPOS" localSheetId="3">#REF!</definedName>
    <definedName name="HEDPOS">#REF!</definedName>
    <definedName name="HEDPOSBYR" localSheetId="2">#REF!</definedName>
    <definedName name="HEDPOSBYR" localSheetId="3">#REF!</definedName>
    <definedName name="HEDPOSBYR">#REF!</definedName>
    <definedName name="hghg" localSheetId="2">#REF!</definedName>
    <definedName name="hghg" localSheetId="3">#REF!</definedName>
    <definedName name="hghg">#REF!</definedName>
    <definedName name="HILH">'[10]S-360'!HILH</definedName>
    <definedName name="hjhj" hidden="1">'[1]Prelim Cost'!$B$31:$L$31</definedName>
    <definedName name="hozu">[20]yO302.1!#REF!</definedName>
    <definedName name="h存货" localSheetId="2">#REF!</definedName>
    <definedName name="h存货" localSheetId="3">#REF!</definedName>
    <definedName name="h存货">#REF!</definedName>
    <definedName name="I0">'[34]A-20'!$E$149</definedName>
    <definedName name="IAS_BS1998" localSheetId="2">#REF!</definedName>
    <definedName name="IAS_BS1998" localSheetId="3">#REF!</definedName>
    <definedName name="IAS_BS1998">#REF!</definedName>
    <definedName name="IAS_IS1998" localSheetId="2">#REF!</definedName>
    <definedName name="IAS_IS1998" localSheetId="3">#REF!</definedName>
    <definedName name="IAS_IS1998">#REF!</definedName>
    <definedName name="ii" hidden="1">'[1]Prelim Cost'!$B$36:$L$36</definedName>
    <definedName name="IJD">[35]Расчет_Каз_04!$B$11</definedName>
    <definedName name="Input_Mth">'[36]Main Menu'!#REF!</definedName>
    <definedName name="inter" localSheetId="2">#REF!</definedName>
    <definedName name="inter" localSheetId="3">#REF!</definedName>
    <definedName name="inter">#REF!</definedName>
    <definedName name="Interest_accrued" localSheetId="2">#REF!</definedName>
    <definedName name="Interest_accrued" localSheetId="3">#REF!</definedName>
    <definedName name="Interest_accrued">#REF!</definedName>
    <definedName name="INV" localSheetId="2">#REF!</definedName>
    <definedName name="INV" localSheetId="3">#REF!</definedName>
    <definedName name="INV">#REF!</definedName>
    <definedName name="ISO">[37]SETUP!$D$11</definedName>
    <definedName name="Iss">[30]Settings!#REF!</definedName>
    <definedName name="IS注1" localSheetId="2">#REF!</definedName>
    <definedName name="IS注1" localSheetId="3">#REF!</definedName>
    <definedName name="IS注1">#REF!</definedName>
    <definedName name="IS注2" localSheetId="2">#REF!</definedName>
    <definedName name="IS注2" localSheetId="3">#REF!</definedName>
    <definedName name="IS注2">#REF!</definedName>
    <definedName name="IS注3" localSheetId="2">#REF!</definedName>
    <definedName name="IS注3" localSheetId="3">#REF!</definedName>
    <definedName name="IS注3">#REF!</definedName>
    <definedName name="IS注4" localSheetId="2">#REF!</definedName>
    <definedName name="IS注4" localSheetId="3">#REF!</definedName>
    <definedName name="IS注4">#REF!</definedName>
    <definedName name="item">[38]Статьи!$A$3:$B$55</definedName>
    <definedName name="itemm">[39]Статьи!$A$3:$B$42</definedName>
    <definedName name="i现金及现金等价物" localSheetId="2">#REF!</definedName>
    <definedName name="i现金及现金等价物" localSheetId="3">#REF!</definedName>
    <definedName name="i现金及现金等价物">#REF!</definedName>
    <definedName name="ji_可收回价值的计算" localSheetId="2">#REF!</definedName>
    <definedName name="ji_可收回价值的计算" localSheetId="3">#REF!</definedName>
    <definedName name="ji_可收回价值的计算">#REF!</definedName>
    <definedName name="jii_减值损失的拨回" localSheetId="2">#REF!</definedName>
    <definedName name="jii_减值损失的拨回" localSheetId="3">#REF!</definedName>
    <definedName name="jii_减值损失的拨回">#REF!</definedName>
    <definedName name="jkjl" hidden="1">'[1]Prelim Cost'!$B$33:$L$33</definedName>
    <definedName name="kjh">'[10]S-360'!kjh</definedName>
    <definedName name="kjj" hidden="1">'[1]Prelim Cost'!$B$31:$L$31</definedName>
    <definedName name="kjlj" hidden="1">'[1]Prelim Cost'!$B$36:$L$36</definedName>
    <definedName name="klk" localSheetId="2">#REF!</definedName>
    <definedName name="klk" localSheetId="3">#REF!</definedName>
    <definedName name="klk">#REF!</definedName>
    <definedName name="k股利分配" localSheetId="2">#REF!</definedName>
    <definedName name="k股利分配" localSheetId="3">#REF!</definedName>
    <definedName name="k股利分配">#REF!</definedName>
    <definedName name="l" localSheetId="2">#REF!</definedName>
    <definedName name="l" localSheetId="3">#REF!</definedName>
    <definedName name="l">#REF!</definedName>
    <definedName name="L_Adjust">[40]Links!$H$1:$H$65536</definedName>
    <definedName name="L_AJE_Tot">[40]Links!$G$1:$G$65536</definedName>
    <definedName name="L_CY_Beg">[40]Links!$F$1:$F$65536</definedName>
    <definedName name="L_CY_End">[40]Links!$J$1:$J$65536</definedName>
    <definedName name="L_PY_End">[40]Links!$K$1:$K$65536</definedName>
    <definedName name="L_RJE_Tot">[40]Links!$I$1:$I$65536</definedName>
    <definedName name="LandTax" localSheetId="2">#REF!</definedName>
    <definedName name="LandTax" localSheetId="3">#REF!</definedName>
    <definedName name="LandTax">#REF!</definedName>
    <definedName name="Ldg00" localSheetId="2">#REF!</definedName>
    <definedName name="Ldg00" localSheetId="3">#REF!</definedName>
    <definedName name="Ldg00">#REF!</definedName>
    <definedName name="LdgTxt1" localSheetId="2">#REF!</definedName>
    <definedName name="LdgTxt1" localSheetId="3">#REF!</definedName>
    <definedName name="LdgTxt1">#REF!</definedName>
    <definedName name="LdgTxt10" localSheetId="2">#REF!</definedName>
    <definedName name="LdgTxt10" localSheetId="3">#REF!</definedName>
    <definedName name="LdgTxt10">#REF!</definedName>
    <definedName name="LdgTxt11" localSheetId="2">#REF!</definedName>
    <definedName name="LdgTxt11" localSheetId="3">#REF!</definedName>
    <definedName name="LdgTxt11">#REF!</definedName>
    <definedName name="LdgTxt12" localSheetId="2">#REF!</definedName>
    <definedName name="LdgTxt12" localSheetId="3">#REF!</definedName>
    <definedName name="LdgTxt12">#REF!</definedName>
    <definedName name="LdgTxt2" localSheetId="2">#REF!</definedName>
    <definedName name="LdgTxt2" localSheetId="3">#REF!</definedName>
    <definedName name="LdgTxt2">#REF!</definedName>
    <definedName name="LdgTxt3" localSheetId="2">#REF!</definedName>
    <definedName name="LdgTxt3" localSheetId="3">#REF!</definedName>
    <definedName name="LdgTxt3">#REF!</definedName>
    <definedName name="LdgTxt4" localSheetId="2">#REF!</definedName>
    <definedName name="LdgTxt4" localSheetId="3">#REF!</definedName>
    <definedName name="LdgTxt4">#REF!</definedName>
    <definedName name="LdgTxt5" localSheetId="2">#REF!</definedName>
    <definedName name="LdgTxt5" localSheetId="3">#REF!</definedName>
    <definedName name="LdgTxt5">#REF!</definedName>
    <definedName name="LdgTxt6" localSheetId="2">#REF!</definedName>
    <definedName name="LdgTxt6" localSheetId="3">#REF!</definedName>
    <definedName name="LdgTxt6">#REF!</definedName>
    <definedName name="LdgTxt7" localSheetId="2">#REF!</definedName>
    <definedName name="LdgTxt7" localSheetId="3">#REF!</definedName>
    <definedName name="LdgTxt7">#REF!</definedName>
    <definedName name="LdgTxt8" localSheetId="2">#REF!</definedName>
    <definedName name="LdgTxt8" localSheetId="3">#REF!</definedName>
    <definedName name="LdgTxt8">#REF!</definedName>
    <definedName name="LdgTxt9" localSheetId="2">#REF!</definedName>
    <definedName name="LdgTxt9" localSheetId="3">#REF!</definedName>
    <definedName name="LdgTxt9">#REF!</definedName>
    <definedName name="line_rang1_1" localSheetId="2">#REF!</definedName>
    <definedName name="line_rang1_1" localSheetId="3">#REF!</definedName>
    <definedName name="line_rang1_1">#REF!</definedName>
    <definedName name="line_rang1_2" localSheetId="2">#REF!</definedName>
    <definedName name="line_rang1_2" localSheetId="3">#REF!</definedName>
    <definedName name="line_rang1_2">#REF!</definedName>
    <definedName name="line_rang1_3" localSheetId="2">#REF!</definedName>
    <definedName name="line_rang1_3" localSheetId="3">#REF!</definedName>
    <definedName name="line_rang1_3">#REF!</definedName>
    <definedName name="line_rang1_4" localSheetId="2">#REF!</definedName>
    <definedName name="line_rang1_4" localSheetId="3">#REF!</definedName>
    <definedName name="line_rang1_4">#REF!</definedName>
    <definedName name="line_rang1_5" localSheetId="2">#REF!</definedName>
    <definedName name="line_rang1_5" localSheetId="3">#REF!</definedName>
    <definedName name="line_rang1_5">#REF!</definedName>
    <definedName name="line_rang1_6" localSheetId="2">#REF!</definedName>
    <definedName name="line_rang1_6" localSheetId="3">#REF!</definedName>
    <definedName name="line_rang1_6">#REF!</definedName>
    <definedName name="line_rang1_7" localSheetId="2">#REF!</definedName>
    <definedName name="line_rang1_7" localSheetId="3">#REF!</definedName>
    <definedName name="line_rang1_7">#REF!</definedName>
    <definedName name="line_rang1_8" localSheetId="2">#REF!</definedName>
    <definedName name="line_rang1_8" localSheetId="3">#REF!</definedName>
    <definedName name="line_rang1_8">#REF!</definedName>
    <definedName name="line_rang2_2" localSheetId="2">#REF!</definedName>
    <definedName name="line_rang2_2" localSheetId="3">#REF!</definedName>
    <definedName name="line_rang2_2">#REF!</definedName>
    <definedName name="line_rang2_3" localSheetId="2">#REF!</definedName>
    <definedName name="line_rang2_3" localSheetId="3">#REF!</definedName>
    <definedName name="line_rang2_3">#REF!</definedName>
    <definedName name="line_rang2_4" localSheetId="2">#REF!</definedName>
    <definedName name="line_rang2_4" localSheetId="3">#REF!</definedName>
    <definedName name="line_rang2_4">#REF!</definedName>
    <definedName name="line_rang2_5" localSheetId="2">#REF!</definedName>
    <definedName name="line_rang2_5" localSheetId="3">#REF!</definedName>
    <definedName name="line_rang2_5">#REF!</definedName>
    <definedName name="line_rang2_6" localSheetId="2">#REF!</definedName>
    <definedName name="line_rang2_6" localSheetId="3">#REF!</definedName>
    <definedName name="line_rang2_6">#REF!</definedName>
    <definedName name="line_rang2_7" localSheetId="2">#REF!</definedName>
    <definedName name="line_rang2_7" localSheetId="3">#REF!</definedName>
    <definedName name="line_rang2_7">#REF!</definedName>
    <definedName name="line_rang2_8" localSheetId="2">#REF!</definedName>
    <definedName name="line_rang2_8" localSheetId="3">#REF!</definedName>
    <definedName name="line_rang2_8">#REF!</definedName>
    <definedName name="line_rang3_3" localSheetId="2">#REF!</definedName>
    <definedName name="line_rang3_3" localSheetId="3">#REF!</definedName>
    <definedName name="line_rang3_3">#REF!</definedName>
    <definedName name="line_rang3_4" localSheetId="2">#REF!</definedName>
    <definedName name="line_rang3_4" localSheetId="3">#REF!</definedName>
    <definedName name="line_rang3_4">#REF!</definedName>
    <definedName name="line_rang3_5" localSheetId="2">#REF!</definedName>
    <definedName name="line_rang3_5" localSheetId="3">#REF!</definedName>
    <definedName name="line_rang3_5">#REF!</definedName>
    <definedName name="line_rang3_6" localSheetId="2">#REF!</definedName>
    <definedName name="line_rang3_6" localSheetId="3">#REF!</definedName>
    <definedName name="line_rang3_6">#REF!</definedName>
    <definedName name="line_rang3_7" localSheetId="2">#REF!</definedName>
    <definedName name="line_rang3_7" localSheetId="3">#REF!</definedName>
    <definedName name="line_rang3_7">#REF!</definedName>
    <definedName name="line_rang3_8" localSheetId="2">#REF!</definedName>
    <definedName name="line_rang3_8" localSheetId="3">#REF!</definedName>
    <definedName name="line_rang3_8">#REF!</definedName>
    <definedName name="line_rang4_4" localSheetId="2">#REF!</definedName>
    <definedName name="line_rang4_4" localSheetId="3">#REF!</definedName>
    <definedName name="line_rang4_4">#REF!</definedName>
    <definedName name="line_rang4_5" localSheetId="2">#REF!</definedName>
    <definedName name="line_rang4_5" localSheetId="3">#REF!</definedName>
    <definedName name="line_rang4_5">#REF!</definedName>
    <definedName name="line_rang4_6" localSheetId="2">#REF!</definedName>
    <definedName name="line_rang4_6" localSheetId="3">#REF!</definedName>
    <definedName name="line_rang4_6">#REF!</definedName>
    <definedName name="line_rang4_7" localSheetId="2">#REF!</definedName>
    <definedName name="line_rang4_7" localSheetId="3">#REF!</definedName>
    <definedName name="line_rang4_7">#REF!</definedName>
    <definedName name="line_rang4_8" localSheetId="2">#REF!</definedName>
    <definedName name="line_rang4_8" localSheetId="3">#REF!</definedName>
    <definedName name="line_rang4_8">#REF!</definedName>
    <definedName name="line_rang5_5" localSheetId="2">#REF!</definedName>
    <definedName name="line_rang5_5" localSheetId="3">#REF!</definedName>
    <definedName name="line_rang5_5">#REF!</definedName>
    <definedName name="line_rang5_6" localSheetId="2">#REF!</definedName>
    <definedName name="line_rang5_6" localSheetId="3">#REF!</definedName>
    <definedName name="line_rang5_6">#REF!</definedName>
    <definedName name="line_rang5_7" localSheetId="2">#REF!</definedName>
    <definedName name="line_rang5_7" localSheetId="3">#REF!</definedName>
    <definedName name="line_rang5_7">#REF!</definedName>
    <definedName name="line_rang5_8" localSheetId="2">#REF!</definedName>
    <definedName name="line_rang5_8" localSheetId="3">#REF!</definedName>
    <definedName name="line_rang5_8">#REF!</definedName>
    <definedName name="line_rang6_6" localSheetId="2">#REF!</definedName>
    <definedName name="line_rang6_6" localSheetId="3">#REF!</definedName>
    <definedName name="line_rang6_6">#REF!</definedName>
    <definedName name="line_rang6_7" localSheetId="2">#REF!</definedName>
    <definedName name="line_rang6_7" localSheetId="3">#REF!</definedName>
    <definedName name="line_rang6_7">#REF!</definedName>
    <definedName name="line_rang6_8" localSheetId="2">#REF!</definedName>
    <definedName name="line_rang6_8" localSheetId="3">#REF!</definedName>
    <definedName name="line_rang6_8">#REF!</definedName>
    <definedName name="line_rang7_7" localSheetId="2">#REF!</definedName>
    <definedName name="line_rang7_7" localSheetId="3">#REF!</definedName>
    <definedName name="line_rang7_7">#REF!</definedName>
    <definedName name="line_rang7_8" localSheetId="2">#REF!</definedName>
    <definedName name="line_rang7_8" localSheetId="3">#REF!</definedName>
    <definedName name="line_rang7_8">#REF!</definedName>
    <definedName name="line_rang8_8" localSheetId="2">#REF!</definedName>
    <definedName name="line_rang8_8" localSheetId="3">#REF!</definedName>
    <definedName name="line_rang8_8">#REF!</definedName>
    <definedName name="ljkljlkjlj" hidden="1">'[1]Prelim Cost'!$B$36:$L$36</definedName>
    <definedName name="ljljlkjlkj" hidden="1">'[1]Prelim Cost'!$B$33:$L$33</definedName>
    <definedName name="ljlkjlkjl" hidden="1">'[1]Prelim Cost'!$B$31:$L$31</definedName>
    <definedName name="lkj">'[10]S-360'!lkj</definedName>
    <definedName name="Loan_from_Halyk" localSheetId="2">#REF!</definedName>
    <definedName name="Loan_from_Halyk" localSheetId="3">#REF!</definedName>
    <definedName name="Loan_from_Halyk">#REF!</definedName>
    <definedName name="log_file_path" localSheetId="2">#REF!</definedName>
    <definedName name="log_file_path" localSheetId="3">#REF!</definedName>
    <definedName name="log_file_path">#REF!</definedName>
    <definedName name="lvnc">[20]yO302.1!#REF!</definedName>
    <definedName name="l银行借款" localSheetId="2">#REF!</definedName>
    <definedName name="l银行借款" localSheetId="3">#REF!</definedName>
    <definedName name="l银行借款">#REF!</definedName>
    <definedName name="m_2" localSheetId="2">#REF!</definedName>
    <definedName name="m_2" localSheetId="3">#REF!</definedName>
    <definedName name="m_2">#REF!</definedName>
    <definedName name="M12_COSTS" localSheetId="2">#REF!</definedName>
    <definedName name="M12_COSTS" localSheetId="3">#REF!</definedName>
    <definedName name="M12_COSTS">#REF!</definedName>
    <definedName name="M13_TRADEREC" localSheetId="2">#REF!</definedName>
    <definedName name="M13_TRADEREC" localSheetId="3">#REF!</definedName>
    <definedName name="M13_TRADEREC">#REF!</definedName>
    <definedName name="mas_1" localSheetId="2">#REF!</definedName>
    <definedName name="mas_1" localSheetId="3">#REF!</definedName>
    <definedName name="mas_1">#REF!</definedName>
    <definedName name="mas_2" localSheetId="2">#REF!</definedName>
    <definedName name="mas_2" localSheetId="3">#REF!</definedName>
    <definedName name="mas_2">#REF!</definedName>
    <definedName name="mas_3" localSheetId="2">#REF!</definedName>
    <definedName name="mas_3" localSheetId="3">#REF!</definedName>
    <definedName name="mas_3">#REF!</definedName>
    <definedName name="mas_4" localSheetId="2">#REF!</definedName>
    <definedName name="mas_4" localSheetId="3">#REF!</definedName>
    <definedName name="mas_4">#REF!</definedName>
    <definedName name="MATURITIESBYYR" localSheetId="2">#REF!</definedName>
    <definedName name="MATURITIESBYYR" localSheetId="3">#REF!</definedName>
    <definedName name="MATURITIESBYYR">#REF!</definedName>
    <definedName name="MIF" localSheetId="2">#REF!</definedName>
    <definedName name="MIF" localSheetId="3">#REF!</definedName>
    <definedName name="MIF">#REF!</definedName>
    <definedName name="MIN_Sal_from_July" localSheetId="2">#REF!</definedName>
    <definedName name="MIN_Sal_from_July" localSheetId="3">#REF!</definedName>
    <definedName name="MIN_Sal_from_July">#REF!</definedName>
    <definedName name="MIN_SALARY" localSheetId="2">#REF!</definedName>
    <definedName name="MIN_SALARY" localSheetId="3">#REF!</definedName>
    <definedName name="MIN_SALARY">#REF!</definedName>
    <definedName name="MINED">'[1]CamKum Prod'!$H$17</definedName>
    <definedName name="mmm">[37]SETUP!$D$12</definedName>
    <definedName name="month">'[30]std tabel'!$C$5</definedName>
    <definedName name="mrp" localSheetId="2">#REF!</definedName>
    <definedName name="mrp" localSheetId="3">#REF!</definedName>
    <definedName name="mrp">#REF!</definedName>
    <definedName name="m质量保修准备" localSheetId="2">#REF!</definedName>
    <definedName name="m质量保修准备" localSheetId="3">#REF!</definedName>
    <definedName name="m质量保修准备">#REF!</definedName>
    <definedName name="Name_rang1_1" localSheetId="2">#REF!</definedName>
    <definedName name="Name_rang1_1" localSheetId="3">#REF!</definedName>
    <definedName name="Name_rang1_1">#REF!</definedName>
    <definedName name="Name_rang1_2" localSheetId="2">#REF!</definedName>
    <definedName name="Name_rang1_2" localSheetId="3">#REF!</definedName>
    <definedName name="Name_rang1_2">#REF!</definedName>
    <definedName name="Name_rang1_3" localSheetId="2">#REF!</definedName>
    <definedName name="Name_rang1_3" localSheetId="3">#REF!</definedName>
    <definedName name="Name_rang1_3">#REF!</definedName>
    <definedName name="Name_rang1_4" localSheetId="2">#REF!</definedName>
    <definedName name="Name_rang1_4" localSheetId="3">#REF!</definedName>
    <definedName name="Name_rang1_4">#REF!</definedName>
    <definedName name="Name_rang1_5" localSheetId="2">#REF!</definedName>
    <definedName name="Name_rang1_5" localSheetId="3">#REF!</definedName>
    <definedName name="Name_rang1_5">#REF!</definedName>
    <definedName name="Name_rang1_6" localSheetId="2">#REF!</definedName>
    <definedName name="Name_rang1_6" localSheetId="3">#REF!</definedName>
    <definedName name="Name_rang1_6">#REF!</definedName>
    <definedName name="Name_rang1_7" localSheetId="2">#REF!</definedName>
    <definedName name="Name_rang1_7" localSheetId="3">#REF!</definedName>
    <definedName name="Name_rang1_7">#REF!</definedName>
    <definedName name="Name_rang1_8" localSheetId="2">#REF!</definedName>
    <definedName name="Name_rang1_8" localSheetId="3">#REF!</definedName>
    <definedName name="Name_rang1_8">#REF!</definedName>
    <definedName name="Name_rang2_2" localSheetId="2">#REF!</definedName>
    <definedName name="Name_rang2_2" localSheetId="3">#REF!</definedName>
    <definedName name="Name_rang2_2">#REF!</definedName>
    <definedName name="Name_rang2_3" localSheetId="2">#REF!</definedName>
    <definedName name="Name_rang2_3" localSheetId="3">#REF!</definedName>
    <definedName name="Name_rang2_3">#REF!</definedName>
    <definedName name="Name_rang2_4" localSheetId="2">#REF!</definedName>
    <definedName name="Name_rang2_4" localSheetId="3">#REF!</definedName>
    <definedName name="Name_rang2_4">#REF!</definedName>
    <definedName name="Name_rang2_5" localSheetId="2">#REF!</definedName>
    <definedName name="Name_rang2_5" localSheetId="3">#REF!</definedName>
    <definedName name="Name_rang2_5">#REF!</definedName>
    <definedName name="Name_rang2_6" localSheetId="2">#REF!</definedName>
    <definedName name="Name_rang2_6" localSheetId="3">#REF!</definedName>
    <definedName name="Name_rang2_6">#REF!</definedName>
    <definedName name="Name_rang2_7" localSheetId="2">#REF!</definedName>
    <definedName name="Name_rang2_7" localSheetId="3">#REF!</definedName>
    <definedName name="Name_rang2_7">#REF!</definedName>
    <definedName name="Name_rang2_8" localSheetId="2">#REF!</definedName>
    <definedName name="Name_rang2_8" localSheetId="3">#REF!</definedName>
    <definedName name="Name_rang2_8">#REF!</definedName>
    <definedName name="Name_rang3" localSheetId="2">#REF!</definedName>
    <definedName name="Name_rang3" localSheetId="3">#REF!</definedName>
    <definedName name="Name_rang3">#REF!</definedName>
    <definedName name="Name_rang3_3" localSheetId="2">#REF!</definedName>
    <definedName name="Name_rang3_3" localSheetId="3">#REF!</definedName>
    <definedName name="Name_rang3_3">#REF!</definedName>
    <definedName name="Name_rang3_4" localSheetId="2">#REF!</definedName>
    <definedName name="Name_rang3_4" localSheetId="3">#REF!</definedName>
    <definedName name="Name_rang3_4">#REF!</definedName>
    <definedName name="Name_rang3_5" localSheetId="2">#REF!</definedName>
    <definedName name="Name_rang3_5" localSheetId="3">#REF!</definedName>
    <definedName name="Name_rang3_5">#REF!</definedName>
    <definedName name="Name_rang3_6" localSheetId="2">#REF!</definedName>
    <definedName name="Name_rang3_6" localSheetId="3">#REF!</definedName>
    <definedName name="Name_rang3_6">#REF!</definedName>
    <definedName name="Name_rang3_7" localSheetId="2">#REF!</definedName>
    <definedName name="Name_rang3_7" localSheetId="3">#REF!</definedName>
    <definedName name="Name_rang3_7">#REF!</definedName>
    <definedName name="Name_rang3_8" localSheetId="2">#REF!</definedName>
    <definedName name="Name_rang3_8" localSheetId="3">#REF!</definedName>
    <definedName name="Name_rang3_8">#REF!</definedName>
    <definedName name="Name_rang4_4" localSheetId="2">#REF!</definedName>
    <definedName name="Name_rang4_4" localSheetId="3">#REF!</definedName>
    <definedName name="Name_rang4_4">#REF!</definedName>
    <definedName name="Name_rang4_5" localSheetId="2">#REF!</definedName>
    <definedName name="Name_rang4_5" localSheetId="3">#REF!</definedName>
    <definedName name="Name_rang4_5">#REF!</definedName>
    <definedName name="Name_rang4_6" localSheetId="2">#REF!</definedName>
    <definedName name="Name_rang4_6" localSheetId="3">#REF!</definedName>
    <definedName name="Name_rang4_6">#REF!</definedName>
    <definedName name="Name_rang4_7" localSheetId="2">#REF!</definedName>
    <definedName name="Name_rang4_7" localSheetId="3">#REF!</definedName>
    <definedName name="Name_rang4_7">#REF!</definedName>
    <definedName name="Name_rang4_8" localSheetId="2">#REF!</definedName>
    <definedName name="Name_rang4_8" localSheetId="3">#REF!</definedName>
    <definedName name="Name_rang4_8">#REF!</definedName>
    <definedName name="Name_rang5_5" localSheetId="2">#REF!</definedName>
    <definedName name="Name_rang5_5" localSheetId="3">#REF!</definedName>
    <definedName name="Name_rang5_5">#REF!</definedName>
    <definedName name="Name_rang5_6" localSheetId="2">#REF!</definedName>
    <definedName name="Name_rang5_6" localSheetId="3">#REF!</definedName>
    <definedName name="Name_rang5_6">#REF!</definedName>
    <definedName name="Name_rang5_7" localSheetId="2">#REF!</definedName>
    <definedName name="Name_rang5_7" localSheetId="3">#REF!</definedName>
    <definedName name="Name_rang5_7">#REF!</definedName>
    <definedName name="Name_rang5_8" localSheetId="2">#REF!</definedName>
    <definedName name="Name_rang5_8" localSheetId="3">#REF!</definedName>
    <definedName name="Name_rang5_8">#REF!</definedName>
    <definedName name="Name_rang6_6" localSheetId="2">#REF!</definedName>
    <definedName name="Name_rang6_6" localSheetId="3">#REF!</definedName>
    <definedName name="Name_rang6_6">#REF!</definedName>
    <definedName name="Name_rang6_7" localSheetId="2">#REF!</definedName>
    <definedName name="Name_rang6_7" localSheetId="3">#REF!</definedName>
    <definedName name="Name_rang6_7">#REF!</definedName>
    <definedName name="Name_rang6_8" localSheetId="2">#REF!</definedName>
    <definedName name="Name_rang6_8" localSheetId="3">#REF!</definedName>
    <definedName name="Name_rang6_8">#REF!</definedName>
    <definedName name="Name_rang7_7" localSheetId="2">#REF!</definedName>
    <definedName name="Name_rang7_7" localSheetId="3">#REF!</definedName>
    <definedName name="Name_rang7_7">#REF!</definedName>
    <definedName name="Name_rang7_8" localSheetId="2">#REF!</definedName>
    <definedName name="Name_rang7_8" localSheetId="3">#REF!</definedName>
    <definedName name="Name_rang7_8">#REF!</definedName>
    <definedName name="Name_rang8_8" localSheetId="2">#REF!</definedName>
    <definedName name="Name_rang8_8" localSheetId="3">#REF!</definedName>
    <definedName name="Name_rang8_8">#REF!</definedName>
    <definedName name="NBK">89.57</definedName>
    <definedName name="new" localSheetId="2">#REF!</definedName>
    <definedName name="new" localSheetId="3">#REF!</definedName>
    <definedName name="new">#REF!</definedName>
    <definedName name="ni_产品销售和劳务提供" localSheetId="2">#REF!</definedName>
    <definedName name="ni_产品销售和劳务提供" localSheetId="3">#REF!</definedName>
    <definedName name="ni_产品销售和劳务提供">#REF!</definedName>
    <definedName name="nii_补贴收入" localSheetId="2">#REF!</definedName>
    <definedName name="nii_补贴收入" localSheetId="3">#REF!</definedName>
    <definedName name="nii_补贴收入">#REF!</definedName>
    <definedName name="niii_租赁收入" localSheetId="2">#REF!</definedName>
    <definedName name="niii_租赁收入" localSheetId="3">#REF!</definedName>
    <definedName name="niii_租赁收入">#REF!</definedName>
    <definedName name="niv_股利收入" localSheetId="2">#REF!</definedName>
    <definedName name="niv_股利收入" localSheetId="3">#REF!</definedName>
    <definedName name="niv_股利收入">#REF!</definedName>
    <definedName name="nter" localSheetId="2">#REF!</definedName>
    <definedName name="nter" localSheetId="3">#REF!</definedName>
    <definedName name="nter">#REF!</definedName>
    <definedName name="Numbers">[21]Info!$E$3</definedName>
    <definedName name="nv_利息收入" localSheetId="2">#REF!</definedName>
    <definedName name="nv_利息收入" localSheetId="3">#REF!</definedName>
    <definedName name="nv_利息收入">#REF!</definedName>
    <definedName name="o" localSheetId="2">#REF!</definedName>
    <definedName name="o" localSheetId="3">#REF!</definedName>
    <definedName name="o">#REF!</definedName>
    <definedName name="oi_经营性租赁支出" localSheetId="2">#REF!</definedName>
    <definedName name="oi_经营性租赁支出" localSheetId="3">#REF!</definedName>
    <definedName name="oi_经营性租赁支出">#REF!</definedName>
    <definedName name="oii_财务净费用" localSheetId="2">#REF!</definedName>
    <definedName name="oii_财务净费用" localSheetId="3">#REF!</definedName>
    <definedName name="oii_财务净费用">#REF!</definedName>
    <definedName name="oikjlkj" localSheetId="2">#REF!</definedName>
    <definedName name="oikjlkj" localSheetId="3">#REF!</definedName>
    <definedName name="oikjlkj">#REF!</definedName>
    <definedName name="old" localSheetId="2">#REF!</definedName>
    <definedName name="old" localSheetId="3">#REF!</definedName>
    <definedName name="old">#REF!</definedName>
    <definedName name="OOE">[32]IS!#REF!</definedName>
    <definedName name="OpDate">[21]Info!$E$5</definedName>
    <definedName name="Other_sales_groupunits" localSheetId="2">#REF!</definedName>
    <definedName name="Other_sales_groupunits" localSheetId="3">#REF!</definedName>
    <definedName name="Other_sales_groupunits">#REF!</definedName>
    <definedName name="Other_Tax_CB" localSheetId="2">#REF!</definedName>
    <definedName name="Other_Tax_CB" localSheetId="3">#REF!</definedName>
    <definedName name="Other_Tax_CB">#REF!</definedName>
    <definedName name="Other_Tax_payable_CB" localSheetId="2">#REF!</definedName>
    <definedName name="Other_Tax_payable_CB" localSheetId="3">#REF!</definedName>
    <definedName name="Other_Tax_payable_CB">#REF!</definedName>
    <definedName name="Other_Tax_payable_OB" localSheetId="2">#REF!</definedName>
    <definedName name="Other_Tax_payable_OB" localSheetId="3">#REF!</definedName>
    <definedName name="Other_Tax_payable_OB">#REF!</definedName>
    <definedName name="PBT" localSheetId="2">#REF!</definedName>
    <definedName name="PBT" localSheetId="3">#REF!</definedName>
    <definedName name="PBT">#REF!</definedName>
    <definedName name="pc" localSheetId="2">#REF!</definedName>
    <definedName name="pc" localSheetId="3">#REF!</definedName>
    <definedName name="pc">#REF!</definedName>
    <definedName name="Per000" localSheetId="2">#REF!</definedName>
    <definedName name="Per000" localSheetId="3">#REF!</definedName>
    <definedName name="Per000">#REF!</definedName>
    <definedName name="period">'[30]std tabel'!$C$4</definedName>
    <definedName name="Pg1_NChrg_Totals">'[28]31.05.04'!#REF!</definedName>
    <definedName name="PL_M1" localSheetId="2">#REF!</definedName>
    <definedName name="PL_M1" localSheetId="3">#REF!</definedName>
    <definedName name="PL_M1">#REF!</definedName>
    <definedName name="PopDate">[14]SMSTemp!$B$7</definedName>
    <definedName name="POURED">'[1]CamKum Prod'!$H$28</definedName>
    <definedName name="PrepBy">[14]SMSTemp!$B$6</definedName>
    <definedName name="price" localSheetId="2">#REF!</definedName>
    <definedName name="price" localSheetId="3">#REF!</definedName>
    <definedName name="price">#REF!</definedName>
    <definedName name="Prior" localSheetId="2">#REF!</definedName>
    <definedName name="Prior" localSheetId="3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PYTB">[41]PYTB!$A$1:$B$835</definedName>
    <definedName name="pz">[20]yO302.1!#REF!</definedName>
    <definedName name="p所得税" localSheetId="2">#REF!</definedName>
    <definedName name="p所得税" localSheetId="3">#REF!</definedName>
    <definedName name="p所得税">#REF!</definedName>
    <definedName name="q" localSheetId="0">#REF!</definedName>
    <definedName name="q" localSheetId="2">#REF!</definedName>
    <definedName name="q" localSheetId="3">#REF!</definedName>
    <definedName name="q">#REF!</definedName>
    <definedName name="qq" localSheetId="2">#REF!</definedName>
    <definedName name="qq" localSheetId="3">#REF!</definedName>
    <definedName name="qq">#REF!</definedName>
    <definedName name="qqq">'[42]A-20'!$C$176</definedName>
    <definedName name="qwerty">'[43]WCS BS'!$B$1:$L$172</definedName>
    <definedName name="q关联方" localSheetId="2">#REF!</definedName>
    <definedName name="q关联方" localSheetId="3">#REF!</definedName>
    <definedName name="q关联方">#REF!</definedName>
    <definedName name="R_BEG" localSheetId="2">#REF!</definedName>
    <definedName name="R_BEG" localSheetId="3">#REF!</definedName>
    <definedName name="R_BEG">#REF!</definedName>
    <definedName name="R_END" localSheetId="2">#REF!</definedName>
    <definedName name="R_END" localSheetId="3">#REF!</definedName>
    <definedName name="R_END">#REF!</definedName>
    <definedName name="R_INS" localSheetId="2">#REF!</definedName>
    <definedName name="R_INS" localSheetId="3">#REF!</definedName>
    <definedName name="R_INS">#REF!</definedName>
    <definedName name="Random_Book_Value_Totals">[14]SMSTemp!$B$48</definedName>
    <definedName name="Random_Net_Book_Value">[14]SMSTemp!$B$45</definedName>
    <definedName name="Random_Population_Count">[14]SMSTemp!$B$46</definedName>
    <definedName name="Random_Sample_Size">[14]SMSTemp!$B$47</definedName>
    <definedName name="rate" localSheetId="2">#REF!</definedName>
    <definedName name="rate" localSheetId="3">#REF!</definedName>
    <definedName name="rate">#REF!</definedName>
    <definedName name="rates" localSheetId="2">#REF!</definedName>
    <definedName name="rates" localSheetId="3">#REF!</definedName>
    <definedName name="rates">#REF!</definedName>
    <definedName name="RE" localSheetId="2">#REF!</definedName>
    <definedName name="RE" localSheetId="3">#REF!</definedName>
    <definedName name="RE">#REF!</definedName>
    <definedName name="Receivables_close">[32]BS!#REF!</definedName>
    <definedName name="Receivables_open">[32]BS!#REF!</definedName>
    <definedName name="RECONC_DEPR" localSheetId="2">#REF!</definedName>
    <definedName name="RECONC_DEPR" localSheetId="3">#REF!</definedName>
    <definedName name="RECONC_DEPR">#REF!</definedName>
    <definedName name="repperiod" localSheetId="2">#REF!</definedName>
    <definedName name="repperiod" localSheetId="3">#REF!</definedName>
    <definedName name="repperiod">#REF!</definedName>
    <definedName name="RepYear">[21]Info!$E$7</definedName>
    <definedName name="RES" hidden="1">'[1]Prelim Cost'!$B$31:$L$31</definedName>
    <definedName name="RESİNEX_GT_RESİNEXB8_Listele" localSheetId="2">#REF!</definedName>
    <definedName name="RESİNEX_GT_RESİNEXB8_Listele" localSheetId="3">#REF!</definedName>
    <definedName name="RESİNEX_GT_RESİNEXB8_Listele">#REF!</definedName>
    <definedName name="Resp">[22]Settings!$D$6</definedName>
    <definedName name="Rest_Fact_rang1_1" localSheetId="2">#REF!</definedName>
    <definedName name="Rest_Fact_rang1_1" localSheetId="3">#REF!</definedName>
    <definedName name="Rest_Fact_rang1_1">#REF!</definedName>
    <definedName name="Rest_Fact_rang1_2" localSheetId="2">#REF!</definedName>
    <definedName name="Rest_Fact_rang1_2" localSheetId="3">#REF!</definedName>
    <definedName name="Rest_Fact_rang1_2">#REF!</definedName>
    <definedName name="Rest_Fact_rang1_3" localSheetId="2">#REF!</definedName>
    <definedName name="Rest_Fact_rang1_3" localSheetId="3">#REF!</definedName>
    <definedName name="Rest_Fact_rang1_3">#REF!</definedName>
    <definedName name="Rest_Fact_rang1_4" localSheetId="2">#REF!</definedName>
    <definedName name="Rest_Fact_rang1_4" localSheetId="3">#REF!</definedName>
    <definedName name="Rest_Fact_rang1_4">#REF!</definedName>
    <definedName name="Rest_Fact_rang1_5" localSheetId="2">#REF!</definedName>
    <definedName name="Rest_Fact_rang1_5" localSheetId="3">#REF!</definedName>
    <definedName name="Rest_Fact_rang1_5">#REF!</definedName>
    <definedName name="Rest_Fact_rang1_6" localSheetId="2">#REF!</definedName>
    <definedName name="Rest_Fact_rang1_6" localSheetId="3">#REF!</definedName>
    <definedName name="Rest_Fact_rang1_6">#REF!</definedName>
    <definedName name="Rest_Fact_rang1_7" localSheetId="2">#REF!</definedName>
    <definedName name="Rest_Fact_rang1_7" localSheetId="3">#REF!</definedName>
    <definedName name="Rest_Fact_rang1_7">#REF!</definedName>
    <definedName name="Rest_Fact_rang1_8" localSheetId="2">#REF!</definedName>
    <definedName name="Rest_Fact_rang1_8" localSheetId="3">#REF!</definedName>
    <definedName name="Rest_Fact_rang1_8">#REF!</definedName>
    <definedName name="Rest_Fact_rang2_2" localSheetId="2">#REF!</definedName>
    <definedName name="Rest_Fact_rang2_2" localSheetId="3">#REF!</definedName>
    <definedName name="Rest_Fact_rang2_2">#REF!</definedName>
    <definedName name="Rest_Fact_rang2_3" localSheetId="2">#REF!</definedName>
    <definedName name="Rest_Fact_rang2_3" localSheetId="3">#REF!</definedName>
    <definedName name="Rest_Fact_rang2_3">#REF!</definedName>
    <definedName name="Rest_Fact_rang2_4" localSheetId="2">#REF!</definedName>
    <definedName name="Rest_Fact_rang2_4" localSheetId="3">#REF!</definedName>
    <definedName name="Rest_Fact_rang2_4">#REF!</definedName>
    <definedName name="Rest_Fact_rang2_5" localSheetId="2">#REF!</definedName>
    <definedName name="Rest_Fact_rang2_5" localSheetId="3">#REF!</definedName>
    <definedName name="Rest_Fact_rang2_5">#REF!</definedName>
    <definedName name="Rest_Fact_rang2_6" localSheetId="2">#REF!</definedName>
    <definedName name="Rest_Fact_rang2_6" localSheetId="3">#REF!</definedName>
    <definedName name="Rest_Fact_rang2_6">#REF!</definedName>
    <definedName name="Rest_Fact_rang2_7" localSheetId="2">#REF!</definedName>
    <definedName name="Rest_Fact_rang2_7" localSheetId="3">#REF!</definedName>
    <definedName name="Rest_Fact_rang2_7">#REF!</definedName>
    <definedName name="Rest_Fact_rang2_8" localSheetId="2">#REF!</definedName>
    <definedName name="Rest_Fact_rang2_8" localSheetId="3">#REF!</definedName>
    <definedName name="Rest_Fact_rang2_8">#REF!</definedName>
    <definedName name="Rest_Fact_rang3_3" localSheetId="2">#REF!</definedName>
    <definedName name="Rest_Fact_rang3_3" localSheetId="3">#REF!</definedName>
    <definedName name="Rest_Fact_rang3_3">#REF!</definedName>
    <definedName name="Rest_Fact_rang3_4" localSheetId="2">#REF!</definedName>
    <definedName name="Rest_Fact_rang3_4" localSheetId="3">#REF!</definedName>
    <definedName name="Rest_Fact_rang3_4">#REF!</definedName>
    <definedName name="Rest_Fact_rang3_5" localSheetId="2">#REF!</definedName>
    <definedName name="Rest_Fact_rang3_5" localSheetId="3">#REF!</definedName>
    <definedName name="Rest_Fact_rang3_5">#REF!</definedName>
    <definedName name="Rest_Fact_rang3_6" localSheetId="2">#REF!</definedName>
    <definedName name="Rest_Fact_rang3_6" localSheetId="3">#REF!</definedName>
    <definedName name="Rest_Fact_rang3_6">#REF!</definedName>
    <definedName name="Rest_Fact_rang3_7" localSheetId="2">#REF!</definedName>
    <definedName name="Rest_Fact_rang3_7" localSheetId="3">#REF!</definedName>
    <definedName name="Rest_Fact_rang3_7">#REF!</definedName>
    <definedName name="Rest_Fact_rang3_8" localSheetId="2">#REF!</definedName>
    <definedName name="Rest_Fact_rang3_8" localSheetId="3">#REF!</definedName>
    <definedName name="Rest_Fact_rang3_8">#REF!</definedName>
    <definedName name="Rest_Fact_rang4_4" localSheetId="2">#REF!</definedName>
    <definedName name="Rest_Fact_rang4_4" localSheetId="3">#REF!</definedName>
    <definedName name="Rest_Fact_rang4_4">#REF!</definedName>
    <definedName name="Rest_Fact_rang4_5" localSheetId="2">#REF!</definedName>
    <definedName name="Rest_Fact_rang4_5" localSheetId="3">#REF!</definedName>
    <definedName name="Rest_Fact_rang4_5">#REF!</definedName>
    <definedName name="Rest_Fact_rang4_6" localSheetId="2">#REF!</definedName>
    <definedName name="Rest_Fact_rang4_6" localSheetId="3">#REF!</definedName>
    <definedName name="Rest_Fact_rang4_6">#REF!</definedName>
    <definedName name="Rest_Fact_rang4_7" localSheetId="2">#REF!</definedName>
    <definedName name="Rest_Fact_rang4_7" localSheetId="3">#REF!</definedName>
    <definedName name="Rest_Fact_rang4_7">#REF!</definedName>
    <definedName name="Rest_Fact_rang4_8" localSheetId="2">#REF!</definedName>
    <definedName name="Rest_Fact_rang4_8" localSheetId="3">#REF!</definedName>
    <definedName name="Rest_Fact_rang4_8">#REF!</definedName>
    <definedName name="Rest_Fact_rang5_5" localSheetId="2">#REF!</definedName>
    <definedName name="Rest_Fact_rang5_5" localSheetId="3">#REF!</definedName>
    <definedName name="Rest_Fact_rang5_5">#REF!</definedName>
    <definedName name="Rest_Fact_rang5_6" localSheetId="2">#REF!</definedName>
    <definedName name="Rest_Fact_rang5_6" localSheetId="3">#REF!</definedName>
    <definedName name="Rest_Fact_rang5_6">#REF!</definedName>
    <definedName name="Rest_Fact_rang5_7" localSheetId="2">#REF!</definedName>
    <definedName name="Rest_Fact_rang5_7" localSheetId="3">#REF!</definedName>
    <definedName name="Rest_Fact_rang5_7">#REF!</definedName>
    <definedName name="Rest_Fact_rang5_8" localSheetId="2">#REF!</definedName>
    <definedName name="Rest_Fact_rang5_8" localSheetId="3">#REF!</definedName>
    <definedName name="Rest_Fact_rang5_8">#REF!</definedName>
    <definedName name="Rest_Fact_rang6_6" localSheetId="2">#REF!</definedName>
    <definedName name="Rest_Fact_rang6_6" localSheetId="3">#REF!</definedName>
    <definedName name="Rest_Fact_rang6_6">#REF!</definedName>
    <definedName name="Rest_Fact_rang6_7" localSheetId="2">#REF!</definedName>
    <definedName name="Rest_Fact_rang6_7" localSheetId="3">#REF!</definedName>
    <definedName name="Rest_Fact_rang6_7">#REF!</definedName>
    <definedName name="Rest_Fact_rang6_8" localSheetId="2">#REF!</definedName>
    <definedName name="Rest_Fact_rang6_8" localSheetId="3">#REF!</definedName>
    <definedName name="Rest_Fact_rang6_8">#REF!</definedName>
    <definedName name="Rest_Fact_rang7_7" localSheetId="2">#REF!</definedName>
    <definedName name="Rest_Fact_rang7_7" localSheetId="3">#REF!</definedName>
    <definedName name="Rest_Fact_rang7_7">#REF!</definedName>
    <definedName name="Rest_Fact_rang7_8" localSheetId="2">#REF!</definedName>
    <definedName name="Rest_Fact_rang7_8" localSheetId="3">#REF!</definedName>
    <definedName name="Rest_Fact_rang7_8">#REF!</definedName>
    <definedName name="Rest_Fact_rang8_8" localSheetId="2">#REF!</definedName>
    <definedName name="Rest_Fact_rang8_8" localSheetId="3">#REF!</definedName>
    <definedName name="Rest_Fact_rang8_8">#REF!</definedName>
    <definedName name="rett">[44]Статьи!$A$3:$B$55</definedName>
    <definedName name="RUR">4.97</definedName>
    <definedName name="s" localSheetId="2">#REF!</definedName>
    <definedName name="s" localSheetId="3">#REF!</definedName>
    <definedName name="s">#REF!</definedName>
    <definedName name="S_Adjust_Data">[40]Lead!$I$1:$I$55</definedName>
    <definedName name="S_AJE_Tot_Data">[40]Lead!$H$1:$H$55</definedName>
    <definedName name="S_CY_Beg_Data">[40]Lead!$F$1:$F$55</definedName>
    <definedName name="S_CY_End_Data">[40]Lead!$K$1:$K$55</definedName>
    <definedName name="S_PY_End_Data">[40]Lead!$M$1:$M$55</definedName>
    <definedName name="S_RJE_Tot_Data">[40]Lead!$J$1:$J$55</definedName>
    <definedName name="Sales_groupunits" localSheetId="2">#REF!</definedName>
    <definedName name="Sales_groupunits" localSheetId="3">#REF!</definedName>
    <definedName name="Sales_groupunits">#REF!</definedName>
    <definedName name="Sales_groupunits_F19" localSheetId="2">#REF!</definedName>
    <definedName name="Sales_groupunits_F19" localSheetId="3">#REF!</definedName>
    <definedName name="Sales_groupunits_F19">#REF!</definedName>
    <definedName name="ser" localSheetId="2">#REF!</definedName>
    <definedName name="ser" localSheetId="3">#REF!</definedName>
    <definedName name="ser">#REF!</definedName>
    <definedName name="sfdknf">'[10]S-360'!sfdknf</definedName>
    <definedName name="Shapka" localSheetId="2">#REF!</definedName>
    <definedName name="Shapka" localSheetId="3">#REF!</definedName>
    <definedName name="Shapka">#REF!</definedName>
    <definedName name="Shapka1" localSheetId="2">#REF!</definedName>
    <definedName name="Shapka1" localSheetId="3">#REF!</definedName>
    <definedName name="Shapka1">#REF!</definedName>
    <definedName name="SOCFUND" localSheetId="2">#REF!</definedName>
    <definedName name="SOCFUND" localSheetId="3">#REF!</definedName>
    <definedName name="SOCFUND">#REF!</definedName>
    <definedName name="sss" hidden="1">'[1]Prelim Cost'!$B$31:$L$31</definedName>
    <definedName name="ssss" hidden="1">'[1]Prelim Cost'!$B$33:$L$33</definedName>
    <definedName name="ssssss" hidden="1">'[1]Prelim Cost'!$B$36:$L$36</definedName>
    <definedName name="Standard_Daily_Hours">'[28]31.05.04'!$D$41</definedName>
    <definedName name="Std_Hrs" localSheetId="0">Weekday_count*Standard_Daily_Hours</definedName>
    <definedName name="Std_Hrs" localSheetId="1">Weekday_count*Standard_Daily_Hours</definedName>
    <definedName name="Std_Hrs" localSheetId="2">Weekday_count*Standard_Daily_Hours</definedName>
    <definedName name="Std_Hrs" localSheetId="3">Weekday_count*Standard_Daily_Hours</definedName>
    <definedName name="Std_Hrs">Weekday_count*Standard_Daily_Hours</definedName>
    <definedName name="subcategories" localSheetId="2">#REF!</definedName>
    <definedName name="subcategories" localSheetId="3">#REF!</definedName>
    <definedName name="subcategories">#REF!</definedName>
    <definedName name="sul" localSheetId="2">#REF!</definedName>
    <definedName name="sul" localSheetId="3">#REF!</definedName>
    <definedName name="sul">#REF!</definedName>
    <definedName name="Sum_Fact_Rang1_1" localSheetId="2">#REF!</definedName>
    <definedName name="Sum_Fact_Rang1_1" localSheetId="3">#REF!</definedName>
    <definedName name="Sum_Fact_Rang1_1">#REF!</definedName>
    <definedName name="Sum_Fact_Rang1_2" localSheetId="2">#REF!</definedName>
    <definedName name="Sum_Fact_Rang1_2" localSheetId="3">#REF!</definedName>
    <definedName name="Sum_Fact_Rang1_2">#REF!</definedName>
    <definedName name="Sum_Fact_Rang1_3" localSheetId="2">#REF!</definedName>
    <definedName name="Sum_Fact_Rang1_3" localSheetId="3">#REF!</definedName>
    <definedName name="Sum_Fact_Rang1_3">#REF!</definedName>
    <definedName name="Sum_Fact_Rang1_4" localSheetId="2">#REF!</definedName>
    <definedName name="Sum_Fact_Rang1_4" localSheetId="3">#REF!</definedName>
    <definedName name="Sum_Fact_Rang1_4">#REF!</definedName>
    <definedName name="Sum_Fact_Rang1_5" localSheetId="2">#REF!</definedName>
    <definedName name="Sum_Fact_Rang1_5" localSheetId="3">#REF!</definedName>
    <definedName name="Sum_Fact_Rang1_5">#REF!</definedName>
    <definedName name="Sum_Fact_Rang1_6" localSheetId="2">#REF!</definedName>
    <definedName name="Sum_Fact_Rang1_6" localSheetId="3">#REF!</definedName>
    <definedName name="Sum_Fact_Rang1_6">#REF!</definedName>
    <definedName name="Sum_Fact_Rang1_7" localSheetId="2">#REF!</definedName>
    <definedName name="Sum_Fact_Rang1_7" localSheetId="3">#REF!</definedName>
    <definedName name="Sum_Fact_Rang1_7">#REF!</definedName>
    <definedName name="Sum_Fact_Rang1_8" localSheetId="2">#REF!</definedName>
    <definedName name="Sum_Fact_Rang1_8" localSheetId="3">#REF!</definedName>
    <definedName name="Sum_Fact_Rang1_8">#REF!</definedName>
    <definedName name="Sum_Fact_Rang2_2" localSheetId="2">#REF!</definedName>
    <definedName name="Sum_Fact_Rang2_2" localSheetId="3">#REF!</definedName>
    <definedName name="Sum_Fact_Rang2_2">#REF!</definedName>
    <definedName name="Sum_Fact_Rang2_3" localSheetId="2">#REF!</definedName>
    <definedName name="Sum_Fact_Rang2_3" localSheetId="3">#REF!</definedName>
    <definedName name="Sum_Fact_Rang2_3">#REF!</definedName>
    <definedName name="Sum_Fact_Rang2_4" localSheetId="2">#REF!</definedName>
    <definedName name="Sum_Fact_Rang2_4" localSheetId="3">#REF!</definedName>
    <definedName name="Sum_Fact_Rang2_4">#REF!</definedName>
    <definedName name="Sum_Fact_Rang2_5" localSheetId="2">#REF!</definedName>
    <definedName name="Sum_Fact_Rang2_5" localSheetId="3">#REF!</definedName>
    <definedName name="Sum_Fact_Rang2_5">#REF!</definedName>
    <definedName name="Sum_Fact_Rang2_6" localSheetId="2">#REF!</definedName>
    <definedName name="Sum_Fact_Rang2_6" localSheetId="3">#REF!</definedName>
    <definedName name="Sum_Fact_Rang2_6">#REF!</definedName>
    <definedName name="Sum_Fact_Rang2_7" localSheetId="2">#REF!</definedName>
    <definedName name="Sum_Fact_Rang2_7" localSheetId="3">#REF!</definedName>
    <definedName name="Sum_Fact_Rang2_7">#REF!</definedName>
    <definedName name="Sum_Fact_Rang2_8" localSheetId="2">#REF!</definedName>
    <definedName name="Sum_Fact_Rang2_8" localSheetId="3">#REF!</definedName>
    <definedName name="Sum_Fact_Rang2_8">#REF!</definedName>
    <definedName name="Sum_Fact_Rang3_3" localSheetId="2">#REF!</definedName>
    <definedName name="Sum_Fact_Rang3_3" localSheetId="3">#REF!</definedName>
    <definedName name="Sum_Fact_Rang3_3">#REF!</definedName>
    <definedName name="Sum_Fact_Rang3_4" localSheetId="2">#REF!</definedName>
    <definedName name="Sum_Fact_Rang3_4" localSheetId="3">#REF!</definedName>
    <definedName name="Sum_Fact_Rang3_4">#REF!</definedName>
    <definedName name="Sum_Fact_Rang3_5" localSheetId="2">#REF!</definedName>
    <definedName name="Sum_Fact_Rang3_5" localSheetId="3">#REF!</definedName>
    <definedName name="Sum_Fact_Rang3_5">#REF!</definedName>
    <definedName name="Sum_Fact_Rang3_6" localSheetId="2">#REF!</definedName>
    <definedName name="Sum_Fact_Rang3_6" localSheetId="3">#REF!</definedName>
    <definedName name="Sum_Fact_Rang3_6">#REF!</definedName>
    <definedName name="Sum_Fact_Rang3_7" localSheetId="2">#REF!</definedName>
    <definedName name="Sum_Fact_Rang3_7" localSheetId="3">#REF!</definedName>
    <definedName name="Sum_Fact_Rang3_7">#REF!</definedName>
    <definedName name="Sum_Fact_Rang3_8" localSheetId="2">#REF!</definedName>
    <definedName name="Sum_Fact_Rang3_8" localSheetId="3">#REF!</definedName>
    <definedName name="Sum_Fact_Rang3_8">#REF!</definedName>
    <definedName name="Sum_Fact_Rang4_4" localSheetId="2">#REF!</definedName>
    <definedName name="Sum_Fact_Rang4_4" localSheetId="3">#REF!</definedName>
    <definedName name="Sum_Fact_Rang4_4">#REF!</definedName>
    <definedName name="Sum_Fact_Rang4_5" localSheetId="2">#REF!</definedName>
    <definedName name="Sum_Fact_Rang4_5" localSheetId="3">#REF!</definedName>
    <definedName name="Sum_Fact_Rang4_5">#REF!</definedName>
    <definedName name="Sum_Fact_Rang4_6" localSheetId="2">#REF!</definedName>
    <definedName name="Sum_Fact_Rang4_6" localSheetId="3">#REF!</definedName>
    <definedName name="Sum_Fact_Rang4_6">#REF!</definedName>
    <definedName name="Sum_Fact_Rang4_7" localSheetId="2">#REF!</definedName>
    <definedName name="Sum_Fact_Rang4_7" localSheetId="3">#REF!</definedName>
    <definedName name="Sum_Fact_Rang4_7">#REF!</definedName>
    <definedName name="Sum_Fact_Rang4_8" localSheetId="2">#REF!</definedName>
    <definedName name="Sum_Fact_Rang4_8" localSheetId="3">#REF!</definedName>
    <definedName name="Sum_Fact_Rang4_8">#REF!</definedName>
    <definedName name="Sum_Fact_Rang5_5" localSheetId="2">#REF!</definedName>
    <definedName name="Sum_Fact_Rang5_5" localSheetId="3">#REF!</definedName>
    <definedName name="Sum_Fact_Rang5_5">#REF!</definedName>
    <definedName name="Sum_Fact_Rang5_6" localSheetId="2">#REF!</definedName>
    <definedName name="Sum_Fact_Rang5_6" localSheetId="3">#REF!</definedName>
    <definedName name="Sum_Fact_Rang5_6">#REF!</definedName>
    <definedName name="Sum_Fact_Rang5_7" localSheetId="2">#REF!</definedName>
    <definedName name="Sum_Fact_Rang5_7" localSheetId="3">#REF!</definedName>
    <definedName name="Sum_Fact_Rang5_7">#REF!</definedName>
    <definedName name="Sum_Fact_Rang5_8" localSheetId="2">#REF!</definedName>
    <definedName name="Sum_Fact_Rang5_8" localSheetId="3">#REF!</definedName>
    <definedName name="Sum_Fact_Rang5_8">#REF!</definedName>
    <definedName name="Sum_Fact_Rang6_6" localSheetId="2">#REF!</definedName>
    <definedName name="Sum_Fact_Rang6_6" localSheetId="3">#REF!</definedName>
    <definedName name="Sum_Fact_Rang6_6">#REF!</definedName>
    <definedName name="Sum_Fact_Rang6_7" localSheetId="2">#REF!</definedName>
    <definedName name="Sum_Fact_Rang6_7" localSheetId="3">#REF!</definedName>
    <definedName name="Sum_Fact_Rang6_7">#REF!</definedName>
    <definedName name="Sum_Fact_Rang6_8" localSheetId="2">#REF!</definedName>
    <definedName name="Sum_Fact_Rang6_8" localSheetId="3">#REF!</definedName>
    <definedName name="Sum_Fact_Rang6_8">#REF!</definedName>
    <definedName name="Sum_Fact_Rang7_7" localSheetId="2">#REF!</definedName>
    <definedName name="Sum_Fact_Rang7_7" localSheetId="3">#REF!</definedName>
    <definedName name="Sum_Fact_Rang7_7">#REF!</definedName>
    <definedName name="Sum_Fact_Rang7_8" localSheetId="2">#REF!</definedName>
    <definedName name="Sum_Fact_Rang7_8" localSheetId="3">#REF!</definedName>
    <definedName name="Sum_Fact_Rang7_8">#REF!</definedName>
    <definedName name="Sum_Fact_Rang8_8" localSheetId="2">#REF!</definedName>
    <definedName name="Sum_Fact_Rang8_8" localSheetId="3">#REF!</definedName>
    <definedName name="Sum_Fact_Rang8_8">#REF!</definedName>
    <definedName name="sure" localSheetId="2">#REF!</definedName>
    <definedName name="sure" localSheetId="3">#REF!</definedName>
    <definedName name="sure">#REF!</definedName>
    <definedName name="t_4_b">'[45]B 1'!#REF!</definedName>
    <definedName name="t1b00" localSheetId="2">#REF!</definedName>
    <definedName name="t1b00" localSheetId="3">#REF!</definedName>
    <definedName name="t1b00">#REF!</definedName>
    <definedName name="t1b01" localSheetId="2">#REF!</definedName>
    <definedName name="t1b01" localSheetId="3">#REF!</definedName>
    <definedName name="t1b01">#REF!</definedName>
    <definedName name="t1c00">'[46]C 25'!#REF!</definedName>
    <definedName name="t1c01">'[46]C 25'!#REF!</definedName>
    <definedName name="t1d00" localSheetId="2">#REF!</definedName>
    <definedName name="t1d00" localSheetId="3">#REF!</definedName>
    <definedName name="t1d00">#REF!</definedName>
    <definedName name="t1d01" localSheetId="2">#REF!</definedName>
    <definedName name="t1d01" localSheetId="3">#REF!</definedName>
    <definedName name="t1d01">#REF!</definedName>
    <definedName name="t1e01">'[45]B 1'!#REF!</definedName>
    <definedName name="t1f00">'[47]K-1'!#REF!</definedName>
    <definedName name="t1f01">'[47]K-1'!#REF!</definedName>
    <definedName name="t1g00">'[47]L-1'!#REF!</definedName>
    <definedName name="t1g01">'[47]L-1'!#REF!</definedName>
    <definedName name="t1i00">'[47]N-1'!#REF!</definedName>
    <definedName name="t1i01">'[47]N-1'!#REF!</definedName>
    <definedName name="t1k00" localSheetId="2">#REF!</definedName>
    <definedName name="t1k00" localSheetId="3">#REF!</definedName>
    <definedName name="t1k00">#REF!</definedName>
    <definedName name="t1k01" localSheetId="2">#REF!</definedName>
    <definedName name="t1k01" localSheetId="3">#REF!</definedName>
    <definedName name="t1k01">#REF!</definedName>
    <definedName name="t2c00">'[46]C 25'!#REF!</definedName>
    <definedName name="t2c01">'[46]C 25'!#REF!</definedName>
    <definedName name="t2d00" localSheetId="2">#REF!</definedName>
    <definedName name="t2d00" localSheetId="3">#REF!</definedName>
    <definedName name="t2d00">#REF!</definedName>
    <definedName name="t2d01" localSheetId="2">#REF!</definedName>
    <definedName name="t2d01" localSheetId="3">#REF!</definedName>
    <definedName name="t2d01">#REF!</definedName>
    <definedName name="t2f00">'[47]K-1'!#REF!</definedName>
    <definedName name="t2f01">'[47]K-1'!#REF!</definedName>
    <definedName name="t2g00">'[47]L-1'!#REF!</definedName>
    <definedName name="t2g01">'[47]L-1'!#REF!</definedName>
    <definedName name="t2g02" localSheetId="2">#REF!</definedName>
    <definedName name="t2g02" localSheetId="3">#REF!</definedName>
    <definedName name="t2g02">#REF!</definedName>
    <definedName name="t2h00" localSheetId="2">#REF!</definedName>
    <definedName name="t2h00" localSheetId="3">#REF!</definedName>
    <definedName name="t2h00">#REF!</definedName>
    <definedName name="t2h01" localSheetId="2">#REF!</definedName>
    <definedName name="t2h01" localSheetId="3">#REF!</definedName>
    <definedName name="t2h01">#REF!</definedName>
    <definedName name="t2i00">'[47]N-1'!#REF!</definedName>
    <definedName name="t2i01">'[47]N-1'!#REF!</definedName>
    <definedName name="t2k00" localSheetId="2">#REF!</definedName>
    <definedName name="t2k00" localSheetId="3">#REF!</definedName>
    <definedName name="t2k00">#REF!</definedName>
    <definedName name="t2k01" localSheetId="2">#REF!</definedName>
    <definedName name="t2k01" localSheetId="3">#REF!</definedName>
    <definedName name="t2k01">#REF!</definedName>
    <definedName name="t3h00" localSheetId="2">#REF!</definedName>
    <definedName name="t3h00" localSheetId="3">#REF!</definedName>
    <definedName name="t3h00">#REF!</definedName>
    <definedName name="t3h01" localSheetId="2">#REF!</definedName>
    <definedName name="t3h01" localSheetId="3">#REF!</definedName>
    <definedName name="t3h01">#REF!</definedName>
    <definedName name="t4b">'[45]B 1'!#REF!</definedName>
    <definedName name="t4b00" localSheetId="2">#REF!</definedName>
    <definedName name="t4b00" localSheetId="3">#REF!</definedName>
    <definedName name="t4b00">#REF!</definedName>
    <definedName name="t4b01" localSheetId="2">#REF!</definedName>
    <definedName name="t4b01" localSheetId="3">#REF!</definedName>
    <definedName name="t4b01">#REF!</definedName>
    <definedName name="t4c00">'[46]C 25'!#REF!</definedName>
    <definedName name="t4c01">'[46]C 25'!#REF!</definedName>
    <definedName name="t4d00" localSheetId="2">#REF!</definedName>
    <definedName name="t4d00" localSheetId="3">#REF!</definedName>
    <definedName name="t4d00">#REF!</definedName>
    <definedName name="t4d01" localSheetId="2">#REF!</definedName>
    <definedName name="t4d01" localSheetId="3">#REF!</definedName>
    <definedName name="t4d01">#REF!</definedName>
    <definedName name="t4f00" localSheetId="2">#REF!</definedName>
    <definedName name="t4f00" localSheetId="3">#REF!</definedName>
    <definedName name="t4f00">#REF!</definedName>
    <definedName name="t4f01" localSheetId="2">#REF!</definedName>
    <definedName name="t4f01" localSheetId="3">#REF!</definedName>
    <definedName name="t4f01">#REF!</definedName>
    <definedName name="t4g00" localSheetId="2">#REF!</definedName>
    <definedName name="t4g00" localSheetId="3">#REF!</definedName>
    <definedName name="t4g00">#REF!</definedName>
    <definedName name="t4g01" localSheetId="2">#REF!</definedName>
    <definedName name="t4g01" localSheetId="3">#REF!</definedName>
    <definedName name="t4g01">#REF!</definedName>
    <definedName name="t4h00" localSheetId="2">#REF!</definedName>
    <definedName name="t4h00" localSheetId="3">#REF!</definedName>
    <definedName name="t4h00">#REF!</definedName>
    <definedName name="t4h01" localSheetId="2">#REF!</definedName>
    <definedName name="t4h01" localSheetId="3">#REF!</definedName>
    <definedName name="t4h01">#REF!</definedName>
    <definedName name="t4i00">'[47]N-1'!#REF!</definedName>
    <definedName name="t4i01">'[47]N-1'!#REF!</definedName>
    <definedName name="t4k00" localSheetId="2">#REF!</definedName>
    <definedName name="t4k00" localSheetId="3">#REF!</definedName>
    <definedName name="t4k00">#REF!</definedName>
    <definedName name="t4k01" localSheetId="2">#REF!</definedName>
    <definedName name="t4k01" localSheetId="3">#REF!</definedName>
    <definedName name="t4k01">#REF!</definedName>
    <definedName name="t5b">'[45]B 1'!#REF!</definedName>
    <definedName name="t5b00" localSheetId="2">#REF!</definedName>
    <definedName name="t5b00" localSheetId="3">#REF!</definedName>
    <definedName name="t5b00">#REF!</definedName>
    <definedName name="t5b01" localSheetId="2">#REF!</definedName>
    <definedName name="t5b01" localSheetId="3">#REF!</definedName>
    <definedName name="t5b01">#REF!</definedName>
    <definedName name="t5c00">'[46]C 25'!#REF!</definedName>
    <definedName name="t5c01">'[46]C 25'!#REF!</definedName>
    <definedName name="t5d00" localSheetId="2">#REF!</definedName>
    <definedName name="t5d00" localSheetId="3">#REF!</definedName>
    <definedName name="t5d00">#REF!</definedName>
    <definedName name="t5d01" localSheetId="2">#REF!</definedName>
    <definedName name="t5d01" localSheetId="3">#REF!</definedName>
    <definedName name="t5d01">#REF!</definedName>
    <definedName name="t5f00" localSheetId="2">#REF!</definedName>
    <definedName name="t5f00" localSheetId="3">#REF!</definedName>
    <definedName name="t5f00">#REF!</definedName>
    <definedName name="t5f01" localSheetId="2">#REF!</definedName>
    <definedName name="t5f01" localSheetId="3">#REF!</definedName>
    <definedName name="t5f01">#REF!</definedName>
    <definedName name="t5g00" localSheetId="2">#REF!</definedName>
    <definedName name="t5g00" localSheetId="3">#REF!</definedName>
    <definedName name="t5g00">#REF!</definedName>
    <definedName name="t5g01" localSheetId="2">#REF!</definedName>
    <definedName name="t5g01" localSheetId="3">#REF!</definedName>
    <definedName name="t5g01">#REF!</definedName>
    <definedName name="t5h00" localSheetId="2">#REF!</definedName>
    <definedName name="t5h00" localSheetId="3">#REF!</definedName>
    <definedName name="t5h00">#REF!</definedName>
    <definedName name="t5h01" localSheetId="2">#REF!</definedName>
    <definedName name="t5h01" localSheetId="3">#REF!</definedName>
    <definedName name="t5h01">#REF!</definedName>
    <definedName name="t5i00">'[47]N-1'!#REF!</definedName>
    <definedName name="t5i01">'[47]N-1'!#REF!</definedName>
    <definedName name="t5k00" localSheetId="2">#REF!</definedName>
    <definedName name="t5k00" localSheetId="3">#REF!</definedName>
    <definedName name="t5k00">#REF!</definedName>
    <definedName name="t5k01" localSheetId="2">#REF!</definedName>
    <definedName name="t5k01" localSheetId="3">#REF!</definedName>
    <definedName name="t5k01">#REF!</definedName>
    <definedName name="t6b">'[31]B 1'!#REF!</definedName>
    <definedName name="table" localSheetId="2">#REF!</definedName>
    <definedName name="table" localSheetId="3">#REF!</definedName>
    <definedName name="table">#REF!</definedName>
    <definedName name="Table10">'[48]Intercompany transactions'!$A$264:$X$290</definedName>
    <definedName name="Table13">'[48]Intercompany transactions'!$A$345:$AB$372</definedName>
    <definedName name="Table14">'[48]Intercompany transactions'!$A$373:$X$398</definedName>
    <definedName name="Table19">'[48]Intercompany transactions'!$A$505:$X$531</definedName>
    <definedName name="Table20">'[48]Intercompany transactions'!$A$532:$X$558</definedName>
    <definedName name="Table21">'[48]Intercompany transactions'!$A$559:$Y$585</definedName>
    <definedName name="Table22">'[48]Intercompany transactions'!$A$586:$X$612</definedName>
    <definedName name="Table7">'[48]Intercompany transactions'!$A$183:$X$209</definedName>
    <definedName name="Table8">'[48]Intercompany transactions'!$A$210:$X$236</definedName>
    <definedName name="Table9">'[48]Intercompany transactions'!$A$237:$X$263</definedName>
    <definedName name="taxrate" localSheetId="2">#REF!</definedName>
    <definedName name="taxrate" localSheetId="3">#REF!</definedName>
    <definedName name="taxrate">#REF!</definedName>
    <definedName name="templ_path" localSheetId="2">#REF!</definedName>
    <definedName name="templ_path" localSheetId="3">#REF!</definedName>
    <definedName name="templ_path">#REF!</definedName>
    <definedName name="TestDescription">[14]SMSTemp!$B$5</definedName>
    <definedName name="texrefcopy245">'[49]Transformation table  2002'!$AH$60</definedName>
    <definedName name="TextRefCopy1">[50]FS!$D$44</definedName>
    <definedName name="TextRefCopy10" localSheetId="2">#REF!</definedName>
    <definedName name="TextRefCopy10" localSheetId="3">#REF!</definedName>
    <definedName name="TextRefCopy10">#REF!</definedName>
    <definedName name="TextRefCopy11" localSheetId="2">#REF!</definedName>
    <definedName name="TextRefCopy11" localSheetId="3">#REF!</definedName>
    <definedName name="TextRefCopy11">#REF!</definedName>
    <definedName name="TextRefCopy12" localSheetId="2">#REF!</definedName>
    <definedName name="TextRefCopy12" localSheetId="3">#REF!</definedName>
    <definedName name="TextRefCopy12">#REF!</definedName>
    <definedName name="TextRefCopy13" localSheetId="2">#REF!</definedName>
    <definedName name="TextRefCopy13" localSheetId="3">#REF!</definedName>
    <definedName name="TextRefCopy13">#REF!</definedName>
    <definedName name="TextRefCopy14" localSheetId="2">#REF!</definedName>
    <definedName name="TextRefCopy14" localSheetId="3">#REF!</definedName>
    <definedName name="TextRefCopy14">#REF!</definedName>
    <definedName name="TextRefCopy15" localSheetId="2">#REF!</definedName>
    <definedName name="TextRefCopy15" localSheetId="3">#REF!</definedName>
    <definedName name="TextRefCopy15">#REF!</definedName>
    <definedName name="TextRefCopy16" localSheetId="2">#REF!</definedName>
    <definedName name="TextRefCopy16" localSheetId="3">#REF!</definedName>
    <definedName name="TextRefCopy16">#REF!</definedName>
    <definedName name="TextRefCopy17" localSheetId="2">#REF!</definedName>
    <definedName name="TextRefCopy17" localSheetId="3">#REF!</definedName>
    <definedName name="TextRefCopy17">#REF!</definedName>
    <definedName name="TextRefCopy18" localSheetId="2">#REF!</definedName>
    <definedName name="TextRefCopy18" localSheetId="3">#REF!</definedName>
    <definedName name="TextRefCopy18">#REF!</definedName>
    <definedName name="TextRefCopy2" localSheetId="2">#REF!</definedName>
    <definedName name="TextRefCopy2" localSheetId="3">#REF!</definedName>
    <definedName name="TextRefCopy2">#REF!</definedName>
    <definedName name="TextRefCopy25">[51]TS!#REF!</definedName>
    <definedName name="TextRefCopy27">[51]TS!#REF!</definedName>
    <definedName name="TextRefCopy3" localSheetId="2">#REF!</definedName>
    <definedName name="TextRefCopy3" localSheetId="3">#REF!</definedName>
    <definedName name="TextRefCopy3">#REF!</definedName>
    <definedName name="TextRefCopy31">'[52]2002'!#REF!</definedName>
    <definedName name="TextRefCopy32" localSheetId="2">#REF!</definedName>
    <definedName name="TextRefCopy32" localSheetId="3">#REF!</definedName>
    <definedName name="TextRefCopy32">#REF!</definedName>
    <definedName name="TextRefCopy34" localSheetId="2">#REF!</definedName>
    <definedName name="TextRefCopy34" localSheetId="3">#REF!</definedName>
    <definedName name="TextRefCopy34">#REF!</definedName>
    <definedName name="TextRefCopy36" localSheetId="2">#REF!</definedName>
    <definedName name="TextRefCopy36" localSheetId="3">#REF!</definedName>
    <definedName name="TextRefCopy36">#REF!</definedName>
    <definedName name="TextRefCopy37" localSheetId="2">#REF!</definedName>
    <definedName name="TextRefCopy37" localSheetId="3">#REF!</definedName>
    <definedName name="TextRefCopy37">#REF!</definedName>
    <definedName name="TextRefCopy38" localSheetId="2">#REF!</definedName>
    <definedName name="TextRefCopy38" localSheetId="3">#REF!</definedName>
    <definedName name="TextRefCopy38">#REF!</definedName>
    <definedName name="TextRefCopy4" localSheetId="2">#REF!</definedName>
    <definedName name="TextRefCopy4" localSheetId="3">#REF!</definedName>
    <definedName name="TextRefCopy4">#REF!</definedName>
    <definedName name="TextRefCopy5">'[53]Spreadsheet # 2'!#REF!</definedName>
    <definedName name="TextRefCopy6" localSheetId="2">#REF!</definedName>
    <definedName name="TextRefCopy6" localSheetId="3">#REF!</definedName>
    <definedName name="TextRefCopy6">#REF!</definedName>
    <definedName name="TextRefCopy7" localSheetId="2">#REF!</definedName>
    <definedName name="TextRefCopy7" localSheetId="3">#REF!</definedName>
    <definedName name="TextRefCopy7">#REF!</definedName>
    <definedName name="TextRefCopy8" localSheetId="2">#REF!</definedName>
    <definedName name="TextRefCopy8" localSheetId="3">#REF!</definedName>
    <definedName name="TextRefCopy8">#REF!</definedName>
    <definedName name="TextRefCopy9" localSheetId="2">#REF!</definedName>
    <definedName name="TextRefCopy9" localSheetId="3">#REF!</definedName>
    <definedName name="TextRefCopy9">#REF!</definedName>
    <definedName name="TextRefCopyRangeCount" hidden="1">9</definedName>
    <definedName name="tid">[16]Tabeller!$E$17</definedName>
    <definedName name="tipcell" localSheetId="2">#REF!</definedName>
    <definedName name="tipcell" localSheetId="3">#REF!</definedName>
    <definedName name="tipcell">#REF!</definedName>
    <definedName name="TONMILL">'[1]CamKum Prod'!$H$21</definedName>
    <definedName name="TONMIN">'[1]CamKum Prod'!$H$15</definedName>
    <definedName name="Total" localSheetId="2">#REF!</definedName>
    <definedName name="Total" localSheetId="3">#REF!</definedName>
    <definedName name="Total">#REF!</definedName>
    <definedName name="total_1">'[45]A 100'!#REF!</definedName>
    <definedName name="Total_Name_rang1" localSheetId="2">#REF!</definedName>
    <definedName name="Total_Name_rang1" localSheetId="3">#REF!</definedName>
    <definedName name="Total_Name_rang1">#REF!</definedName>
    <definedName name="Total_Name_rang2" localSheetId="2">#REF!</definedName>
    <definedName name="Total_Name_rang2" localSheetId="3">#REF!</definedName>
    <definedName name="Total_Name_rang2">#REF!</definedName>
    <definedName name="Total_R" localSheetId="2">#REF!</definedName>
    <definedName name="Total_R" localSheetId="3">#REF!</definedName>
    <definedName name="Total_R">#REF!</definedName>
    <definedName name="Total_rang1" localSheetId="2">#REF!</definedName>
    <definedName name="Total_rang1" localSheetId="3">#REF!</definedName>
    <definedName name="Total_rang1">#REF!</definedName>
    <definedName name="Total_rang2" localSheetId="2">#REF!</definedName>
    <definedName name="Total_rang2" localSheetId="3">#REF!</definedName>
    <definedName name="Total_rang2">#REF!</definedName>
    <definedName name="Total_Rest_Fact" localSheetId="2">#REF!</definedName>
    <definedName name="Total_Rest_Fact" localSheetId="3">#REF!</definedName>
    <definedName name="Total_Rest_Fact">#REF!</definedName>
    <definedName name="Total_Rest_Fact_R" localSheetId="2">#REF!</definedName>
    <definedName name="Total_Rest_Fact_R" localSheetId="3">#REF!</definedName>
    <definedName name="Total_Rest_Fact_R">#REF!</definedName>
    <definedName name="Total_Rest_Fact_rang1" localSheetId="2">#REF!</definedName>
    <definedName name="Total_Rest_Fact_rang1" localSheetId="3">#REF!</definedName>
    <definedName name="Total_Rest_Fact_rang1">#REF!</definedName>
    <definedName name="Total_Rest_Fact_rang2" localSheetId="2">#REF!</definedName>
    <definedName name="Total_Rest_Fact_rang2" localSheetId="3">#REF!</definedName>
    <definedName name="Total_Rest_Fact_rang2">#REF!</definedName>
    <definedName name="total1">'[54]F100-Trial BS'!#REF!</definedName>
    <definedName name="total1_0">'[54]F100-Trial BS'!$B$78</definedName>
    <definedName name="total1_00">'[45]A 100'!#REF!</definedName>
    <definedName name="total1_01" localSheetId="2">#REF!</definedName>
    <definedName name="total1_01" localSheetId="3">#REF!</definedName>
    <definedName name="total1_01">#REF!</definedName>
    <definedName name="total2_00">'[45]A 100'!#REF!</definedName>
    <definedName name="total2_01" localSheetId="2">#REF!</definedName>
    <definedName name="total2_01" localSheetId="3">#REF!</definedName>
    <definedName name="total2_01">#REF!</definedName>
    <definedName name="total3_00">'[45]A 100'!#REF!</definedName>
    <definedName name="total3_01" localSheetId="2">#REF!</definedName>
    <definedName name="total3_01" localSheetId="3">#REF!</definedName>
    <definedName name="total3_01">#REF!</definedName>
    <definedName name="total4_00" localSheetId="2">#REF!</definedName>
    <definedName name="total4_00" localSheetId="3">#REF!</definedName>
    <definedName name="total4_00">#REF!</definedName>
    <definedName name="total4_01" localSheetId="2">#REF!</definedName>
    <definedName name="total4_01" localSheetId="3">#REF!</definedName>
    <definedName name="total4_01">#REF!</definedName>
    <definedName name="total5_00" localSheetId="2">#REF!</definedName>
    <definedName name="total5_00" localSheetId="3">#REF!</definedName>
    <definedName name="total5_00">#REF!</definedName>
    <definedName name="total5_01" localSheetId="2">#REF!</definedName>
    <definedName name="total5_01" localSheetId="3">#REF!</definedName>
    <definedName name="total5_01">#REF!</definedName>
    <definedName name="Transf_Fact_Rang1_1" localSheetId="2">#REF!</definedName>
    <definedName name="Transf_Fact_Rang1_1" localSheetId="3">#REF!</definedName>
    <definedName name="Transf_Fact_Rang1_1">#REF!</definedName>
    <definedName name="Transf_Fact_Rang1_2" localSheetId="2">#REF!</definedName>
    <definedName name="Transf_Fact_Rang1_2" localSheetId="3">#REF!</definedName>
    <definedName name="Transf_Fact_Rang1_2">#REF!</definedName>
    <definedName name="Transf_Fact_Rang1_3" localSheetId="2">#REF!</definedName>
    <definedName name="Transf_Fact_Rang1_3" localSheetId="3">#REF!</definedName>
    <definedName name="Transf_Fact_Rang1_3">#REF!</definedName>
    <definedName name="Transf_Fact_Rang1_4" localSheetId="2">#REF!</definedName>
    <definedName name="Transf_Fact_Rang1_4" localSheetId="3">#REF!</definedName>
    <definedName name="Transf_Fact_Rang1_4">#REF!</definedName>
    <definedName name="Transf_Fact_Rang1_5" localSheetId="2">#REF!</definedName>
    <definedName name="Transf_Fact_Rang1_5" localSheetId="3">#REF!</definedName>
    <definedName name="Transf_Fact_Rang1_5">#REF!</definedName>
    <definedName name="Transf_Fact_Rang1_6" localSheetId="2">#REF!</definedName>
    <definedName name="Transf_Fact_Rang1_6" localSheetId="3">#REF!</definedName>
    <definedName name="Transf_Fact_Rang1_6">#REF!</definedName>
    <definedName name="Transf_Fact_Rang1_7" localSheetId="2">#REF!</definedName>
    <definedName name="Transf_Fact_Rang1_7" localSheetId="3">#REF!</definedName>
    <definedName name="Transf_Fact_Rang1_7">#REF!</definedName>
    <definedName name="Transf_Fact_Rang1_8" localSheetId="2">#REF!</definedName>
    <definedName name="Transf_Fact_Rang1_8" localSheetId="3">#REF!</definedName>
    <definedName name="Transf_Fact_Rang1_8">#REF!</definedName>
    <definedName name="Transf_Fact_Rang2_2" localSheetId="2">#REF!</definedName>
    <definedName name="Transf_Fact_Rang2_2" localSheetId="3">#REF!</definedName>
    <definedName name="Transf_Fact_Rang2_2">#REF!</definedName>
    <definedName name="Transf_Fact_Rang2_3" localSheetId="2">#REF!</definedName>
    <definedName name="Transf_Fact_Rang2_3" localSheetId="3">#REF!</definedName>
    <definedName name="Transf_Fact_Rang2_3">#REF!</definedName>
    <definedName name="Transf_Fact_Rang2_4" localSheetId="2">#REF!</definedName>
    <definedName name="Transf_Fact_Rang2_4" localSheetId="3">#REF!</definedName>
    <definedName name="Transf_Fact_Rang2_4">#REF!</definedName>
    <definedName name="Transf_Fact_Rang2_5" localSheetId="2">#REF!</definedName>
    <definedName name="Transf_Fact_Rang2_5" localSheetId="3">#REF!</definedName>
    <definedName name="Transf_Fact_Rang2_5">#REF!</definedName>
    <definedName name="Transf_Fact_Rang2_6" localSheetId="2">#REF!</definedName>
    <definedName name="Transf_Fact_Rang2_6" localSheetId="3">#REF!</definedName>
    <definedName name="Transf_Fact_Rang2_6">#REF!</definedName>
    <definedName name="Transf_Fact_Rang2_7" localSheetId="2">#REF!</definedName>
    <definedName name="Transf_Fact_Rang2_7" localSheetId="3">#REF!</definedName>
    <definedName name="Transf_Fact_Rang2_7">#REF!</definedName>
    <definedName name="Transf_Fact_Rang2_8" localSheetId="2">#REF!</definedName>
    <definedName name="Transf_Fact_Rang2_8" localSheetId="3">#REF!</definedName>
    <definedName name="Transf_Fact_Rang2_8">#REF!</definedName>
    <definedName name="Transf_Fact_Rang3_3" localSheetId="2">#REF!</definedName>
    <definedName name="Transf_Fact_Rang3_3" localSheetId="3">#REF!</definedName>
    <definedName name="Transf_Fact_Rang3_3">#REF!</definedName>
    <definedName name="Transf_Fact_Rang3_4" localSheetId="2">#REF!</definedName>
    <definedName name="Transf_Fact_Rang3_4" localSheetId="3">#REF!</definedName>
    <definedName name="Transf_Fact_Rang3_4">#REF!</definedName>
    <definedName name="Transf_Fact_Rang3_5" localSheetId="2">#REF!</definedName>
    <definedName name="Transf_Fact_Rang3_5" localSheetId="3">#REF!</definedName>
    <definedName name="Transf_Fact_Rang3_5">#REF!</definedName>
    <definedName name="Transf_Fact_Rang3_6" localSheetId="2">#REF!</definedName>
    <definedName name="Transf_Fact_Rang3_6" localSheetId="3">#REF!</definedName>
    <definedName name="Transf_Fact_Rang3_6">#REF!</definedName>
    <definedName name="Transf_Fact_Rang3_7" localSheetId="2">#REF!</definedName>
    <definedName name="Transf_Fact_Rang3_7" localSheetId="3">#REF!</definedName>
    <definedName name="Transf_Fact_Rang3_7">#REF!</definedName>
    <definedName name="Transf_Fact_Rang3_8" localSheetId="2">#REF!</definedName>
    <definedName name="Transf_Fact_Rang3_8" localSheetId="3">#REF!</definedName>
    <definedName name="Transf_Fact_Rang3_8">#REF!</definedName>
    <definedName name="Transf_Fact_Rang4_4" localSheetId="2">#REF!</definedName>
    <definedName name="Transf_Fact_Rang4_4" localSheetId="3">#REF!</definedName>
    <definedName name="Transf_Fact_Rang4_4">#REF!</definedName>
    <definedName name="Transf_Fact_Rang4_5" localSheetId="2">#REF!</definedName>
    <definedName name="Transf_Fact_Rang4_5" localSheetId="3">#REF!</definedName>
    <definedName name="Transf_Fact_Rang4_5">#REF!</definedName>
    <definedName name="Transf_Fact_Rang4_6" localSheetId="2">#REF!</definedName>
    <definedName name="Transf_Fact_Rang4_6" localSheetId="3">#REF!</definedName>
    <definedName name="Transf_Fact_Rang4_6">#REF!</definedName>
    <definedName name="Transf_Fact_Rang4_7" localSheetId="2">#REF!</definedName>
    <definedName name="Transf_Fact_Rang4_7" localSheetId="3">#REF!</definedName>
    <definedName name="Transf_Fact_Rang4_7">#REF!</definedName>
    <definedName name="Transf_Fact_Rang4_8" localSheetId="2">#REF!</definedName>
    <definedName name="Transf_Fact_Rang4_8" localSheetId="3">#REF!</definedName>
    <definedName name="Transf_Fact_Rang4_8">#REF!</definedName>
    <definedName name="Transf_Fact_Rang5_5" localSheetId="2">#REF!</definedName>
    <definedName name="Transf_Fact_Rang5_5" localSheetId="3">#REF!</definedName>
    <definedName name="Transf_Fact_Rang5_5">#REF!</definedName>
    <definedName name="Transf_Fact_Rang5_6" localSheetId="2">#REF!</definedName>
    <definedName name="Transf_Fact_Rang5_6" localSheetId="3">#REF!</definedName>
    <definedName name="Transf_Fact_Rang5_6">#REF!</definedName>
    <definedName name="Transf_Fact_Rang5_7" localSheetId="2">#REF!</definedName>
    <definedName name="Transf_Fact_Rang5_7" localSheetId="3">#REF!</definedName>
    <definedName name="Transf_Fact_Rang5_7">#REF!</definedName>
    <definedName name="Transf_Fact_Rang5_8" localSheetId="2">#REF!</definedName>
    <definedName name="Transf_Fact_Rang5_8" localSheetId="3">#REF!</definedName>
    <definedName name="Transf_Fact_Rang5_8">#REF!</definedName>
    <definedName name="Transf_Fact_Rang6_6" localSheetId="2">#REF!</definedName>
    <definedName name="Transf_Fact_Rang6_6" localSheetId="3">#REF!</definedName>
    <definedName name="Transf_Fact_Rang6_6">#REF!</definedName>
    <definedName name="Transf_Fact_Rang6_7" localSheetId="2">#REF!</definedName>
    <definedName name="Transf_Fact_Rang6_7" localSheetId="3">#REF!</definedName>
    <definedName name="Transf_Fact_Rang6_7">#REF!</definedName>
    <definedName name="Transf_Fact_Rang6_8" localSheetId="2">#REF!</definedName>
    <definedName name="Transf_Fact_Rang6_8" localSheetId="3">#REF!</definedName>
    <definedName name="Transf_Fact_Rang6_8">#REF!</definedName>
    <definedName name="Transf_Fact_Rang7_7" localSheetId="2">#REF!</definedName>
    <definedName name="Transf_Fact_Rang7_7" localSheetId="3">#REF!</definedName>
    <definedName name="Transf_Fact_Rang7_7">#REF!</definedName>
    <definedName name="Transf_Fact_Rang7_8" localSheetId="2">#REF!</definedName>
    <definedName name="Transf_Fact_Rang7_8" localSheetId="3">#REF!</definedName>
    <definedName name="Transf_Fact_Rang7_8">#REF!</definedName>
    <definedName name="Transf_Fact_Rang8_8" localSheetId="2">#REF!</definedName>
    <definedName name="Transf_Fact_Rang8_8" localSheetId="3">#REF!</definedName>
    <definedName name="Transf_Fact_Rang8_8">#REF!</definedName>
    <definedName name="ugfil" hidden="1">'[1]Prelim Cost'!$B$31:$L$31</definedName>
    <definedName name="unhide" localSheetId="2">#REF!</definedName>
    <definedName name="unhide" localSheetId="3">#REF!</definedName>
    <definedName name="unhide">#REF!</definedName>
    <definedName name="Unit">[21]Info!$E$38</definedName>
    <definedName name="Unitname">[37]SETUP!$D$9</definedName>
    <definedName name="USD">150.2</definedName>
    <definedName name="uu" hidden="1">'[1]Prelim Cost'!$B$33:$L$33</definedName>
    <definedName name="valutac1">[16]Tabeller!$K$17</definedName>
    <definedName name="vat" localSheetId="2">#REF!</definedName>
    <definedName name="vat" localSheetId="3">#REF!</definedName>
    <definedName name="vat">#REF!</definedName>
    <definedName name="version">"v.04.01.LC"</definedName>
    <definedName name="vfhn">[55]Апрель!#REF!</definedName>
    <definedName name="vfhn02u">[56]Март!#REF!</definedName>
    <definedName name="Vfrhjc2">'[10]S-360'!Vfrhjc2</definedName>
    <definedName name="VOLUMES" localSheetId="2">#REF!</definedName>
    <definedName name="VOLUMES" localSheetId="3">#REF!</definedName>
    <definedName name="VOLUMES">#REF!</definedName>
    <definedName name="w">'[34]A-20'!$C$183</definedName>
    <definedName name="Weekday_count">SUM('[28]31.05.04'!$I$37:$AH$37)</definedName>
    <definedName name="wer">'[54]F100-Trial BS'!$G$167</definedName>
    <definedName name="WIDTH" localSheetId="2">#REF!</definedName>
    <definedName name="WIDTH" localSheetId="3">#REF!</definedName>
    <definedName name="WIDTH">#REF!</definedName>
    <definedName name="work_path" localSheetId="2">#REF!</definedName>
    <definedName name="work_path" localSheetId="3">#REF!</definedName>
    <definedName name="work_path">#REF!</definedName>
    <definedName name="working" localSheetId="2">#REF!</definedName>
    <definedName name="working" localSheetId="3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Coded._.IAS._.FS." localSheetId="0" hidden="1">{"IASTrail",#N/A,FALSE,"IAS"}</definedName>
    <definedName name="wrn.Coded._.IAS._.FS." localSheetId="1" hidden="1">{"IASTrail",#N/A,FALSE,"IAS"}</definedName>
    <definedName name="wrn.Coded._.IAS._.FS." localSheetId="2" hidden="1">{"IASTrail",#N/A,FALSE,"IAS"}</definedName>
    <definedName name="wrn.Coded._.IAS._.FS." localSheetId="3" hidden="1">{"IASTrail",#N/A,FALSE,"IAS"}</definedName>
    <definedName name="wrn.Coded._.IAS._.FS." hidden="1">{"IASTrail",#N/A,FALSE,"IAS"}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localSheetId="2" hidden="1">{#N/A,#N/A,FALSE,"FA_1";#N/A,#N/A,FALSE,"Dep'n SE";#N/A,#N/A,FALSE,"Dep'n FC"}</definedName>
    <definedName name="wrn.Fixed._.Assets._.Note._.and._.Depreciation." localSheetId="3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0" hidden="1">{#N/A,#N/A,TRUE,"MAP";#N/A,#N/A,TRUE,"STEPS";#N/A,#N/A,TRUE,"RULES"}</definedName>
    <definedName name="wrn.Help." localSheetId="1" hidden="1">{#N/A,#N/A,TRUE,"MAP";#N/A,#N/A,TRUE,"STEPS";#N/A,#N/A,TRUE,"RULES"}</definedName>
    <definedName name="wrn.Help." localSheetId="2" hidden="1">{#N/A,#N/A,TRUE,"MAP";#N/A,#N/A,TRUE,"STEPS";#N/A,#N/A,TRUE,"RULES"}</definedName>
    <definedName name="wrn.Help." localSheetId="3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localSheetId="2" hidden="1">{"IASBS",#N/A,TRUE,"IAS";"IASPL",#N/A,TRUE,"IAS";"IASNotes",#N/A,TRUE,"IAS";"CFDir - expanded",#N/A,TRUE,"CF DIR"}</definedName>
    <definedName name="wrn.IAS._.BS._.PL._.CF._.and._.Notes." localSheetId="3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localSheetId="1" hidden="1">{"IAS Mapping",#N/A,TRUE,"RSA_FS"}</definedName>
    <definedName name="wrn.IAS._.Mapping." localSheetId="2" hidden="1">{"IAS Mapping",#N/A,TRUE,"RSA_FS"}</definedName>
    <definedName name="wrn.IAS._.Mapping." localSheetId="3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localSheetId="1" hidden="1">{#N/A,#N/A,FALSE,"Infl_fact"}</definedName>
    <definedName name="wrn.Inflation._.factors._.used." localSheetId="2" hidden="1">{#N/A,#N/A,FALSE,"Infl_fact"}</definedName>
    <definedName name="wrn.Inflation._.factors._.used." localSheetId="3" hidden="1">{#N/A,#N/A,FALSE,"Infl_fact"}</definedName>
    <definedName name="wrn.Inflation._.factors._.used." hidden="1">{#N/A,#N/A,FALSE,"Infl_fact"}</definedName>
    <definedName name="wrn.Loans" localSheetId="0" hidden="1">{"Summary report",#N/A,FALSE,"BBH";"Details - chart",#N/A,FALSE,"BBH"}</definedName>
    <definedName name="wrn.Loans" localSheetId="1" hidden="1">{"Summary report",#N/A,FALSE,"BBH";"Details - chart",#N/A,FALSE,"BBH"}</definedName>
    <definedName name="wrn.Loans" localSheetId="2" hidden="1">{"Summary report",#N/A,FALSE,"BBH";"Details - chart",#N/A,FALSE,"BBH"}</definedName>
    <definedName name="wrn.Loans" localSheetId="3" hidden="1">{"Summary report",#N/A,FALSE,"BBH";"Details - chart",#N/A,FALSE,"BBH"}</definedName>
    <definedName name="wrn.Loans" hidden="1">{"Summary report",#N/A,FALSE,"BBH";"Details - chart",#N/A,FALSE,"BBH"}</definedName>
    <definedName name="wrn.Loans." localSheetId="0" hidden="1">{"Summary report",#N/A,FALSE,"BBH";"Details - chart",#N/A,FALSE,"BBH"}</definedName>
    <definedName name="wrn.Loans." localSheetId="1" hidden="1">{"Summary report",#N/A,FALSE,"BBH";"Details - chart",#N/A,FALSE,"BBH"}</definedName>
    <definedName name="wrn.Loans." localSheetId="2" hidden="1">{"Summary report",#N/A,FALSE,"BBH";"Details - chart",#N/A,FALSE,"BBH"}</definedName>
    <definedName name="wrn.Loans." localSheetId="3" hidden="1">{"Summary report",#N/A,FALSE,"BBH";"Details - chart",#N/A,FALSE,"BBH"}</definedName>
    <definedName name="wrn.Loans." hidden="1">{"Summary report",#N/A,FALSE,"BBH";"Details - chart",#N/A,FALSE,"BBH"}</definedName>
    <definedName name="wrn.PL._.Analysis." localSheetId="0" hidden="1">{"AnalRSA",#N/A,TRUE,"PL-Anal";"AnalIAS",#N/A,TRUE,"PL-Anal"}</definedName>
    <definedName name="wrn.PL._.Analysis." localSheetId="1" hidden="1">{"AnalRSA",#N/A,TRUE,"PL-Anal";"AnalIAS",#N/A,TRUE,"PL-Anal"}</definedName>
    <definedName name="wrn.PL._.Analysis." localSheetId="2" hidden="1">{"AnalRSA",#N/A,TRUE,"PL-Anal";"AnalIAS",#N/A,TRUE,"PL-Anal"}</definedName>
    <definedName name="wrn.PL._.Analysis." localSheetId="3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0" hidden="1">{"BS1",#N/A,TRUE,"RSA_FS";"BS2",#N/A,TRUE,"RSA_FS";"BS3",#N/A,TRUE,"RSA_FS"}</definedName>
    <definedName name="wrn.RSA._.BS._.and._.PL." localSheetId="1" hidden="1">{"BS1",#N/A,TRUE,"RSA_FS";"BS2",#N/A,TRUE,"RSA_FS";"BS3",#N/A,TRUE,"RSA_FS"}</definedName>
    <definedName name="wrn.RSA._.BS._.and._.PL." localSheetId="2" hidden="1">{"BS1",#N/A,TRUE,"RSA_FS";"BS2",#N/A,TRUE,"RSA_FS";"BS3",#N/A,TRUE,"RSA_FS"}</definedName>
    <definedName name="wrn.RSA._.BS._.and._.PL." localSheetId="3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_train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year">[30]Settings!#REF!</definedName>
    <definedName name="yy" hidden="1">'[1]Prelim Cost'!$B$31:$L$31</definedName>
    <definedName name="Z_3FF835A2_A4C0_4941_9E4A_4EABDC6914AE_.wvu.Cols" localSheetId="2" hidden="1">#REF!,#REF!,#REF!</definedName>
    <definedName name="Z_3FF835A2_A4C0_4941_9E4A_4EABDC6914AE_.wvu.Cols" localSheetId="3" hidden="1">#REF!,#REF!,#REF!</definedName>
    <definedName name="Z_3FF835A2_A4C0_4941_9E4A_4EABDC6914AE_.wvu.Cols" hidden="1">#REF!,#REF!,#REF!</definedName>
    <definedName name="Z_3FF835A2_A4C0_4941_9E4A_4EABDC6914AE_.wvu.FilterData" localSheetId="2" hidden="1">#REF!</definedName>
    <definedName name="Z_3FF835A2_A4C0_4941_9E4A_4EABDC6914AE_.wvu.FilterData" localSheetId="3" hidden="1">#REF!</definedName>
    <definedName name="Z_3FF835A2_A4C0_4941_9E4A_4EABDC6914AE_.wvu.FilterData" hidden="1">#REF!</definedName>
    <definedName name="Z_3FF835A2_A4C0_4941_9E4A_4EABDC6914AE_.wvu.PrintArea" localSheetId="2" hidden="1">#REF!</definedName>
    <definedName name="Z_3FF835A2_A4C0_4941_9E4A_4EABDC6914AE_.wvu.PrintArea" localSheetId="3" hidden="1">#REF!</definedName>
    <definedName name="Z_3FF835A2_A4C0_4941_9E4A_4EABDC6914AE_.wvu.PrintArea" hidden="1">#REF!</definedName>
    <definedName name="Z_3FF835A2_A4C0_4941_9E4A_4EABDC6914AE_.wvu.Rows" localSheetId="2" hidden="1">#REF!</definedName>
    <definedName name="Z_3FF835A2_A4C0_4941_9E4A_4EABDC6914AE_.wvu.Rows" localSheetId="3" hidden="1">#REF!</definedName>
    <definedName name="Z_3FF835A2_A4C0_4941_9E4A_4EABDC6914AE_.wvu.Rows" hidden="1">#REF!</definedName>
    <definedName name="Z_9944A555_2A6E_4775_AF28_A37C2EA58D79_.wvu.Cols" localSheetId="2" hidden="1">#REF!,#REF!,#REF!</definedName>
    <definedName name="Z_9944A555_2A6E_4775_AF28_A37C2EA58D79_.wvu.Cols" localSheetId="3" hidden="1">#REF!,#REF!,#REF!</definedName>
    <definedName name="Z_9944A555_2A6E_4775_AF28_A37C2EA58D79_.wvu.Cols" hidden="1">#REF!,#REF!,#REF!</definedName>
    <definedName name="Z_9944A555_2A6E_4775_AF28_A37C2EA58D79_.wvu.FilterData" localSheetId="2" hidden="1">#REF!</definedName>
    <definedName name="Z_9944A555_2A6E_4775_AF28_A37C2EA58D79_.wvu.FilterData" localSheetId="3" hidden="1">#REF!</definedName>
    <definedName name="Z_9944A555_2A6E_4775_AF28_A37C2EA58D79_.wvu.FilterData" hidden="1">#REF!</definedName>
    <definedName name="Z_9944A555_2A6E_4775_AF28_A37C2EA58D79_.wvu.PrintArea" localSheetId="2" hidden="1">#REF!</definedName>
    <definedName name="Z_9944A555_2A6E_4775_AF28_A37C2EA58D79_.wvu.PrintArea" localSheetId="3" hidden="1">#REF!</definedName>
    <definedName name="Z_9944A555_2A6E_4775_AF28_A37C2EA58D79_.wvu.PrintArea" hidden="1">#REF!</definedName>
    <definedName name="Z_9944A555_2A6E_4775_AF28_A37C2EA58D79_.wvu.Rows" localSheetId="2" hidden="1">#REF!</definedName>
    <definedName name="Z_9944A555_2A6E_4775_AF28_A37C2EA58D79_.wvu.Rows" localSheetId="3" hidden="1">#REF!</definedName>
    <definedName name="Z_9944A555_2A6E_4775_AF28_A37C2EA58D79_.wvu.Rows" hidden="1">#REF!</definedName>
    <definedName name="Z_C38D798C_080A_4519_9B17_6ABAC626E22C_.wvu.Cols" localSheetId="2" hidden="1">#REF!,#REF!,#REF!</definedName>
    <definedName name="Z_C38D798C_080A_4519_9B17_6ABAC626E22C_.wvu.Cols" localSheetId="3" hidden="1">#REF!,#REF!,#REF!</definedName>
    <definedName name="Z_C38D798C_080A_4519_9B17_6ABAC626E22C_.wvu.Cols" hidden="1">#REF!,#REF!,#REF!</definedName>
    <definedName name="Z_C38D798C_080A_4519_9B17_6ABAC626E22C_.wvu.FilterData" localSheetId="2" hidden="1">#REF!</definedName>
    <definedName name="Z_C38D798C_080A_4519_9B17_6ABAC626E22C_.wvu.FilterData" localSheetId="3" hidden="1">#REF!</definedName>
    <definedName name="Z_C38D798C_080A_4519_9B17_6ABAC626E22C_.wvu.FilterData" hidden="1">#REF!</definedName>
    <definedName name="Z_C38D798C_080A_4519_9B17_6ABAC626E22C_.wvu.PrintArea" localSheetId="2" hidden="1">#REF!</definedName>
    <definedName name="Z_C38D798C_080A_4519_9B17_6ABAC626E22C_.wvu.PrintArea" localSheetId="3" hidden="1">#REF!</definedName>
    <definedName name="Z_C38D798C_080A_4519_9B17_6ABAC626E22C_.wvu.PrintArea" hidden="1">#REF!</definedName>
    <definedName name="Z_C38D798C_080A_4519_9B17_6ABAC626E22C_.wvu.Rows" localSheetId="2" hidden="1">#REF!</definedName>
    <definedName name="Z_C38D798C_080A_4519_9B17_6ABAC626E22C_.wvu.Rows" localSheetId="3" hidden="1">#REF!</definedName>
    <definedName name="Z_C38D798C_080A_4519_9B17_6ABAC626E22C_.wvu.Rows" hidden="1">#REF!</definedName>
    <definedName name="zheldor">[20]yO302.1!#REF!</definedName>
    <definedName name="zheldorizdat">[20]yO302.1!#REF!</definedName>
    <definedName name="а">[57]АФ!$C$1</definedName>
    <definedName name="а1">[58]ЯНВАРЬ!#REF!</definedName>
    <definedName name="А2" localSheetId="2">#REF!</definedName>
    <definedName name="А2" localSheetId="3">#REF!</definedName>
    <definedName name="А2">#REF!</definedName>
    <definedName name="АБ">[59]ДДСАБ!$C$10</definedName>
    <definedName name="Август" localSheetId="2">#REF!</definedName>
    <definedName name="Август" localSheetId="3">#REF!</definedName>
    <definedName name="Август">#REF!</definedName>
    <definedName name="август2002г">[56]Сентябрь!#REF!</definedName>
    <definedName name="авпрар" localSheetId="2">#REF!</definedName>
    <definedName name="авпрар" localSheetId="3">#REF!</definedName>
    <definedName name="авпрар">#REF!</definedName>
    <definedName name="адмрасходы">[60]Лист2!#REF!</definedName>
    <definedName name="ам" localSheetId="2">#REF!</definedName>
    <definedName name="ам" localSheetId="3">#REF!</definedName>
    <definedName name="ам">#REF!</definedName>
    <definedName name="амортизация">[60]Лист2!#REF!</definedName>
    <definedName name="апва">'[10]S-360'!апва</definedName>
    <definedName name="Апрель">[55]Апрель!#REF!</definedName>
    <definedName name="апрель2000">[56]Квартал!#REF!</definedName>
    <definedName name="аренда">[60]Лист2!#REF!</definedName>
    <definedName name="_xlnm.Database" localSheetId="2">#REF!</definedName>
    <definedName name="_xlnm.Database" localSheetId="3">#REF!</definedName>
    <definedName name="_xlnm.Database">#REF!</definedName>
    <definedName name="биржа">[61]База!$A$1:$T$65536</definedName>
    <definedName name="биржа1">[61]База!$B$1:$T$65536</definedName>
    <definedName name="БЛРаздел1">[62]Форма2!$C$19:$C$24,[62]Форма2!$E$19:$F$24,[62]Форма2!$D$26:$F$31,[62]Форма2!$C$33:$C$38,[62]Форма2!$E$33:$F$38,[62]Форма2!$D$40:$F$43,[62]Форма2!$C$45:$C$48,[62]Форма2!$E$45:$F$48,[62]Форма2!$C$19</definedName>
    <definedName name="БЛРаздел10" localSheetId="2">#REF!</definedName>
    <definedName name="БЛРаздел10" localSheetId="3">#REF!</definedName>
    <definedName name="БЛРаздел10">#REF!</definedName>
    <definedName name="БЛРаздел2">[62]Форма2!$C$51:$C$58,[62]Форма2!$E$51:$F$58,[62]Форма2!$C$60:$C$63,[62]Форма2!$E$60:$F$63,[62]Форма2!$C$65:$C$67,[62]Форма2!$E$65:$F$67,[62]Форма2!$C$51</definedName>
    <definedName name="БЛРаздел3">[62]Форма2!$C$70:$C$72,[62]Форма2!$D$73:$F$73,[62]Форма2!$E$70:$F$72,[62]Форма2!$C$75:$C$77,[62]Форма2!$E$75:$F$77,[62]Форма2!$C$79:$C$82,[62]Форма2!$E$79:$F$82,[62]Форма2!$C$84:$C$86,[62]Форма2!$E$84:$F$86,[62]Форма2!$C$88:$C$89,[62]Форма2!$E$88:$F$89,[62]Форма2!$C$70</definedName>
    <definedName name="БЛРаздел4">[62]Форма2!$E$106:$F$107,[62]Форма2!$C$106:$C$107,[62]Форма2!$E$102:$F$104,[62]Форма2!$C$102:$C$104,[62]Форма2!$C$97:$C$100,[62]Форма2!$E$97:$F$100,[62]Форма2!$E$92:$F$95,[62]Форма2!$C$92:$C$95,[62]Форма2!$C$92</definedName>
    <definedName name="БЛРаздел5">[62]Форма2!$C$113:$C$114,[62]Форма2!$D$110:$F$112,[62]Форма2!$E$113:$F$114,[62]Форма2!$D$115:$F$115,[62]Форма2!$D$117:$F$119,[62]Форма2!$D$121:$F$122,[62]Форма2!$D$124:$F$126,[62]Форма2!$D$110</definedName>
    <definedName name="БЛРаздел6">[62]Форма2!$D$129:$F$132,[62]Форма2!$D$134:$F$135,[62]Форма2!$D$137:$F$140,[62]Форма2!$D$142:$F$144,[62]Форма2!$D$146:$F$150,[62]Форма2!$D$152:$F$154,[62]Форма2!$D$156:$F$162,[62]Форма2!$D$129</definedName>
    <definedName name="блраздел66">[63]Форма2!$D$129:$F$132,[63]Форма2!$D$134:$F$135,[63]Форма2!$D$138:$F$141,[63]Форма2!$D$148:$F$150,[63]Форма2!$D$152:$F$153,[63]Форма2!$D$155:$F$158,[63]Форма2!$D$161:$F$167,[63]Форма2!$D$129</definedName>
    <definedName name="БЛРаздел7">[62]Форма2!$D$179:$F$185,[62]Форма2!$D$175:$F$177,[62]Форма2!$D$165:$F$173,[62]Форма2!$D$165</definedName>
    <definedName name="БЛРаздел8">[62]Форма2!$E$200:$F$207,[62]Форма2!$C$200:$C$207,[62]Форма2!$E$189:$F$198,[62]Форма2!$C$189:$C$198,[62]Форма2!$E$188:$F$188,[62]Форма2!$C$188</definedName>
    <definedName name="БЛРаздел9">[62]Форма2!$E$234:$F$237,[62]Форма2!$C$234:$C$237,[62]Форма2!$E$224:$F$232,[62]Форма2!$C$224:$C$232,[62]Форма2!$E$223:$F$223,[62]Форма2!$C$223,[62]Форма2!$E$217:$F$221,[62]Форма2!$C$217:$C$221,[62]Форма2!$E$210:$F$215,[62]Форма2!$C$210:$C$215,[62]Форма2!$C$210</definedName>
    <definedName name="БПДанные">[62]Форма1!$C$22:$D$33,[62]Форма1!$C$36:$D$48,[62]Форма1!$C$22</definedName>
    <definedName name="ВалютаБаланса" localSheetId="2">#REF!</definedName>
    <definedName name="ВалютаБаланса" localSheetId="3">#REF!</definedName>
    <definedName name="ВалютаБаланса">#REF!</definedName>
    <definedName name="вп" localSheetId="2">#REF!</definedName>
    <definedName name="вп" localSheetId="3">#REF!</definedName>
    <definedName name="вп">#REF!</definedName>
    <definedName name="Всего" localSheetId="2">#REF!</definedName>
    <definedName name="Всего" localSheetId="3">#REF!</definedName>
    <definedName name="Всего">#REF!</definedName>
    <definedName name="вспом.ссуд.порт." localSheetId="2">#REF!</definedName>
    <definedName name="вспом.ссуд.порт." localSheetId="3">#REF!</definedName>
    <definedName name="вспом.ссуд.порт.">#REF!</definedName>
    <definedName name="выпуск">[55]Январь!#REF!</definedName>
    <definedName name="грп">[64]справка!$B$16</definedName>
    <definedName name="Группа">[65]группа!$A$1:$B$267</definedName>
    <definedName name="Д">'[66]Изменяемые данные'!$C$5</definedName>
    <definedName name="Дата">[67]З!$B$5</definedName>
    <definedName name="ДатаБаланса" localSheetId="2">#REF!</definedName>
    <definedName name="ДатаБаланса" localSheetId="3">#REF!</definedName>
    <definedName name="ДатаБаланса">#REF!</definedName>
    <definedName name="дек02">[56]Сентябрь!#REF!</definedName>
    <definedName name="дек2002год">[55]Сентябрь!#REF!</definedName>
    <definedName name="Декабрь">[55]Декабрь!#REF!</definedName>
    <definedName name="декабрь2002">[55]Ноябрь!#REF!</definedName>
    <definedName name="ДЕП">[67]З!$B$7</definedName>
    <definedName name="Департамент">[67]З!$M$3</definedName>
    <definedName name="дмтс">[20]yO302.1!#REF!</definedName>
    <definedName name="Добыча">'[68]Добыча нефти4'!$F$11:$Q$12</definedName>
    <definedName name="Доз5" localSheetId="2">#REF!</definedName>
    <definedName name="Доз5" localSheetId="3">#REF!</definedName>
    <definedName name="Доз5">#REF!</definedName>
    <definedName name="доллар">[69]Данные!$A$1:$F$65536</definedName>
    <definedName name="е78979879" hidden="1">'[1]Prelim Cost'!$B$31:$L$31</definedName>
    <definedName name="за2002">[55]Январь!#REF!</definedName>
    <definedName name="за4мес">[55]Квартал!#REF!</definedName>
    <definedName name="Загол_1_1" localSheetId="2">#REF!</definedName>
    <definedName name="Загол_1_1" localSheetId="3">#REF!</definedName>
    <definedName name="Загол_1_1">#REF!</definedName>
    <definedName name="Загол_1_2" localSheetId="2">#REF!</definedName>
    <definedName name="Загол_1_2" localSheetId="3">#REF!</definedName>
    <definedName name="Загол_1_2">#REF!</definedName>
    <definedName name="Загол_1_3" localSheetId="2">#REF!</definedName>
    <definedName name="Загол_1_3" localSheetId="3">#REF!</definedName>
    <definedName name="Загол_1_3">#REF!</definedName>
    <definedName name="Загол_1_4" localSheetId="2">#REF!</definedName>
    <definedName name="Загол_1_4" localSheetId="3">#REF!</definedName>
    <definedName name="Загол_1_4">#REF!</definedName>
    <definedName name="Загол_1_5" localSheetId="2">#REF!</definedName>
    <definedName name="Загол_1_5" localSheetId="3">#REF!</definedName>
    <definedName name="Загол_1_5">#REF!</definedName>
    <definedName name="Загол_1_6" localSheetId="2">#REF!</definedName>
    <definedName name="Загол_1_6" localSheetId="3">#REF!</definedName>
    <definedName name="Загол_1_6">#REF!</definedName>
    <definedName name="Загол_1_7" localSheetId="2">#REF!</definedName>
    <definedName name="Загол_1_7" localSheetId="3">#REF!</definedName>
    <definedName name="Загол_1_7">#REF!</definedName>
    <definedName name="Загол_2_1" localSheetId="2">#REF!</definedName>
    <definedName name="Загол_2_1" localSheetId="3">#REF!</definedName>
    <definedName name="Загол_2_1">#REF!</definedName>
    <definedName name="Загол_2_2" localSheetId="2">#REF!</definedName>
    <definedName name="Загол_2_2" localSheetId="3">#REF!</definedName>
    <definedName name="Загол_2_2">#REF!</definedName>
    <definedName name="Загол_2_3" localSheetId="2">#REF!</definedName>
    <definedName name="Загол_2_3" localSheetId="3">#REF!</definedName>
    <definedName name="Загол_2_3">#REF!</definedName>
    <definedName name="Загол_2_4" localSheetId="2">#REF!</definedName>
    <definedName name="Загол_2_4" localSheetId="3">#REF!</definedName>
    <definedName name="Загол_2_4">#REF!</definedName>
    <definedName name="Загол_2_5" localSheetId="2">#REF!</definedName>
    <definedName name="Загол_2_5" localSheetId="3">#REF!</definedName>
    <definedName name="Загол_2_5">#REF!</definedName>
    <definedName name="Загол_2_6" localSheetId="2">#REF!</definedName>
    <definedName name="Загол_2_6" localSheetId="3">#REF!</definedName>
    <definedName name="Загол_2_6">#REF!</definedName>
    <definedName name="Загол_2_7" localSheetId="2">#REF!</definedName>
    <definedName name="Загол_2_7" localSheetId="3">#REF!</definedName>
    <definedName name="Загол_2_7">#REF!</definedName>
    <definedName name="_xlnm.Print_Titles">#N/A</definedName>
    <definedName name="Зарплата" localSheetId="2">#REF!</definedName>
    <definedName name="Зарплата" localSheetId="3">#REF!</definedName>
    <definedName name="Зарплата">#REF!</definedName>
    <definedName name="ЗглвПравый" localSheetId="2">#REF!</definedName>
    <definedName name="ЗглвПравый" localSheetId="3">#REF!</definedName>
    <definedName name="ЗглвПравый">#REF!</definedName>
    <definedName name="земельный_налог">[60]Лист2!#REF!</definedName>
    <definedName name="зквартал">[56]Январь!#REF!</definedName>
    <definedName name="Знак">[70]А_Газ!$AA$4</definedName>
    <definedName name="и1" localSheetId="2">#REF!</definedName>
    <definedName name="и1" localSheetId="3">#REF!</definedName>
    <definedName name="и1">#REF!</definedName>
    <definedName name="йй">'[10]S-360'!йй</definedName>
    <definedName name="инкассация">[60]Лист2!#REF!</definedName>
    <definedName name="Июль">[55]Июль!#REF!</definedName>
    <definedName name="июль2002">[56]Декабрь!#REF!</definedName>
    <definedName name="Июнь">[55]Июнь!#REF!</definedName>
    <definedName name="Квартал1">[55]Квартал!#REF!</definedName>
    <definedName name="Квартал2" localSheetId="2">#REF!</definedName>
    <definedName name="Квартал2" localSheetId="3">#REF!</definedName>
    <definedName name="Квартал2">#REF!</definedName>
    <definedName name="Квартал3" localSheetId="2">#REF!</definedName>
    <definedName name="Квартал3" localSheetId="3">#REF!</definedName>
    <definedName name="Квартал3">#REF!</definedName>
    <definedName name="Квартал4" localSheetId="2">#REF!</definedName>
    <definedName name="Квартал4" localSheetId="3">#REF!</definedName>
    <definedName name="Квартал4">#REF!</definedName>
    <definedName name="Класс">[71]класс!$A$1:$B$229</definedName>
    <definedName name="колич_РКО">[60]Лист2!#REF!</definedName>
    <definedName name="командировки">[60]Лист2!#REF!</definedName>
    <definedName name="Консолидация" localSheetId="2">#REF!</definedName>
    <definedName name="Консолидация" localSheetId="3">#REF!</definedName>
    <definedName name="Консолидация">#REF!</definedName>
    <definedName name="л103" localSheetId="2">#REF!</definedName>
    <definedName name="л103" localSheetId="3">#REF!</definedName>
    <definedName name="л103">#REF!</definedName>
    <definedName name="лддлд" localSheetId="2">#REF!</definedName>
    <definedName name="лддлд" localSheetId="3">#REF!</definedName>
    <definedName name="лддлд">#REF!</definedName>
    <definedName name="Ликвидация" localSheetId="2">#REF!</definedName>
    <definedName name="Ликвидация" localSheetId="3">#REF!</definedName>
    <definedName name="Ликвидация">#REF!</definedName>
    <definedName name="Май" localSheetId="2">#REF!</definedName>
    <definedName name="Май" localSheetId="3">#REF!</definedName>
    <definedName name="Май">#REF!</definedName>
    <definedName name="Макрос1" localSheetId="0">'форма 1'!Макрос1</definedName>
    <definedName name="Макрос1" localSheetId="1">'форма 2'!Макрос1</definedName>
    <definedName name="Макрос1" localSheetId="2">#N/A</definedName>
    <definedName name="Макрос1" localSheetId="3">'форма 4'!Макрос1</definedName>
    <definedName name="Макрос1">[0]!Макрос1</definedName>
    <definedName name="Максимум">[67]З!$M$2</definedName>
    <definedName name="Март">[55]Март!#REF!</definedName>
    <definedName name="март02г">[55]Январь!#REF!</definedName>
    <definedName name="март2002">[55]Июль!#REF!</definedName>
    <definedName name="матер_содерж_зданий">[60]Лист2!#REF!</definedName>
    <definedName name="материальные_расх">[60]Лист2!#REF!</definedName>
    <definedName name="Мес">[67]З!$M$4</definedName>
    <definedName name="Месяц">[67]З!$B$6</definedName>
    <definedName name="мпр" localSheetId="2">#REF!</definedName>
    <definedName name="мпр" localSheetId="3">#REF!</definedName>
    <definedName name="мпр">#REF!</definedName>
    <definedName name="мрп">[72]справка!$A$4:$B$15</definedName>
    <definedName name="налог_имущество">[60]Лист2!#REF!</definedName>
    <definedName name="налог_транспорт">[60]Лист2!#REF!</definedName>
    <definedName name="налог_ЦБ">[60]Лист2!#REF!</definedName>
    <definedName name="налоги">[60]Лист2!#REF!</definedName>
    <definedName name="НДС">[60]Лист2!#REF!</definedName>
    <definedName name="НомР">[67]З!$B$4</definedName>
    <definedName name="Ноябрь">[55]Ноябрь!#REF!</definedName>
    <definedName name="НСАБ">[59]ДДСККБ!$C$10</definedName>
    <definedName name="НСККБ">[59]ДДСККБ!$C$10</definedName>
    <definedName name="ОАБ">[73]ДДСАБ!$C$37</definedName>
    <definedName name="_xlnm.Print_Area" localSheetId="0">'форма 1'!$A$1:$D$91</definedName>
    <definedName name="_xlnm.Print_Area" localSheetId="1">'форма 2'!$A$1:$G$99</definedName>
    <definedName name="_xlnm.Print_Area" localSheetId="2">'форма 3'!$A$1:$D$67</definedName>
    <definedName name="_xlnm.Print_Area" localSheetId="3">'форма 4'!$A$1:$N$62</definedName>
    <definedName name="_xlnm.Print_Area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обмунд_инкасс">[60]Лист2!#REF!</definedName>
    <definedName name="обмундир_охраны">[60]Лист2!#REF!</definedName>
    <definedName name="ОККБ">[73]ДДСККБ!$C$58</definedName>
    <definedName name="окт">[55]Март!#REF!</definedName>
    <definedName name="Октябрь" localSheetId="2">#REF!</definedName>
    <definedName name="Октябрь" localSheetId="3">#REF!</definedName>
    <definedName name="Октябрь">#REF!</definedName>
    <definedName name="октябрь2002">[55]Январь!#REF!</definedName>
    <definedName name="октябрьуслуги">[55]Сентябрь!#REF!</definedName>
    <definedName name="оплата_труда">[60]Лист2!#REF!</definedName>
    <definedName name="охрана">[60]Лист2!#REF!</definedName>
    <definedName name="подгот_кадров">[60]Лист2!#REF!</definedName>
    <definedName name="Подготовка_к_печати_и_сохранение0710">'[10]S-360'!Подготовка_к_печати_и_сохранение0710</definedName>
    <definedName name="подписка">[60]Лист2!#REF!</definedName>
    <definedName name="прил14_нов" localSheetId="0">'форма 1'!прил14_нов</definedName>
    <definedName name="прил14_нов" localSheetId="1">'форма 2'!прил14_нов</definedName>
    <definedName name="прил14_нов" localSheetId="2">#N/A</definedName>
    <definedName name="прил14_нов" localSheetId="3">'форма 4'!прил14_нов</definedName>
    <definedName name="прил14_нов">[0]!прил14_нов</definedName>
    <definedName name="проч_адмрасх">[60]Лист2!#REF!</definedName>
    <definedName name="проч_операц">[60]Лист2!#REF!</definedName>
    <definedName name="прочие_налог">[60]Лист2!#REF!</definedName>
    <definedName name="прочие_общехоз">[60]Лист2!#REF!</definedName>
    <definedName name="прочие_расх">[60]Лист2!#REF!</definedName>
    <definedName name="расх_мат_охраны">[60]Лист2!#REF!</definedName>
    <definedName name="расх_матер_инкасс">[60]Лист2!#REF!</definedName>
    <definedName name="расш" localSheetId="2">#REF!</definedName>
    <definedName name="расш" localSheetId="3">#REF!</definedName>
    <definedName name="расш">#REF!</definedName>
    <definedName name="Реализация" localSheetId="2">#REF!</definedName>
    <definedName name="Реализация" localSheetId="3">#REF!</definedName>
    <definedName name="Реализация">#REF!</definedName>
    <definedName name="реклама">[60]Лист2!#REF!</definedName>
    <definedName name="_xlnm.Recorder" localSheetId="2">#REF!</definedName>
    <definedName name="_xlnm.Recorder" localSheetId="3">#REF!</definedName>
    <definedName name="_xlnm.Recorder">#REF!</definedName>
    <definedName name="ремонт">[60]Лист2!#REF!</definedName>
    <definedName name="РОблКл1">'[74]1 класс'!$A$5:$B$53</definedName>
    <definedName name="РОблКл2">'[74]2 класс'!$A$5:$B$42</definedName>
    <definedName name="РОблКл3">'[74]3 класс'!$A$5:$B$13</definedName>
    <definedName name="РОблКл4">'[74]4 класс'!$A$5:$B$38</definedName>
    <definedName name="РОблКл5">'[74]5 класс'!$A$5:$B$72</definedName>
    <definedName name="Сводный_баланс_н_п_с">'[10]S-360'!Сводный_баланс_н_п_с</definedName>
    <definedName name="связь">[60]Лист2!#REF!</definedName>
    <definedName name="сент">[55]Июнь!#REF!</definedName>
    <definedName name="сент2002">[56]Январь!#REF!</definedName>
    <definedName name="Сентябрь">[55]Сентябрь!#REF!</definedName>
    <definedName name="сентябрь2000год">[56]Март!#REF!</definedName>
    <definedName name="см">[20]yO302.1!#REF!</definedName>
    <definedName name="СН">[75]ИзменяемыеДанные!#REF!</definedName>
    <definedName name="содерж_помещ">[60]Лист2!#REF!</definedName>
    <definedName name="Сохранение" localSheetId="2">#REF!</definedName>
    <definedName name="Сохранение" localSheetId="3">#REF!</definedName>
    <definedName name="Сохранение">#REF!</definedName>
    <definedName name="СП">[76]СПгнг!$A$1:$D$84</definedName>
    <definedName name="спец_одежд_обсл_перс">[60]Лист2!#REF!</definedName>
    <definedName name="СТ">[77]ИзменяемыеДанные!#REF!</definedName>
    <definedName name="Станция" localSheetId="2">#REF!</definedName>
    <definedName name="Станция" localSheetId="3">#REF!</definedName>
    <definedName name="Станция">#REF!</definedName>
    <definedName name="СТРОИТЕЛЬСТВО" localSheetId="2">#REF!</definedName>
    <definedName name="СТРОИТЕЛЬСТВО" localSheetId="3">#REF!</definedName>
    <definedName name="СТРОИТЕЛЬСТВО">#REF!</definedName>
    <definedName name="счет221">[55]Март!#REF!</definedName>
    <definedName name="сяры">[20]yO302.1!#REF!</definedName>
    <definedName name="техобслуж_ВТ">[60]Лист2!#REF!</definedName>
    <definedName name="техобслуж_ОС">[60]Лист2!#REF!</definedName>
    <definedName name="тлн" localSheetId="2">#REF!</definedName>
    <definedName name="тлн" localSheetId="3">#REF!</definedName>
    <definedName name="тлн">#REF!</definedName>
    <definedName name="тлн1" localSheetId="2">#REF!</definedName>
    <definedName name="тлн1" localSheetId="3">#REF!</definedName>
    <definedName name="тлн1">#REF!</definedName>
    <definedName name="тов6м">[55]Июль!#REF!</definedName>
    <definedName name="транспорт">[60]Лист2!#REF!</definedName>
    <definedName name="туц" localSheetId="2">#REF!</definedName>
    <definedName name="туц" localSheetId="3">#REF!</definedName>
    <definedName name="туц">#REF!</definedName>
    <definedName name="Увеличение" localSheetId="2">#REF!</definedName>
    <definedName name="Увеличение" localSheetId="3">#REF!</definedName>
    <definedName name="Увеличение">#REF!</definedName>
    <definedName name="Упорядочить_по_областям">[78]!Упорядочить_по_областям</definedName>
    <definedName name="Уровень2" localSheetId="2">#REF!</definedName>
    <definedName name="Уровень2" localSheetId="3">#REF!</definedName>
    <definedName name="Уровень2">#REF!</definedName>
    <definedName name="Уровень3" localSheetId="2">#REF!</definedName>
    <definedName name="Уровень3" localSheetId="3">#REF!</definedName>
    <definedName name="Уровень3">#REF!</definedName>
    <definedName name="усл">[55]Сентябрь!#REF!</definedName>
    <definedName name="усл2002">[55]Январь!#REF!</definedName>
    <definedName name="услуги">[55]Сентябрь!#REF!</definedName>
    <definedName name="ф2" localSheetId="0">#REF!</definedName>
    <definedName name="ф2" localSheetId="2">#REF!</definedName>
    <definedName name="ф2" localSheetId="3">#REF!</definedName>
    <definedName name="ф2">#REF!</definedName>
    <definedName name="ф77" localSheetId="0">#REF!</definedName>
    <definedName name="ф77" localSheetId="2">#REF!</definedName>
    <definedName name="ф77" localSheetId="3">#REF!</definedName>
    <definedName name="ф77">#REF!</definedName>
    <definedName name="фев02г">[56]Ноябрь!#REF!</definedName>
    <definedName name="февр">[55]Июнь!#REF!</definedName>
    <definedName name="Февраль" localSheetId="2">#REF!</definedName>
    <definedName name="Февраль" localSheetId="3">#REF!</definedName>
    <definedName name="Февраль">#REF!</definedName>
    <definedName name="фис" hidden="1">'[1]Prelim Cost'!$B$31:$L$31</definedName>
    <definedName name="Флажок16_Щелкнуть">'[10]S-360'!Флажок16_Щелкнуть</definedName>
    <definedName name="форма">[63]Форма2!$C$51:$C$58,[63]Форма2!$E$51:$F$58,[63]Форма2!$C$60:$C$62,[63]Форма2!$E$60:$F$62,[63]Форма2!$C$64:$C$66,[63]Форма2!$E$64:$F$66,[63]Форма2!$C$51</definedName>
    <definedName name="ц" localSheetId="2">#REF!</definedName>
    <definedName name="ц" localSheetId="3">#REF!</definedName>
    <definedName name="ц">#REF!</definedName>
    <definedName name="Цена_переработки" localSheetId="2">#REF!</definedName>
    <definedName name="Цена_переработки" localSheetId="3">#REF!</definedName>
    <definedName name="Цена_переработки">#REF!</definedName>
    <definedName name="цк" localSheetId="0" hidden="1">{"IAS Mapping",#N/A,TRUE,"RSA_FS"}</definedName>
    <definedName name="цк" localSheetId="1" hidden="1">{"IAS Mapping",#N/A,TRUE,"RSA_FS"}</definedName>
    <definedName name="цк" localSheetId="2" hidden="1">{"IAS Mapping",#N/A,TRUE,"RSA_FS"}</definedName>
    <definedName name="цк" localSheetId="3" hidden="1">{"IAS Mapping",#N/A,TRUE,"RSA_FS"}</definedName>
    <definedName name="цк" hidden="1">{"IAS Mapping",#N/A,TRUE,"RSA_FS"}</definedName>
    <definedName name="ЦО1">[79]группа!$A$1:$C$263</definedName>
    <definedName name="ь1" localSheetId="2">#REF!</definedName>
    <definedName name="ь1" localSheetId="3">#REF!</definedName>
    <definedName name="ь1">#REF!</definedName>
    <definedName name="ь2" localSheetId="2">#REF!</definedName>
    <definedName name="ь2" localSheetId="3">#REF!</definedName>
    <definedName name="ь2">#REF!</definedName>
    <definedName name="Экспорт_Объемы_добычи" localSheetId="2">#REF!</definedName>
    <definedName name="Экспорт_Объемы_добычи" localSheetId="3">#REF!</definedName>
    <definedName name="Экспорт_Объемы_добычи">#REF!</definedName>
    <definedName name="Экспорт_Поставки_нефти">'[68]поставка сравн13'!$A$1:$Q$30</definedName>
    <definedName name="Январь">[55]Январь!#REF!</definedName>
    <definedName name="январь2002">[56]Ноябрь!#REF!</definedName>
    <definedName name="ЯнварьАвгуст" localSheetId="2">#REF!</definedName>
    <definedName name="ЯнварьАвгуст" localSheetId="3">#REF!</definedName>
    <definedName name="ЯнварьАвгуст">#REF!</definedName>
    <definedName name="ЯнварьАпрель" localSheetId="2">#REF!</definedName>
    <definedName name="ЯнварьАпрель" localSheetId="3">#REF!</definedName>
    <definedName name="ЯнварьАпрель">#REF!</definedName>
    <definedName name="ЯнварьДекабрь" localSheetId="2">#REF!</definedName>
    <definedName name="ЯнварьДекабрь" localSheetId="3">#REF!</definedName>
    <definedName name="ЯнварьДекабрь">#REF!</definedName>
    <definedName name="ЯнварьИюль" localSheetId="2">#REF!</definedName>
    <definedName name="ЯнварьИюль" localSheetId="3">#REF!</definedName>
    <definedName name="ЯнварьИюль">#REF!</definedName>
    <definedName name="ЯнварьИюнь" localSheetId="2">#REF!</definedName>
    <definedName name="ЯнварьИюнь" localSheetId="3">#REF!</definedName>
    <definedName name="ЯнварьИюнь">#REF!</definedName>
    <definedName name="ЯнварьМай" localSheetId="2">#REF!</definedName>
    <definedName name="ЯнварьМай" localSheetId="3">#REF!</definedName>
    <definedName name="ЯнварьМай">#REF!</definedName>
    <definedName name="ЯнварьНоябрь" localSheetId="2">#REF!</definedName>
    <definedName name="ЯнварьНоябрь" localSheetId="3">#REF!</definedName>
    <definedName name="ЯнварьНоябрь">#REF!</definedName>
    <definedName name="ЯнварьОктябрь">'[80]#REF'!#REF!</definedName>
    <definedName name="ЯнварьСентябрь" localSheetId="2">#REF!</definedName>
    <definedName name="ЯнварьСентябрь" localSheetId="3">#REF!</definedName>
    <definedName name="ЯнварьСентябрь">#REF!</definedName>
    <definedName name="ЯнварьФевраль" localSheetId="2">#REF!</definedName>
    <definedName name="ЯнварьФевраль" localSheetId="3">#REF!</definedName>
    <definedName name="ЯнварьФевраль">#REF!</definedName>
    <definedName name="订单产品信息" localSheetId="2">#REF!</definedName>
    <definedName name="订单产品信息" localSheetId="3">#REF!</definedName>
    <definedName name="订单产品信息">#REF!</definedName>
  </definedNames>
  <calcPr calcId="145621"/>
</workbook>
</file>

<file path=xl/calcChain.xml><?xml version="1.0" encoding="utf-8"?>
<calcChain xmlns="http://schemas.openxmlformats.org/spreadsheetml/2006/main">
  <c r="D57" i="4" l="1"/>
  <c r="C53" i="4"/>
  <c r="C52" i="4"/>
  <c r="C57" i="4"/>
  <c r="C25" i="4"/>
  <c r="C18" i="4"/>
  <c r="C10" i="4"/>
  <c r="G35" i="5" l="1"/>
  <c r="H42" i="5"/>
  <c r="E28" i="5"/>
  <c r="E25" i="5" s="1"/>
  <c r="E29" i="5" s="1"/>
  <c r="H20" i="5"/>
  <c r="G15" i="5"/>
  <c r="C55" i="4"/>
  <c r="C54" i="4"/>
  <c r="C49" i="4"/>
  <c r="C47" i="4"/>
  <c r="C45" i="4"/>
  <c r="C40" i="4"/>
  <c r="C35" i="4"/>
  <c r="C33" i="4"/>
  <c r="C32" i="4"/>
  <c r="C24" i="4"/>
  <c r="C23" i="4"/>
  <c r="C22" i="4"/>
  <c r="C21" i="4"/>
  <c r="C17" i="4"/>
  <c r="C16" i="4"/>
  <c r="C15" i="4"/>
  <c r="C14" i="4"/>
  <c r="C13" i="4"/>
  <c r="C12" i="4"/>
  <c r="D55" i="4"/>
  <c r="D54" i="4"/>
  <c r="D47" i="4"/>
  <c r="D46" i="4"/>
  <c r="D43" i="4"/>
  <c r="D40" i="4"/>
  <c r="D35" i="4"/>
  <c r="D33" i="4"/>
  <c r="D32" i="4"/>
  <c r="D25" i="4"/>
  <c r="D24" i="4"/>
  <c r="D22" i="4"/>
  <c r="D21" i="4"/>
  <c r="D17" i="4"/>
  <c r="D16" i="4"/>
  <c r="D15" i="4"/>
  <c r="D14" i="4"/>
  <c r="D13" i="4"/>
  <c r="D12" i="4"/>
  <c r="D10" i="4"/>
  <c r="H40" i="5" l="1"/>
  <c r="E78" i="3" l="1"/>
  <c r="E72" i="3"/>
  <c r="E68" i="3"/>
  <c r="E67" i="3"/>
  <c r="E66" i="3"/>
  <c r="E64" i="3"/>
  <c r="E63" i="3"/>
  <c r="E56" i="3"/>
  <c r="E50" i="3"/>
  <c r="E49" i="3"/>
  <c r="E47" i="3"/>
  <c r="E45" i="3"/>
  <c r="E39" i="3"/>
  <c r="E38" i="3"/>
  <c r="E35" i="3"/>
  <c r="E18" i="3"/>
  <c r="E17" i="3"/>
  <c r="E16" i="3"/>
  <c r="E15" i="3"/>
  <c r="E14" i="3"/>
  <c r="E13" i="3"/>
  <c r="C69" i="1"/>
  <c r="C68" i="1"/>
  <c r="C65" i="1"/>
  <c r="C54" i="1"/>
  <c r="C52" i="1"/>
  <c r="C51" i="1"/>
  <c r="C46" i="1"/>
  <c r="C45" i="1"/>
  <c r="C43" i="1"/>
  <c r="D25" i="5" l="1"/>
  <c r="H21" i="5" l="1"/>
  <c r="I11" i="5" l="1"/>
  <c r="C26" i="4" l="1"/>
  <c r="K11" i="5" l="1"/>
  <c r="C13" i="5"/>
  <c r="D13" i="5"/>
  <c r="E13" i="5"/>
  <c r="F13" i="5"/>
  <c r="F29" i="5" s="1"/>
  <c r="G13" i="5"/>
  <c r="H13" i="5"/>
  <c r="C18" i="5"/>
  <c r="D18" i="5"/>
  <c r="E18" i="5"/>
  <c r="F18" i="5"/>
  <c r="G18" i="5"/>
  <c r="G29" i="5" s="1"/>
  <c r="H18" i="5"/>
  <c r="C21" i="5"/>
  <c r="D21" i="5"/>
  <c r="E21" i="5"/>
  <c r="F21" i="5"/>
  <c r="G21" i="5"/>
  <c r="H29" i="5"/>
  <c r="I23" i="5"/>
  <c r="K23" i="5" s="1"/>
  <c r="I24" i="5"/>
  <c r="K24" i="5" s="1"/>
  <c r="C25" i="5"/>
  <c r="F25" i="5"/>
  <c r="G25" i="5"/>
  <c r="H25" i="5"/>
  <c r="D29" i="5"/>
  <c r="I31" i="5"/>
  <c r="K31" i="5" s="1"/>
  <c r="C33" i="5"/>
  <c r="C49" i="5" s="1"/>
  <c r="D33" i="5"/>
  <c r="D49" i="5" s="1"/>
  <c r="E33" i="5"/>
  <c r="E49" i="5" s="1"/>
  <c r="F33" i="5"/>
  <c r="G33" i="5"/>
  <c r="H33" i="5"/>
  <c r="C38" i="5"/>
  <c r="D38" i="5"/>
  <c r="E38" i="5"/>
  <c r="G38" i="5"/>
  <c r="H38" i="5"/>
  <c r="C41" i="5"/>
  <c r="D41" i="5"/>
  <c r="E41" i="5"/>
  <c r="F41" i="5"/>
  <c r="G41" i="5"/>
  <c r="H41" i="5"/>
  <c r="I42" i="5"/>
  <c r="K42" i="5" s="1"/>
  <c r="I43" i="5"/>
  <c r="K43" i="5"/>
  <c r="I44" i="5"/>
  <c r="K44" i="5"/>
  <c r="C45" i="5"/>
  <c r="D45" i="5"/>
  <c r="E45" i="5"/>
  <c r="F45" i="5"/>
  <c r="G45" i="5"/>
  <c r="H45" i="5"/>
  <c r="I48" i="5"/>
  <c r="K48" i="5" s="1"/>
  <c r="C11" i="4"/>
  <c r="D11" i="4"/>
  <c r="D18" i="4" s="1"/>
  <c r="C19" i="4"/>
  <c r="D19" i="4"/>
  <c r="D26" i="4"/>
  <c r="C44" i="4"/>
  <c r="D44" i="4"/>
  <c r="D52" i="4"/>
  <c r="D34" i="4" l="1"/>
  <c r="D36" i="4" s="1"/>
  <c r="D53" i="4" s="1"/>
  <c r="C34" i="4"/>
  <c r="C36" i="4" s="1"/>
  <c r="G49" i="5"/>
  <c r="I25" i="5"/>
  <c r="K25" i="5" s="1"/>
  <c r="I41" i="5"/>
  <c r="K41" i="5" s="1"/>
  <c r="I21" i="5"/>
  <c r="K21" i="5" s="1"/>
  <c r="I13" i="5"/>
  <c r="F49" i="5"/>
  <c r="I38" i="5"/>
  <c r="K38" i="5" s="1"/>
  <c r="I33" i="5"/>
  <c r="I45" i="5"/>
  <c r="K45" i="5" s="1"/>
  <c r="H49" i="5"/>
  <c r="I18" i="5"/>
  <c r="K18" i="5" s="1"/>
  <c r="K33" i="5"/>
  <c r="C29" i="5"/>
  <c r="I29" i="5" l="1"/>
  <c r="I49" i="5"/>
  <c r="K49" i="5"/>
  <c r="K13" i="5"/>
  <c r="K29" i="5" s="1"/>
  <c r="C56" i="4"/>
  <c r="D56" i="4"/>
  <c r="D11" i="1" l="1"/>
  <c r="F61" i="3" l="1"/>
  <c r="E61" i="3"/>
  <c r="F54" i="3"/>
  <c r="E54" i="3"/>
  <c r="F42" i="3"/>
  <c r="E42" i="3"/>
  <c r="F31" i="3"/>
  <c r="E31" i="3"/>
  <c r="F10" i="3"/>
  <c r="E10" i="3"/>
  <c r="D66" i="1"/>
  <c r="C66" i="1"/>
  <c r="D58" i="1"/>
  <c r="C58" i="1"/>
  <c r="D55" i="1"/>
  <c r="C55" i="1"/>
  <c r="D38" i="1"/>
  <c r="C11" i="1"/>
  <c r="C38" i="1" s="1"/>
  <c r="E40" i="3" l="1"/>
  <c r="D71" i="1"/>
  <c r="D73" i="1" s="1"/>
  <c r="F40" i="3"/>
  <c r="F69" i="3"/>
  <c r="C71" i="1"/>
  <c r="C73" i="1" s="1"/>
  <c r="E69" i="3"/>
  <c r="E71" i="3" l="1"/>
  <c r="E76" i="3" s="1"/>
  <c r="E80" i="3" s="1"/>
  <c r="E85" i="3" s="1"/>
  <c r="E89" i="3" s="1"/>
  <c r="F71" i="3"/>
  <c r="F76" i="3" s="1"/>
  <c r="F80" i="3" s="1"/>
  <c r="F85" i="3" s="1"/>
  <c r="F89" i="3" s="1"/>
</calcChain>
</file>

<file path=xl/sharedStrings.xml><?xml version="1.0" encoding="utf-8"?>
<sst xmlns="http://schemas.openxmlformats.org/spreadsheetml/2006/main" count="381" uniqueCount="322">
  <si>
    <t>Форма № 1</t>
  </si>
  <si>
    <t>Акционерное общество "Ипотечная организация "Казахстанская Ипотечная Компания"</t>
  </si>
  <si>
    <t>(полное наименование организации)</t>
  </si>
  <si>
    <t>(в тысячах казахстанских тенге)</t>
  </si>
  <si>
    <t>Наименование статьи</t>
  </si>
  <si>
    <t>Код строки</t>
  </si>
  <si>
    <t xml:space="preserve">На конец                  отчетного периода          </t>
  </si>
  <si>
    <t>На начало                  отчетного периода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</si>
  <si>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</si>
  <si>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</si>
  <si>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</si>
  <si>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</si>
  <si>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</si>
  <si>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</si>
  <si>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</si>
  <si>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</si>
  <si>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Ценные бумаги, оцениваемые по справедливой стоимости, изменения которых отражаются в составе прибыли или убытка</t>
  </si>
  <si>
    <t>Производные инструменты</t>
  </si>
  <si>
    <t>4</t>
  </si>
  <si>
    <t>Ценные бумаги, имеющиеся в наличии для продажи (за вычетом резервов на обесценение)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</si>
  <si>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</si>
  <si>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</si>
  <si>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 xml:space="preserve">   от пенсионных активов</t>
  </si>
  <si>
    <t>7.1</t>
  </si>
  <si>
    <t xml:space="preserve">   от инвестиционного дохода (убытка) по пенсионным активам</t>
  </si>
  <si>
    <t>7.2</t>
  </si>
  <si>
    <t>Ценные бумаги, удерживаемые до погашения (за вычетом резервов на обесценение)</t>
  </si>
  <si>
    <t>8</t>
  </si>
  <si>
    <t>Операция «обратное РЕПО»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</si>
  <si>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</si>
  <si>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</si>
  <si>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Займы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</si>
  <si>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</si>
  <si>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</si>
  <si>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</si>
  <si>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</si>
  <si>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</si>
  <si>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</si>
  <si>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Текущее налоговое требование</t>
  </si>
  <si>
    <t>Отложенное налоговое требование</t>
  </si>
  <si>
    <t>Прочие активы</t>
  </si>
  <si>
    <t xml:space="preserve">Итого активы: </t>
  </si>
  <si>
    <t>Обязательства</t>
  </si>
  <si>
    <t xml:space="preserve">Вклады привлеченные </t>
  </si>
  <si>
    <t>Выпущенные долговые ценные бумаги</t>
  </si>
  <si>
    <t>Операция «РЕПО»</t>
  </si>
  <si>
    <t>Полученные займы</t>
  </si>
  <si>
    <t>Кредиторская задолженность</t>
  </si>
  <si>
    <t>Резервы</t>
  </si>
  <si>
    <t>по возмещению разницы между показателем номинальной доходности и минимальным значением доходности</t>
  </si>
  <si>
    <t>29.1</t>
  </si>
  <si>
    <t>Начисленные расходы по расчетам с акционерами по акциям</t>
  </si>
  <si>
    <t>Субординированный долг</t>
  </si>
  <si>
    <t>Текущее налоговое обязательство</t>
  </si>
  <si>
    <t>32</t>
  </si>
  <si>
    <t>Отложенное налоговое обязательство</t>
  </si>
  <si>
    <t>33</t>
  </si>
  <si>
    <t>Прочие обязательства</t>
  </si>
  <si>
    <t>34</t>
  </si>
  <si>
    <t>Итого обязательства:</t>
  </si>
  <si>
    <t>Собственный капитал</t>
  </si>
  <si>
    <t>Уставный капитал</t>
  </si>
  <si>
    <t xml:space="preserve">      простые акции</t>
  </si>
  <si>
    <t>36.1</t>
  </si>
  <si>
    <t>58 126 461</t>
  </si>
  <si>
    <t xml:space="preserve">      привилегированные акции </t>
  </si>
  <si>
    <t>36.2</t>
  </si>
  <si>
    <t>Премии (дополнительный оплаченный капитал)</t>
  </si>
  <si>
    <t>Изъятый капитал</t>
  </si>
  <si>
    <t>-2 597 522</t>
  </si>
  <si>
    <t>Резервный капитал</t>
  </si>
  <si>
    <t>2 734 447</t>
  </si>
  <si>
    <t>Прочие резервы</t>
  </si>
  <si>
    <t xml:space="preserve">Нераспределенная прибыль (непокрытый убыток):           </t>
  </si>
  <si>
    <t>41</t>
  </si>
  <si>
    <t>в том числе:</t>
  </si>
  <si>
    <t xml:space="preserve">     предыдущих лет</t>
  </si>
  <si>
    <t>41.1</t>
  </si>
  <si>
    <t xml:space="preserve">    отчетного периода</t>
  </si>
  <si>
    <t>41.2</t>
  </si>
  <si>
    <t>Доля меньшинства</t>
  </si>
  <si>
    <t>42</t>
  </si>
  <si>
    <t xml:space="preserve">Итого капитал: </t>
  </si>
  <si>
    <t>Итого капитал и обязательства (стр.35+стр.43):</t>
  </si>
  <si>
    <t xml:space="preserve">      Статья «Доля меньшинства» заполняется при составлении консолидированной финансовой отчетности. </t>
  </si>
  <si>
    <t>Приложение 8 к Инструкции о перечне, формах и сроках представления финансовой отчетности финансовыми организациями и АО "Банк Развития Казахстана"</t>
  </si>
  <si>
    <t>Форма № 2</t>
  </si>
  <si>
    <t>(полное наименование ипотечной организации)</t>
  </si>
  <si>
    <t>( в тысячах тенге)</t>
  </si>
  <si>
    <t>Примечание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</si>
  <si>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</si>
  <si>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</si>
  <si>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3</t>
  </si>
  <si>
    <t>Доходы, связанные с получением вознаграждения:</t>
  </si>
  <si>
    <t>1</t>
  </si>
  <si>
    <t>по корреспондентским и текущим счетам</t>
  </si>
  <si>
    <t>по размещенным вкладам</t>
  </si>
  <si>
    <t>по предоставленным займам</t>
  </si>
  <si>
    <t>1.3</t>
  </si>
  <si>
    <t>по предоставленной финансовой аренде</t>
  </si>
  <si>
    <t>1.4</t>
  </si>
  <si>
    <t>по приобретенным ценным бумагам</t>
  </si>
  <si>
    <t>1.5</t>
  </si>
  <si>
    <t>по операциям «обратное РЕПО»</t>
  </si>
  <si>
    <t>1.6</t>
  </si>
  <si>
    <t>прочие доходы, связанные с получением вознаграждения</t>
  </si>
  <si>
    <t>1.7</t>
  </si>
  <si>
    <t>Комиссионные вознаграждения</t>
  </si>
  <si>
    <t>2</t>
  </si>
  <si>
    <t>от пенсионных активов</t>
  </si>
  <si>
    <t>2.1</t>
  </si>
  <si>
    <t>от инвестиционного дохода (убытка) по пенсионным активам</t>
  </si>
  <si>
    <t>2.2</t>
  </si>
  <si>
    <t>Доходы от осуществления банковской и иной деятельности, не связанные с получением вознаграждения</t>
  </si>
  <si>
    <t>доходы от осуществления переводных операций</t>
  </si>
  <si>
    <t>3.1</t>
  </si>
  <si>
    <t>доходы от осуществления клиринговых операций</t>
  </si>
  <si>
    <t>3.2</t>
  </si>
  <si>
    <t>доходы от осуществления кассовых операций</t>
  </si>
  <si>
    <t>3.3</t>
  </si>
  <si>
    <t>доходы от осуществления сейфовых операций</t>
  </si>
  <si>
    <t>3.4</t>
  </si>
  <si>
    <t>доходы от инкассации</t>
  </si>
  <si>
    <t>3.5</t>
  </si>
  <si>
    <t>прочие доходы от банковской и иной деятельности, не связанные с получением вознаграждения</t>
  </si>
  <si>
    <t>3.6</t>
  </si>
  <si>
    <t>Доходы (расходы) по финансовым активам (нетто)</t>
  </si>
  <si>
    <t>доходы (расходы) от купли/продажи финансовых активов (нетто)</t>
  </si>
  <si>
    <t>4.1</t>
  </si>
  <si>
    <t>доходы 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</si>
  <si>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4.2</t>
  </si>
  <si>
    <t>Доходы (расходы) от переоценки иностранной валюты (нетто)</t>
  </si>
  <si>
    <t>5</t>
  </si>
  <si>
    <t>Дивиденды</t>
  </si>
  <si>
    <t>6</t>
  </si>
  <si>
    <t>Доходы, связанные с участием в ассоциированных организациях</t>
  </si>
  <si>
    <t>7</t>
  </si>
  <si>
    <t>Доходы от реализации (выбытия) активов</t>
  </si>
  <si>
    <t>Прочие доходы</t>
  </si>
  <si>
    <t>9</t>
  </si>
  <si>
    <t>Итого доходов (сумма строк с 1 по 9)</t>
  </si>
  <si>
    <t>10</t>
  </si>
  <si>
    <t>Расходы, связанные с выплатой вознаграждения</t>
  </si>
  <si>
    <t>11</t>
  </si>
  <si>
    <t>по привлеченным вкладам</t>
  </si>
  <si>
    <t>11.1</t>
  </si>
  <si>
    <t>по полученным займам</t>
  </si>
  <si>
    <t>11.2</t>
  </si>
  <si>
    <t>по полученной финансовой аренде</t>
  </si>
  <si>
    <t>11.3</t>
  </si>
  <si>
    <t>по выпущенным ценным бумагам</t>
  </si>
  <si>
    <t>11.4</t>
  </si>
  <si>
    <t>по операциям «РЕПО»</t>
  </si>
  <si>
    <t>11.5</t>
  </si>
  <si>
    <t>прочие расходы, связанные с выплатой вознаграждения</t>
  </si>
  <si>
    <t>11.6</t>
  </si>
  <si>
    <t>Комиссионные расходы</t>
  </si>
  <si>
    <t>12</t>
  </si>
  <si>
    <t>вознаграждение управляющему агенту</t>
  </si>
  <si>
    <t>12.1</t>
  </si>
  <si>
    <t>вознаграждение за кастодиальное обслуживание</t>
  </si>
  <si>
    <t>12.2</t>
  </si>
  <si>
    <t>Расходы, по банковской и иной деятельности, не связанные с выплатой вознаграждения</t>
  </si>
  <si>
    <t>13</t>
  </si>
  <si>
    <t>расходы от осуществления переводных операций</t>
  </si>
  <si>
    <t>13.1</t>
  </si>
  <si>
    <t>расходы от осуществления клиринговых операций</t>
  </si>
  <si>
    <t>13.2</t>
  </si>
  <si>
    <t>расходы от осуществления кассовых операций</t>
  </si>
  <si>
    <t>13.3</t>
  </si>
  <si>
    <t>расходы от осуществления сейфовых операций</t>
  </si>
  <si>
    <t>13.4</t>
  </si>
  <si>
    <t>расходы от осуществления инкассации</t>
  </si>
  <si>
    <t>13.5</t>
  </si>
  <si>
    <t>Операционные расходы</t>
  </si>
  <si>
    <t>14</t>
  </si>
  <si>
    <t>расходы на оплату труда и командировочные</t>
  </si>
  <si>
    <t>14.1</t>
  </si>
  <si>
    <t>амортизационные отчисления</t>
  </si>
  <si>
    <t>14.2</t>
  </si>
  <si>
    <t>расходы на материалы</t>
  </si>
  <si>
    <t>14.3</t>
  </si>
  <si>
    <r>
      <t xml:space="preserve">расходы по </t>
    </r>
    <r>
      <rPr>
        <sz val="10"/>
        <rFont val="Times New Roman"/>
        <family val="1"/>
        <charset val="204"/>
      </rPr>
      <t>уплате</t>
    </r>
    <r>
      <rPr>
        <sz val="10"/>
        <color indexed="8"/>
        <rFont val="Times New Roman"/>
        <family val="1"/>
      </rPr>
      <t xml:space="preserve"> налогов и других обязательных платежей в бюджет, за исключением корпоративного подоходного налога</t>
    </r>
  </si>
  <si>
    <t>14.4</t>
  </si>
  <si>
    <t>Расходы от реализации или безвозмездной передачи активов</t>
  </si>
  <si>
    <t>15</t>
  </si>
  <si>
    <t>Прочие расходы</t>
  </si>
  <si>
    <t>16</t>
  </si>
  <si>
    <t>Итого расходов (сумма строк с 11 по 16)</t>
  </si>
  <si>
    <t>17</t>
  </si>
  <si>
    <t>Прибыль (убыток) до отчисления в резервы (провизии) (стр.10 - стр.17)</t>
  </si>
  <si>
    <t>18</t>
  </si>
  <si>
    <t>Резервы (восстановление резервов) на возможные потери по операциям</t>
  </si>
  <si>
    <t>19</t>
  </si>
  <si>
    <t>на возмещение разницы между показателем номинальной доходности и минимальным значением доходности</t>
  </si>
  <si>
    <t>19.1</t>
  </si>
  <si>
    <t>Чистая прибыль (убыток) до корпоративного подоходного налога (стр. 18 - стр. 19)</t>
  </si>
  <si>
    <t>20</t>
  </si>
  <si>
    <t>Корпоративный подоходный налог</t>
  </si>
  <si>
    <t>21</t>
  </si>
  <si>
    <t>Чистая прибыль (убыток) после уплаты корпоративного подоходного налога (стр.20 - стр.21)</t>
  </si>
  <si>
    <t>22</t>
  </si>
  <si>
    <t>Прибыль (убыток) от прекращенной деятельности</t>
  </si>
  <si>
    <t>23</t>
  </si>
  <si>
    <t>24</t>
  </si>
  <si>
    <t>Итого чистая прибыль (убыток) за период (стр.22+/- стр.23-стр.24)</t>
  </si>
  <si>
    <t>25</t>
  </si>
  <si>
    <t>Прочий совокупный доход</t>
  </si>
  <si>
    <t>26</t>
  </si>
  <si>
    <t>Резерв по переоценке активов, имеющихся в наличии для продажи</t>
  </si>
  <si>
    <t>Прочий совокупный доход, за вычетом налога</t>
  </si>
  <si>
    <t>27</t>
  </si>
  <si>
    <t xml:space="preserve">Главный бухгалтер                     ____________________ Жуманова Ш.    </t>
  </si>
  <si>
    <t>телефон: 344-12-22 вн.1249</t>
  </si>
  <si>
    <t>Место для печати</t>
  </si>
  <si>
    <t>Главный бухгалтер                    ____________________ Жуманова Ш.</t>
  </si>
  <si>
    <t>Телефон: 344-12-22 вн.1249</t>
  </si>
  <si>
    <t xml:space="preserve">Остаток денег и денежных эквивалентов на конец отчетного периода </t>
  </si>
  <si>
    <t>Остаток денег и денежных эквивалентов на начало отчетного периода</t>
  </si>
  <si>
    <t>Итого чистое увеличение или уменьшение денег за отчетный период</t>
  </si>
  <si>
    <t>Итого увеличение или уменьшение денег от финансовой деятельности</t>
  </si>
  <si>
    <t>Прочие поступления и платежи</t>
  </si>
  <si>
    <t> 41</t>
  </si>
  <si>
    <t>Увеличение (уменьшение) доли меньшинства</t>
  </si>
  <si>
    <t>Выплата дивидендов</t>
  </si>
  <si>
    <t>Выкупленные собственные акции или доли участников</t>
  </si>
  <si>
    <t>Выпуск долговых обязательств</t>
  </si>
  <si>
    <t>Изменения в уставном капитале</t>
  </si>
  <si>
    <t> 36</t>
  </si>
  <si>
    <t>Денежные поступления и платежи, связанные с финансовой деятельностью</t>
  </si>
  <si>
    <t> 35</t>
  </si>
  <si>
    <t>Итого увеличение или уменьшение денег от инвестиционной деятельности</t>
  </si>
  <si>
    <t>Инвестиции  в капитал других юридических лиц и субординированный долг</t>
  </si>
  <si>
    <t>Продажа основных средств и нематериальных активов</t>
  </si>
  <si>
    <t>Покупка основных средств и нематериальных активов</t>
  </si>
  <si>
    <t>Продажа ценных бумаг, удерживаемых до погашения</t>
  </si>
  <si>
    <t xml:space="preserve">Покупка ценных бумаг, удерживаемых до погашения </t>
  </si>
  <si>
    <t> 28</t>
  </si>
  <si>
    <t>Денежные поступления и платежи, связанные с инвестиционной деятельностью</t>
  </si>
  <si>
    <t> 27</t>
  </si>
  <si>
    <t>Итого увеличение (уменьшение) денег от операционной деятельности после налогообложения</t>
  </si>
  <si>
    <t>Начисленный корпоративный подоходный налог</t>
  </si>
  <si>
    <t> 25</t>
  </si>
  <si>
    <t>Увеличение или уменьшение денег от операционной деятельности</t>
  </si>
  <si>
    <t>Увеличение (уменьшение) прочих обязательств</t>
  </si>
  <si>
    <t>Увеличение (уменьшение) налоговых обязательств</t>
  </si>
  <si>
    <t>Увеличение (уменьшение) прочих привлеченных средств</t>
  </si>
  <si>
    <r>
      <t>Увеличение (уменьшение)</t>
    </r>
    <r>
      <rPr>
        <sz val="10"/>
        <color indexed="10"/>
        <rFont val="Times New Roman"/>
        <family val="1"/>
      </rPr>
      <t xml:space="preserve"> </t>
    </r>
    <r>
      <rPr>
        <sz val="10"/>
        <rFont val="Times New Roman"/>
        <family val="1"/>
      </rPr>
      <t>задолженности перед банками и организациями, осуществляющими отдельные виды банковских операций</t>
    </r>
  </si>
  <si>
    <t>Увеличение (уменьшение) задолженности перед Правительством Республики Казахстан</t>
  </si>
  <si>
    <t>Увеличение (уменьшение) вкладов и текущих счетов физических и юридических лиц</t>
  </si>
  <si>
    <t>Увеличение (уменьшение) вкладов банков и организаций, осуществляющих отдельные виды банковских операций</t>
  </si>
  <si>
    <t> 17</t>
  </si>
  <si>
    <t>Увеличение (уменьшение) в операционных обязательствах</t>
  </si>
  <si>
    <t>(Увеличение) уменьшение прочих активов</t>
  </si>
  <si>
    <t>(Увеличение) уменьшение прочих требований к клиентам</t>
  </si>
  <si>
    <t>(Увеличение) уменьшение займа и финансовой аренды</t>
  </si>
  <si>
    <t>(Увеличение) уменьшение вкладов и корреспондентских счетов в банках и  организациях, осуществляющих отдельные виды банковских операций</t>
  </si>
  <si>
    <t>(Увеличение) уменьшение ценных бумаг, учитываемых по справедливой стоимости через прибыль и убыток и имеющихся в наличии для продажи</t>
  </si>
  <si>
    <t>(Увеличение) уменьшение вкладов и корреспондентских счетов в Национальном Банке Республики Казахстан</t>
  </si>
  <si>
    <t> 10</t>
  </si>
  <si>
    <t>(Увеличение) уменьшение в операционных активах</t>
  </si>
  <si>
    <t> 9</t>
  </si>
  <si>
    <t>Операционный доход (расход) до изменения в операционных активах и обязательствах</t>
  </si>
  <si>
    <t>прочие корректировки на неденежные статьи</t>
  </si>
  <si>
    <t>расходы, начисленные по выплате вознаграждения</t>
  </si>
  <si>
    <t>доходы, начисленные в виде вознаграждения к получению</t>
  </si>
  <si>
    <r>
      <t xml:space="preserve">нереализованные  доходы и расходы </t>
    </r>
    <r>
      <rPr>
        <sz val="10"/>
        <color indexed="8"/>
        <rFont val="Times New Roman"/>
        <family val="1"/>
      </rPr>
      <t>по операциям с иностранной валютой</t>
    </r>
  </si>
  <si>
    <t>расходы по резервам по сомнительным долгам</t>
  </si>
  <si>
    <t>амортизационные отчисления и износ</t>
  </si>
  <si>
    <t>Корректировки на неденежные операционные статьи:</t>
  </si>
  <si>
    <t xml:space="preserve"> 1 </t>
  </si>
  <si>
    <t>Прибыль (убыток) до налогообложения</t>
  </si>
  <si>
    <t>За аналогичный период с начала предыдущего года (с нарастающим итогом)               (пересчитано)</t>
  </si>
  <si>
    <t>Консолидированный отчет о движении денежных средств (косвенный метод)</t>
  </si>
  <si>
    <t>Форма № 3</t>
  </si>
  <si>
    <t xml:space="preserve"> </t>
  </si>
  <si>
    <t>Сальдо на конец отчетного периода</t>
  </si>
  <si>
    <t>прочие операции</t>
  </si>
  <si>
    <t>формирование резервного капитала</t>
  </si>
  <si>
    <t>изменение накопленной переоценки основных средств</t>
  </si>
  <si>
    <t>Внутренние переводы, в том числе:</t>
  </si>
  <si>
    <t>Выкупленные акции</t>
  </si>
  <si>
    <t>Эмиссия акций</t>
  </si>
  <si>
    <t xml:space="preserve">Дивиденды </t>
  </si>
  <si>
    <t>Всего прибыль (убыток) за период</t>
  </si>
  <si>
    <t xml:space="preserve">Прибыль (убыток) за период   </t>
  </si>
  <si>
    <t>Прибыль (убыток) предыдущих лет</t>
  </si>
  <si>
    <t>Прибыль (убыток), признанная/ый непосредственно в самом капитале</t>
  </si>
  <si>
    <t>Прибыль (убыток) от прочих операций</t>
  </si>
  <si>
    <t>Хеджирование денежных потоков</t>
  </si>
  <si>
    <t>Изменение стоимости ценных бумаг, имеющихся в наличии для продажи</t>
  </si>
  <si>
    <t xml:space="preserve">Переоценка основных средств             
</t>
  </si>
  <si>
    <t>Пересчитанное сальдо на начало отчетного периода</t>
  </si>
  <si>
    <t xml:space="preserve">Изменения в учетной политике и  корректировка ошибок </t>
  </si>
  <si>
    <t>Сальдо на начало отчетного периода</t>
  </si>
  <si>
    <t>Сальдо на конец предыдущего периода</t>
  </si>
  <si>
    <t>Пересчитанное сальдо на начало предыдущего периода</t>
  </si>
  <si>
    <t xml:space="preserve">Сальдо на начало предыдущего периода   </t>
  </si>
  <si>
    <t>Всего</t>
  </si>
  <si>
    <t>Нераспределенная прибыль (убыток)</t>
  </si>
  <si>
    <t>Дополнительный капитал</t>
  </si>
  <si>
    <t>Итого капитал</t>
  </si>
  <si>
    <t>Капитал родительской организации</t>
  </si>
  <si>
    <t>Символ</t>
  </si>
  <si>
    <t>Консолидированный отчет об изменениях в капитале</t>
  </si>
  <si>
    <t>Форма № 4</t>
  </si>
  <si>
    <t xml:space="preserve">Главный бухгалтер                                              ______________________Жуманова Ш.                                                                                      </t>
  </si>
  <si>
    <t>Главный бухгалтер                                         ______________________ Жуманова Ш.</t>
  </si>
  <si>
    <t>Консолидированный отчет о финансовом положении</t>
  </si>
  <si>
    <t>Консолидированный отчет о совокупном доходе</t>
  </si>
  <si>
    <t xml:space="preserve"> по состоянию на "01"июля 2015 года</t>
  </si>
  <si>
    <t>по состоянию на 1 июля 2015 года</t>
  </si>
  <si>
    <t>Управляющий директор         _________________Сагимкулова Б.Д.</t>
  </si>
  <si>
    <t>Управляющий директор        _____________________Сагимкулова Б.Д.</t>
  </si>
  <si>
    <t>на 01 июля 2015 года</t>
  </si>
  <si>
    <t>Управляющий директор                          _______________________Сагимкулова Б.Д.</t>
  </si>
  <si>
    <t>по состоянию на 01 июля 2015 год</t>
  </si>
  <si>
    <t>Исполнитель                                ____________________Әбдіраман Г.Қ.</t>
  </si>
  <si>
    <t>Исполнитель                            ____________________Әбдіраман Г.Қ.</t>
  </si>
  <si>
    <t>Исполнитель           __________________  Әбдіраман Г.Қ.    дата  __________</t>
  </si>
  <si>
    <t>Балансовая стоимость на одну акцию</t>
  </si>
  <si>
    <t>Базовая и разводненная прибыль на акцию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</si>
</sst>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2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.0_р_._-;\-* #,##0.0_р_._-;_-* &quot;-&quot;?_р_._-;_-@_-"/>
    <numFmt numFmtId="166" formatCode="#,##0.00_ ;\-#,##0.00\ "/>
    <numFmt numFmtId="167" formatCode="#,##0_);\(#,##0\);0_)"/>
    <numFmt numFmtId="168" formatCode="_-#,##0_-;\(#,##0\);_-\ \ &quot;-&quot;_-;_-@_-"/>
    <numFmt numFmtId="169" formatCode="_-#,##0.00_-;\(#,##0.00\);_-\ \ &quot;-&quot;_-;_-@_-"/>
    <numFmt numFmtId="170" formatCode="mmm/dd/yyyy;_-\ &quot;N/A&quot;_-;_-\ &quot;-&quot;_-"/>
    <numFmt numFmtId="171" formatCode="mmm/yyyy;_-\ &quot;N/A&quot;_-;_-\ &quot;-&quot;_-"/>
    <numFmt numFmtId="172" formatCode="_-#,##0%_-;\(#,##0%\);_-\ &quot;-&quot;_-"/>
    <numFmt numFmtId="173" formatCode="_-#,###,_-;\(#,###,\);_-\ \ &quot;-&quot;_-;_-@_-"/>
    <numFmt numFmtId="174" formatCode="_-#,###.00,_-;\(#,###.00,\);_-\ \ &quot;-&quot;_-;_-@_-"/>
    <numFmt numFmtId="175" formatCode="_-#0&quot;.&quot;0,_-;\(#0&quot;.&quot;0,\);_-\ \ &quot;-&quot;_-;_-@_-"/>
    <numFmt numFmtId="176" formatCode="_-#0&quot;.&quot;0000_-;\(#0&quot;.&quot;0000\);_-\ \ &quot;-&quot;_-;_-@_-"/>
    <numFmt numFmtId="177" formatCode="&quot;$&quot;#,##0_);\(&quot;$&quot;#,##0\)"/>
    <numFmt numFmtId="178" formatCode="#,##0;\-#,##0;&quot;-&quot;"/>
    <numFmt numFmtId="179" formatCode="General_)"/>
    <numFmt numFmtId="180" formatCode="0.000"/>
    <numFmt numFmtId="181" formatCode="#,##0.0_);\(#,##0.0\)"/>
    <numFmt numFmtId="182" formatCode="#,##0.000_);\(#,##0.000\)"/>
    <numFmt numFmtId="183" formatCode="_(* #,##0.0_);_(* \(#,##0.00\);_(* &quot;-&quot;??_);_(@_)"/>
    <numFmt numFmtId="184" formatCode="&quot;$&quot;#,\);\(&quot;$&quot;#,##0\)"/>
    <numFmt numFmtId="185" formatCode="#,##0_)_%;\(#,##0\)_%;"/>
    <numFmt numFmtId="186" formatCode="_._.* #,##0.0_)_%;_._.* \(#,##0.0\)_%"/>
    <numFmt numFmtId="187" formatCode="#,##0.0_)_%;\(#,##0.0\)_%;\ \ .0_)_%"/>
    <numFmt numFmtId="188" formatCode="_._.* #,##0.00_)_%;_._.* \(#,##0.00\)_%"/>
    <numFmt numFmtId="189" formatCode="#,##0.00_)_%;\(#,##0.00\)_%;\ \ .00_)_%"/>
    <numFmt numFmtId="190" formatCode="_._.* #,##0.000_)_%;_._.* \(#,##0.000\)_%"/>
    <numFmt numFmtId="191" formatCode="#,##0.000_)_%;\(#,##0.000\)_%;\ \ .000_)_%"/>
    <numFmt numFmtId="192" formatCode="_-* #,##0.00_-;\-* #,##0.00_-;_-* &quot;-&quot;??_-;_-@_-"/>
    <numFmt numFmtId="193" formatCode="_(* #,##0.00_);_(* \(#,##0.00\);_(* &quot;-&quot;??_);_(@_)"/>
    <numFmt numFmtId="194" formatCode="_._.* \(#,##0\)_%;_._.* #,##0_)_%;_._.* 0_)_%;_._.@_)_%"/>
    <numFmt numFmtId="195" formatCode="_._.&quot;$&quot;* \(#,##0\)_%;_._.&quot;$&quot;* #,##0_)_%;_._.&quot;$&quot;* 0_)_%;_._.@_)_%"/>
    <numFmt numFmtId="196" formatCode="* \(#,##0\);* #,##0_);&quot;-&quot;??_);@"/>
    <numFmt numFmtId="197" formatCode="&quot;$&quot;* #,##0_)_%;&quot;$&quot;* \(#,##0\)_%;&quot;$&quot;* &quot;-&quot;??_)_%;@_)_%"/>
    <numFmt numFmtId="198" formatCode="_._.&quot;$&quot;* #,##0.0_)_%;_._.&quot;$&quot;* \(#,##0.0\)_%"/>
    <numFmt numFmtId="199" formatCode="&quot;$&quot;* #,##0.0_)_%;&quot;$&quot;* \(#,##0.0\)_%;&quot;$&quot;* \ .0_)_%"/>
    <numFmt numFmtId="200" formatCode="_._.&quot;$&quot;* #,##0.00_)_%;_._.&quot;$&quot;* \(#,##0.00\)_%"/>
    <numFmt numFmtId="201" formatCode="&quot;$&quot;* #,##0.00_)_%;&quot;$&quot;* \(#,##0.00\)_%;&quot;$&quot;* \ .00_)_%"/>
    <numFmt numFmtId="202" formatCode="_._.&quot;$&quot;* #,##0.000_)_%;_._.&quot;$&quot;* \(#,##0.000\)_%"/>
    <numFmt numFmtId="203" formatCode="&quot;$&quot;* #,##0.000_)_%;&quot;$&quot;* \(#,##0.000\)_%;&quot;$&quot;* \ .000_)_%"/>
    <numFmt numFmtId="204" formatCode="mmmm\ d\,\ yyyy"/>
    <numFmt numFmtId="205" formatCode="* #,##0_);* \(#,##0\);&quot;-&quot;??_);@"/>
    <numFmt numFmtId="206" formatCode="_-* #,##0.00[$€-1]_-;\-* #,##0.00[$€-1]_-;_-* &quot;-&quot;??[$€-1]_-"/>
    <numFmt numFmtId="207" formatCode="#,##0\ \ ;\(#,##0\)\ ;\—\ \ \ \ "/>
    <numFmt numFmtId="208" formatCode="&quot;$&quot;#,##0\ ;\-&quot;$&quot;#,##0"/>
    <numFmt numFmtId="209" formatCode="&quot;$&quot;#,##0.00\ ;\(&quot;$&quot;#,##0.00\)"/>
    <numFmt numFmtId="210" formatCode="mmm/dd"/>
    <numFmt numFmtId="211" formatCode="_-* #,##0\ _đ_._-;\-* #,##0\ _đ_._-;_-* &quot;-&quot;\ _đ_._-;_-@_-"/>
    <numFmt numFmtId="212" formatCode="_(* #,##0_);_(* \(#,##0\);_(* &quot;-&quot;_);_(@_)"/>
    <numFmt numFmtId="213" formatCode="0_)%;\(0\)%"/>
    <numFmt numFmtId="214" formatCode="_._._(* 0_)%;_._.* \(0\)%"/>
    <numFmt numFmtId="215" formatCode="_(0_)%;\(0\)%"/>
    <numFmt numFmtId="216" formatCode="0%_);\(0%\)"/>
    <numFmt numFmtId="217" formatCode="\60\4\7\:"/>
    <numFmt numFmtId="218" formatCode="_(0.0_)%;\(0.0\)%"/>
    <numFmt numFmtId="219" formatCode="_._._(* 0.0_)%;_._.* \(0.0\)%"/>
    <numFmt numFmtId="220" formatCode="_(0.00_)%;\(0.00\)%"/>
    <numFmt numFmtId="221" formatCode="_._._(* 0.00_)%;_._.* \(0.00\)%"/>
    <numFmt numFmtId="222" formatCode="_(0.000_)%;\(0.000\)%"/>
    <numFmt numFmtId="223" formatCode="_._._(* 0.000_)%;_._.* \(0.000\)%"/>
    <numFmt numFmtId="224" formatCode="mm/dd/yy"/>
    <numFmt numFmtId="225" formatCode="\ #,##0;[Red]\-#,##0"/>
    <numFmt numFmtId="226" formatCode="&quot;$&quot;#,\);\(&quot;$&quot;#,\)"/>
    <numFmt numFmtId="227" formatCode="&quot;$&quot;#,;\(&quot;$&quot;#,\)"/>
    <numFmt numFmtId="228" formatCode="#,##0;[Red]&quot;-&quot;#,##0"/>
    <numFmt numFmtId="229" formatCode="#,##0.00;[Red]&quot;-&quot;#,##0.00"/>
    <numFmt numFmtId="230" formatCode="#,##0\ &quot;kr&quot;;[Red]\-#,##0\ &quot;kr&quot;"/>
    <numFmt numFmtId="231" formatCode="#,##0.00\ &quot;kr&quot;;[Red]\-#,##0.00\ &quot;kr&quot;"/>
    <numFmt numFmtId="232" formatCode="_-* #,##0.00\ _T_L_-;\-* #,##0.00\ _T_L_-;_-* &quot;-&quot;??\ _T_L_-;_-@_-"/>
    <numFmt numFmtId="233" formatCode="_-* #,##0.00\ _р_._-;\-* #,##0.00\ _р_._-;_-* &quot;-&quot;??\ _р_._-;_-@_-"/>
  </numFmts>
  <fonts count="12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sz val="10"/>
      <color theme="0" tint="-4.9989318521683403E-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  <family val="2"/>
    </font>
    <font>
      <sz val="10"/>
      <name val="NTTimes/Cyrillic"/>
    </font>
    <font>
      <sz val="10"/>
      <name val="Helv"/>
    </font>
    <font>
      <sz val="10"/>
      <name val="Helv"/>
      <charset val="204"/>
    </font>
    <font>
      <sz val="12"/>
      <name val="Times New Roman"/>
      <family val="1"/>
    </font>
    <font>
      <sz val="10"/>
      <name val="Arial CE"/>
      <family val="2"/>
      <charset val="238"/>
    </font>
    <font>
      <sz val="10"/>
      <color indexed="8"/>
      <name val="MS Sans Serif"/>
      <family val="2"/>
      <charset val="204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b/>
      <sz val="11"/>
      <color indexed="52"/>
      <name val="Calibri"/>
      <family val="2"/>
    </font>
    <font>
      <sz val="12"/>
      <name val="Tms Rmn"/>
    </font>
    <font>
      <b/>
      <sz val="10"/>
      <name val="MS Sans Serif"/>
      <family val="2"/>
      <charset val="204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11"/>
      <name val="Arial"/>
      <family val="2"/>
    </font>
    <font>
      <b/>
      <sz val="8"/>
      <name val="Arial"/>
      <family val="2"/>
      <charset val="204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0"/>
      <name val="MS Serif"/>
      <family val="1"/>
      <charset val="204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sz val="12"/>
      <name val="Helv"/>
    </font>
    <font>
      <sz val="9"/>
      <name val="Arial Cyr"/>
      <family val="2"/>
      <charset val="204"/>
    </font>
    <font>
      <sz val="11"/>
      <color indexed="20"/>
      <name val="Calibri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u/>
      <sz val="10"/>
      <color indexed="36"/>
      <name val="Arial"/>
      <family val="2"/>
      <charset val="204"/>
    </font>
    <font>
      <i/>
      <sz val="11"/>
      <color indexed="23"/>
      <name val="Calibri"/>
      <family val="2"/>
    </font>
    <font>
      <sz val="11"/>
      <name val="Times New Roman"/>
      <family val="1"/>
      <charset val="204"/>
    </font>
    <font>
      <b/>
      <sz val="12"/>
      <name val="Arial Cyr"/>
      <family val="2"/>
      <charset val="204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name val="Times New Roman Cyr"/>
      <charset val="204"/>
    </font>
    <font>
      <sz val="11"/>
      <color indexed="62"/>
      <name val="Calibri"/>
      <family val="2"/>
    </font>
    <font>
      <sz val="10"/>
      <color indexed="14"/>
      <name val="Times New Roman"/>
      <family val="1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sz val="11"/>
      <color indexed="9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Calibri"/>
      <family val="2"/>
    </font>
    <font>
      <sz val="10"/>
      <name val="Arial Cyr"/>
    </font>
    <font>
      <b/>
      <sz val="10"/>
      <color indexed="18"/>
      <name val="Arial Tur"/>
      <family val="2"/>
      <charset val="162"/>
    </font>
    <font>
      <sz val="12"/>
      <color indexed="8"/>
      <name val="Times New Roman"/>
      <family val="1"/>
    </font>
    <font>
      <sz val="10"/>
      <name val="Genev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b/>
      <sz val="10"/>
      <name val="Arial"/>
      <family val="2"/>
      <charset val="204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0"/>
      <name val="Helv"/>
    </font>
    <font>
      <b/>
      <sz val="10"/>
      <color indexed="9"/>
      <name val="Arial"/>
      <family val="2"/>
      <charset val="204"/>
    </font>
    <font>
      <b/>
      <sz val="8"/>
      <color indexed="8"/>
      <name val="Helv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0"/>
      <name val="Helv"/>
      <charset val="186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name val="Arial Cyr"/>
      <family val="2"/>
      <charset val="204"/>
    </font>
    <font>
      <sz val="10"/>
      <name val="宋体"/>
      <charset val="134"/>
    </font>
    <font>
      <sz val="11"/>
      <name val="?? ?????"/>
      <family val="3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0"/>
      <name val="Arial Cyr"/>
      <charset val="204"/>
    </font>
    <font>
      <sz val="10"/>
      <color rgb="FFFF0000"/>
      <name val="Arial Cyr"/>
      <charset val="204"/>
    </font>
    <font>
      <sz val="10"/>
      <color indexed="10"/>
      <name val="Times New Roman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12"/>
      </patternFill>
    </fill>
    <fill>
      <patternFill patternType="solid">
        <fgColor indexed="6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8" fillId="0" borderId="0"/>
    <xf numFmtId="49" fontId="9" fillId="0" borderId="0" applyProtection="0">
      <alignment horizontal="left"/>
    </xf>
    <xf numFmtId="49" fontId="9" fillId="0" borderId="0" applyProtection="0">
      <alignment horizontal="left"/>
    </xf>
    <xf numFmtId="49" fontId="9" fillId="0" borderId="0" applyProtection="0">
      <alignment horizontal="left"/>
    </xf>
    <xf numFmtId="49" fontId="9" fillId="0" borderId="0" applyProtection="0">
      <alignment horizontal="left"/>
    </xf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12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21" fillId="0" borderId="0"/>
    <xf numFmtId="0" fontId="19" fillId="0" borderId="0"/>
    <xf numFmtId="0" fontId="19" fillId="0" borderId="0"/>
    <xf numFmtId="0" fontId="12" fillId="0" borderId="0"/>
    <xf numFmtId="0" fontId="12" fillId="0" borderId="0"/>
    <xf numFmtId="0" fontId="21" fillId="0" borderId="0"/>
    <xf numFmtId="0" fontId="21" fillId="0" borderId="0"/>
    <xf numFmtId="0" fontId="19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2" fillId="0" borderId="0" applyBorder="0">
      <alignment shrinkToFit="1"/>
    </xf>
    <xf numFmtId="0" fontId="21" fillId="0" borderId="0"/>
    <xf numFmtId="0" fontId="19" fillId="0" borderId="0"/>
    <xf numFmtId="0" fontId="19" fillId="0" borderId="0"/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12" fillId="0" borderId="0"/>
    <xf numFmtId="0" fontId="12" fillId="0" borderId="0"/>
    <xf numFmtId="0" fontId="20" fillId="0" borderId="0"/>
    <xf numFmtId="0" fontId="19" fillId="0" borderId="0"/>
    <xf numFmtId="0" fontId="19" fillId="0" borderId="0"/>
    <xf numFmtId="0" fontId="17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168" fontId="9" fillId="0" borderId="0" applyFill="0" applyBorder="0" applyProtection="0">
      <alignment horizontal="right"/>
    </xf>
    <xf numFmtId="169" fontId="9" fillId="0" borderId="0" applyFill="0" applyBorder="0" applyProtection="0">
      <alignment horizontal="right"/>
    </xf>
    <xf numFmtId="170" fontId="24" fillId="0" borderId="0" applyFill="0" applyBorder="0" applyProtection="0">
      <alignment horizontal="center"/>
    </xf>
    <xf numFmtId="171" fontId="24" fillId="0" borderId="0" applyFill="0" applyBorder="0" applyProtection="0">
      <alignment horizontal="center"/>
    </xf>
    <xf numFmtId="172" fontId="25" fillId="0" borderId="0" applyFill="0" applyBorder="0" applyProtection="0">
      <alignment horizontal="right"/>
    </xf>
    <xf numFmtId="173" fontId="9" fillId="0" borderId="0" applyFill="0" applyBorder="0" applyProtection="0">
      <alignment horizontal="right"/>
    </xf>
    <xf numFmtId="174" fontId="9" fillId="0" borderId="0" applyFill="0" applyBorder="0" applyProtection="0">
      <alignment horizontal="right"/>
    </xf>
    <xf numFmtId="175" fontId="9" fillId="0" borderId="0" applyFill="0" applyBorder="0" applyProtection="0">
      <alignment horizontal="right"/>
    </xf>
    <xf numFmtId="176" fontId="9" fillId="0" borderId="0" applyFill="0" applyBorder="0" applyProtection="0">
      <alignment horizontal="right"/>
    </xf>
    <xf numFmtId="0" fontId="26" fillId="0" borderId="0"/>
    <xf numFmtId="0" fontId="27" fillId="0" borderId="0"/>
    <xf numFmtId="0" fontId="21" fillId="0" borderId="0">
      <protection locked="0"/>
    </xf>
    <xf numFmtId="2" fontId="28" fillId="0" borderId="0" applyNumberFormat="0" applyFill="0" applyBorder="0" applyAlignment="0" applyProtection="0"/>
    <xf numFmtId="2" fontId="29" fillId="0" borderId="0" applyNumberFormat="0" applyFill="0" applyBorder="0" applyAlignment="0" applyProtection="0"/>
    <xf numFmtId="0" fontId="30" fillId="2" borderId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3" borderId="0" applyNumberFormat="0" applyBorder="0" applyAlignment="0" applyProtection="0"/>
    <xf numFmtId="0" fontId="31" fillId="6" borderId="0" applyNumberFormat="0" applyBorder="0" applyAlignment="0" applyProtection="0"/>
    <xf numFmtId="0" fontId="31" fillId="5" borderId="0" applyNumberFormat="0" applyBorder="0" applyAlignment="0" applyProtection="0"/>
    <xf numFmtId="0" fontId="31" fillId="7" borderId="0" applyNumberFormat="0" applyBorder="0" applyAlignment="0" applyProtection="0"/>
    <xf numFmtId="0" fontId="31" fillId="4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2" fillId="10" borderId="0" applyNumberFormat="0" applyBorder="0" applyAlignment="0" applyProtection="0"/>
    <xf numFmtId="0" fontId="32" fillId="4" borderId="0" applyNumberFormat="0" applyBorder="0" applyAlignment="0" applyProtection="0"/>
    <xf numFmtId="0" fontId="32" fillId="8" borderId="0" applyNumberFormat="0" applyBorder="0" applyAlignment="0" applyProtection="0"/>
    <xf numFmtId="0" fontId="32" fillId="7" borderId="0" applyNumberFormat="0" applyBorder="0" applyAlignment="0" applyProtection="0"/>
    <xf numFmtId="0" fontId="32" fillId="10" borderId="0" applyNumberFormat="0" applyBorder="0" applyAlignment="0" applyProtection="0"/>
    <xf numFmtId="0" fontId="32" fillId="4" borderId="0" applyNumberFormat="0" applyBorder="0" applyAlignment="0" applyProtection="0"/>
    <xf numFmtId="0" fontId="33" fillId="0" borderId="0">
      <alignment horizontal="right"/>
    </xf>
    <xf numFmtId="0" fontId="11" fillId="5" borderId="7" applyNumberFormat="0" applyFont="0" applyAlignment="0" applyProtection="0"/>
    <xf numFmtId="0" fontId="34" fillId="11" borderId="8" applyNumberFormat="0" applyAlignment="0" applyProtection="0"/>
    <xf numFmtId="0" fontId="35" fillId="0" borderId="0" applyNumberFormat="0" applyFill="0" applyBorder="0" applyAlignment="0" applyProtection="0"/>
    <xf numFmtId="177" fontId="36" fillId="0" borderId="9" applyAlignment="0" applyProtection="0"/>
    <xf numFmtId="0" fontId="37" fillId="12" borderId="0" applyNumberFormat="0" applyBorder="0" applyAlignment="0" applyProtection="0"/>
    <xf numFmtId="178" fontId="38" fillId="0" borderId="0" applyFill="0" applyBorder="0" applyAlignment="0"/>
    <xf numFmtId="179" fontId="39" fillId="0" borderId="0" applyFill="0" applyBorder="0" applyAlignment="0"/>
    <xf numFmtId="180" fontId="39" fillId="0" borderId="0" applyFill="0" applyBorder="0" applyAlignment="0"/>
    <xf numFmtId="181" fontId="40" fillId="0" borderId="0" applyFill="0" applyBorder="0" applyAlignment="0"/>
    <xf numFmtId="182" fontId="40" fillId="0" borderId="0" applyFill="0" applyBorder="0" applyAlignment="0"/>
    <xf numFmtId="183" fontId="39" fillId="0" borderId="0" applyFill="0" applyBorder="0" applyAlignment="0"/>
    <xf numFmtId="184" fontId="40" fillId="0" borderId="0" applyFill="0" applyBorder="0" applyAlignment="0"/>
    <xf numFmtId="179" fontId="39" fillId="0" borderId="0" applyFill="0" applyBorder="0" applyAlignment="0"/>
    <xf numFmtId="0" fontId="41" fillId="0" borderId="0" applyFill="0" applyBorder="0" applyProtection="0">
      <alignment horizontal="center"/>
      <protection locked="0"/>
    </xf>
    <xf numFmtId="0" fontId="42" fillId="0" borderId="6">
      <alignment horizont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85" fontId="12" fillId="0" borderId="0" applyFont="0" applyFill="0" applyBorder="0" applyAlignment="0" applyProtection="0"/>
    <xf numFmtId="183" fontId="39" fillId="0" borderId="0" applyFont="0" applyFill="0" applyBorder="0" applyAlignment="0" applyProtection="0"/>
    <xf numFmtId="186" fontId="43" fillId="0" borderId="0" applyFont="0" applyFill="0" applyBorder="0" applyAlignment="0" applyProtection="0"/>
    <xf numFmtId="187" fontId="44" fillId="0" borderId="0" applyFont="0" applyFill="0" applyBorder="0" applyAlignment="0" applyProtection="0"/>
    <xf numFmtId="188" fontId="45" fillId="0" borderId="0" applyFont="0" applyFill="0" applyBorder="0" applyAlignment="0" applyProtection="0"/>
    <xf numFmtId="189" fontId="44" fillId="0" borderId="0" applyFont="0" applyFill="0" applyBorder="0" applyAlignment="0" applyProtection="0"/>
    <xf numFmtId="190" fontId="45" fillId="0" borderId="0" applyFont="0" applyFill="0" applyBorder="0" applyAlignment="0" applyProtection="0"/>
    <xf numFmtId="191" fontId="44" fillId="0" borderId="0" applyFont="0" applyFill="0" applyBorder="0" applyAlignment="0" applyProtection="0"/>
    <xf numFmtId="192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3" fontId="4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Alignment="0">
      <alignment horizontal="left"/>
    </xf>
    <xf numFmtId="194" fontId="49" fillId="0" borderId="0" applyFill="0" applyBorder="0" applyProtection="0"/>
    <xf numFmtId="195" fontId="43" fillId="0" borderId="0" applyFont="0" applyFill="0" applyBorder="0" applyAlignment="0" applyProtection="0"/>
    <xf numFmtId="196" fontId="9" fillId="0" borderId="0" applyFill="0" applyBorder="0" applyProtection="0"/>
    <xf numFmtId="196" fontId="9" fillId="0" borderId="9" applyFill="0" applyProtection="0"/>
    <xf numFmtId="196" fontId="9" fillId="0" borderId="10" applyFill="0" applyProtection="0"/>
    <xf numFmtId="197" fontId="12" fillId="0" borderId="0" applyFont="0" applyFill="0" applyBorder="0" applyAlignment="0" applyProtection="0"/>
    <xf numFmtId="179" fontId="39" fillId="0" borderId="0" applyFont="0" applyFill="0" applyBorder="0" applyAlignment="0" applyProtection="0"/>
    <xf numFmtId="198" fontId="45" fillId="0" borderId="0" applyFont="0" applyFill="0" applyBorder="0" applyAlignment="0" applyProtection="0"/>
    <xf numFmtId="199" fontId="44" fillId="0" borderId="0" applyFont="0" applyFill="0" applyBorder="0" applyAlignment="0" applyProtection="0"/>
    <xf numFmtId="200" fontId="45" fillId="0" borderId="0" applyFont="0" applyFill="0" applyBorder="0" applyAlignment="0" applyProtection="0"/>
    <xf numFmtId="201" fontId="44" fillId="0" borderId="0" applyFont="0" applyFill="0" applyBorder="0" applyAlignment="0" applyProtection="0"/>
    <xf numFmtId="202" fontId="45" fillId="0" borderId="0" applyFont="0" applyFill="0" applyBorder="0" applyAlignment="0" applyProtection="0"/>
    <xf numFmtId="203" fontId="44" fillId="0" borderId="0" applyFont="0" applyFill="0" applyBorder="0" applyAlignment="0" applyProtection="0"/>
    <xf numFmtId="37" fontId="50" fillId="0" borderId="11" applyFont="0" applyFill="0" applyBorder="0">
      <protection locked="0"/>
    </xf>
    <xf numFmtId="0" fontId="51" fillId="0" borderId="0" applyFont="0" applyFill="0" applyBorder="0" applyAlignment="0" applyProtection="0"/>
    <xf numFmtId="0" fontId="52" fillId="13" borderId="12" applyNumberFormat="0" applyFont="0" applyBorder="0" applyAlignment="0" applyProtection="0"/>
    <xf numFmtId="0" fontId="53" fillId="14" borderId="0" applyNumberFormat="0" applyBorder="0" applyAlignment="0" applyProtection="0"/>
    <xf numFmtId="204" fontId="12" fillId="0" borderId="0" applyFont="0" applyFill="0" applyBorder="0" applyAlignment="0" applyProtection="0"/>
    <xf numFmtId="14" fontId="38" fillId="0" borderId="0" applyFill="0" applyBorder="0" applyAlignment="0"/>
    <xf numFmtId="205" fontId="9" fillId="0" borderId="0" applyFill="0" applyBorder="0" applyProtection="0"/>
    <xf numFmtId="205" fontId="9" fillId="0" borderId="9" applyFill="0" applyProtection="0"/>
    <xf numFmtId="205" fontId="9" fillId="0" borderId="10" applyFill="0" applyProtection="0"/>
    <xf numFmtId="38" fontId="30" fillId="0" borderId="13">
      <alignment vertical="center"/>
    </xf>
    <xf numFmtId="193" fontId="12" fillId="0" borderId="0" applyFont="0" applyFill="0" applyBorder="0" applyAlignment="0" applyProtection="0"/>
    <xf numFmtId="0" fontId="54" fillId="0" borderId="0" applyNumberFormat="0" applyFill="0" applyBorder="0" applyAlignment="0" applyProtection="0"/>
    <xf numFmtId="183" fontId="39" fillId="0" borderId="0" applyFill="0" applyBorder="0" applyAlignment="0"/>
    <xf numFmtId="179" fontId="39" fillId="0" borderId="0" applyFill="0" applyBorder="0" applyAlignment="0"/>
    <xf numFmtId="183" fontId="39" fillId="0" borderId="0" applyFill="0" applyBorder="0" applyAlignment="0"/>
    <xf numFmtId="184" fontId="40" fillId="0" borderId="0" applyFill="0" applyBorder="0" applyAlignment="0"/>
    <xf numFmtId="179" fontId="39" fillId="0" borderId="0" applyFill="0" applyBorder="0" applyAlignment="0"/>
    <xf numFmtId="0" fontId="55" fillId="0" borderId="0" applyNumberFormat="0" applyAlignment="0">
      <alignment horizontal="left"/>
    </xf>
    <xf numFmtId="206" fontId="1" fillId="0" borderId="0" applyFont="0" applyFill="0" applyBorder="0" applyAlignment="0" applyProtection="0">
      <alignment horizontal="left" indent="1"/>
    </xf>
    <xf numFmtId="0" fontId="32" fillId="10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0" borderId="0" applyNumberFormat="0" applyBorder="0" applyAlignment="0" applyProtection="0"/>
    <xf numFmtId="0" fontId="32" fillId="18" borderId="0" applyNumberFormat="0" applyBorder="0" applyAlignment="0" applyProtection="0"/>
    <xf numFmtId="2" fontId="46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207" fontId="58" fillId="0" borderId="0">
      <alignment horizontal="right"/>
    </xf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60" fillId="0" borderId="0" applyNumberFormat="0" applyFont="0" applyBorder="0" applyAlignment="0"/>
    <xf numFmtId="38" fontId="61" fillId="19" borderId="0" applyNumberFormat="0" applyBorder="0" applyAlignment="0" applyProtection="0"/>
    <xf numFmtId="0" fontId="62" fillId="0" borderId="15" applyNumberFormat="0" applyAlignment="0" applyProtection="0">
      <alignment horizontal="left" vertical="center"/>
    </xf>
    <xf numFmtId="0" fontId="62" fillId="0" borderId="16">
      <alignment horizontal="left" vertical="center"/>
    </xf>
    <xf numFmtId="14" fontId="63" fillId="20" borderId="17">
      <alignment horizontal="center" vertical="center" wrapText="1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1" fillId="0" borderId="0" applyFill="0" applyAlignment="0" applyProtection="0">
      <protection locked="0"/>
    </xf>
    <xf numFmtId="0" fontId="41" fillId="0" borderId="18" applyFill="0" applyAlignment="0" applyProtection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0" fontId="68" fillId="8" borderId="8" applyNumberFormat="0" applyAlignment="0" applyProtection="0"/>
    <xf numFmtId="10" fontId="61" fillId="21" borderId="1" applyNumberFormat="0" applyBorder="0" applyAlignment="0" applyProtection="0"/>
    <xf numFmtId="0" fontId="69" fillId="0" borderId="1"/>
    <xf numFmtId="40" fontId="70" fillId="0" borderId="0">
      <protection locked="0"/>
    </xf>
    <xf numFmtId="1" fontId="71" fillId="0" borderId="0">
      <alignment horizontal="center"/>
      <protection locked="0"/>
    </xf>
    <xf numFmtId="208" fontId="72" fillId="0" borderId="0" applyFont="0" applyFill="0" applyBorder="0" applyAlignment="0" applyProtection="0"/>
    <xf numFmtId="209" fontId="73" fillId="0" borderId="0" applyFont="0" applyFill="0" applyBorder="0" applyAlignment="0" applyProtection="0"/>
    <xf numFmtId="0" fontId="74" fillId="22" borderId="19" applyNumberFormat="0" applyAlignment="0" applyProtection="0"/>
    <xf numFmtId="38" fontId="75" fillId="0" borderId="0"/>
    <xf numFmtId="38" fontId="76" fillId="0" borderId="0"/>
    <xf numFmtId="38" fontId="77" fillId="0" borderId="0"/>
    <xf numFmtId="38" fontId="78" fillId="0" borderId="0"/>
    <xf numFmtId="0" fontId="43" fillId="0" borderId="0"/>
    <xf numFmtId="0" fontId="43" fillId="0" borderId="0"/>
    <xf numFmtId="0" fontId="58" fillId="0" borderId="0"/>
    <xf numFmtId="0" fontId="79" fillId="0" borderId="20" applyNumberFormat="0" applyFill="0" applyAlignment="0" applyProtection="0"/>
    <xf numFmtId="183" fontId="39" fillId="0" borderId="0" applyFill="0" applyBorder="0" applyAlignment="0"/>
    <xf numFmtId="179" fontId="39" fillId="0" borderId="0" applyFill="0" applyBorder="0" applyAlignment="0"/>
    <xf numFmtId="183" fontId="39" fillId="0" borderId="0" applyFill="0" applyBorder="0" applyAlignment="0"/>
    <xf numFmtId="184" fontId="40" fillId="0" borderId="0" applyFill="0" applyBorder="0" applyAlignment="0"/>
    <xf numFmtId="179" fontId="39" fillId="0" borderId="0" applyFill="0" applyBorder="0" applyAlignment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>
      <protection locked="0"/>
    </xf>
    <xf numFmtId="0" fontId="30" fillId="0" borderId="21"/>
    <xf numFmtId="210" fontId="80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30" fillId="0" borderId="0"/>
    <xf numFmtId="211" fontId="1" fillId="0" borderId="0" applyFont="0" applyFill="0" applyBorder="0" applyAlignment="0" applyProtection="0"/>
    <xf numFmtId="212" fontId="67" fillId="0" borderId="0" applyFont="0" applyFill="0" applyBorder="0" applyAlignment="0" applyProtection="0"/>
    <xf numFmtId="193" fontId="67" fillId="0" borderId="0" applyFont="0" applyFill="0" applyBorder="0" applyAlignment="0" applyProtection="0"/>
    <xf numFmtId="0" fontId="82" fillId="23" borderId="0"/>
    <xf numFmtId="213" fontId="41" fillId="0" borderId="0" applyFont="0" applyFill="0" applyBorder="0" applyAlignment="0" applyProtection="0"/>
    <xf numFmtId="214" fontId="43" fillId="0" borderId="0" applyFont="0" applyFill="0" applyBorder="0" applyAlignment="0" applyProtection="0"/>
    <xf numFmtId="215" fontId="45" fillId="0" borderId="0" applyFont="0" applyFill="0" applyBorder="0" applyAlignment="0" applyProtection="0"/>
    <xf numFmtId="216" fontId="12" fillId="0" borderId="0" applyFont="0" applyFill="0" applyBorder="0" applyAlignment="0" applyProtection="0"/>
    <xf numFmtId="182" fontId="40" fillId="0" borderId="0" applyFont="0" applyFill="0" applyBorder="0" applyAlignment="0" applyProtection="0"/>
    <xf numFmtId="217" fontId="39" fillId="0" borderId="0" applyFont="0" applyFill="0" applyBorder="0" applyAlignment="0" applyProtection="0"/>
    <xf numFmtId="10" fontId="12" fillId="0" borderId="0" applyFont="0" applyFill="0" applyBorder="0" applyAlignment="0" applyProtection="0"/>
    <xf numFmtId="218" fontId="45" fillId="0" borderId="0" applyFont="0" applyFill="0" applyBorder="0" applyAlignment="0" applyProtection="0"/>
    <xf numFmtId="219" fontId="43" fillId="0" borderId="0" applyFont="0" applyFill="0" applyBorder="0" applyAlignment="0" applyProtection="0"/>
    <xf numFmtId="220" fontId="45" fillId="0" borderId="0" applyFont="0" applyFill="0" applyBorder="0" applyAlignment="0" applyProtection="0"/>
    <xf numFmtId="221" fontId="43" fillId="0" borderId="0" applyFont="0" applyFill="0" applyBorder="0" applyAlignment="0" applyProtection="0"/>
    <xf numFmtId="10" fontId="83" fillId="0" borderId="0"/>
    <xf numFmtId="222" fontId="45" fillId="0" borderId="0" applyFont="0" applyFill="0" applyBorder="0" applyAlignment="0" applyProtection="0"/>
    <xf numFmtId="223" fontId="4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83" fontId="39" fillId="0" borderId="0" applyFill="0" applyBorder="0" applyAlignment="0"/>
    <xf numFmtId="179" fontId="39" fillId="0" borderId="0" applyFill="0" applyBorder="0" applyAlignment="0"/>
    <xf numFmtId="183" fontId="39" fillId="0" borderId="0" applyFill="0" applyBorder="0" applyAlignment="0"/>
    <xf numFmtId="184" fontId="40" fillId="0" borderId="0" applyFill="0" applyBorder="0" applyAlignment="0"/>
    <xf numFmtId="179" fontId="39" fillId="0" borderId="0" applyFill="0" applyBorder="0" applyAlignment="0"/>
    <xf numFmtId="224" fontId="33" fillId="0" borderId="0" applyNumberFormat="0" applyFill="0" applyBorder="0" applyAlignment="0" applyProtection="0">
      <alignment horizontal="left"/>
    </xf>
    <xf numFmtId="0" fontId="84" fillId="0" borderId="0" applyNumberFormat="0" applyFill="0" applyBorder="0" applyAlignment="0" applyProtection="0"/>
    <xf numFmtId="0" fontId="85" fillId="0" borderId="22" applyNumberFormat="0" applyFill="0" applyAlignment="0" applyProtection="0"/>
    <xf numFmtId="0" fontId="86" fillId="0" borderId="23" applyNumberFormat="0" applyFill="0" applyAlignment="0" applyProtection="0"/>
    <xf numFmtId="0" fontId="87" fillId="0" borderId="24" applyNumberFormat="0" applyFill="0" applyAlignment="0" applyProtection="0"/>
    <xf numFmtId="0" fontId="87" fillId="0" borderId="0" applyNumberFormat="0" applyFill="0" applyBorder="0" applyAlignment="0" applyProtection="0"/>
    <xf numFmtId="4" fontId="88" fillId="8" borderId="25" applyNumberFormat="0" applyProtection="0">
      <alignment vertical="center"/>
    </xf>
    <xf numFmtId="4" fontId="89" fillId="13" borderId="25" applyNumberFormat="0" applyProtection="0">
      <alignment vertical="center"/>
    </xf>
    <xf numFmtId="4" fontId="88" fillId="13" borderId="25" applyNumberFormat="0" applyProtection="0">
      <alignment horizontal="left" vertical="center" indent="1"/>
    </xf>
    <xf numFmtId="0" fontId="88" fillId="13" borderId="25" applyNumberFormat="0" applyProtection="0">
      <alignment horizontal="left" vertical="top" indent="1"/>
    </xf>
    <xf numFmtId="4" fontId="90" fillId="24" borderId="0" applyNumberFormat="0" applyProtection="0">
      <alignment horizontal="left"/>
    </xf>
    <xf numFmtId="4" fontId="38" fillId="14" borderId="25" applyNumberFormat="0" applyProtection="0">
      <alignment horizontal="right" vertical="center"/>
    </xf>
    <xf numFmtId="4" fontId="38" fillId="4" borderId="25" applyNumberFormat="0" applyProtection="0">
      <alignment horizontal="right" vertical="center"/>
    </xf>
    <xf numFmtId="4" fontId="38" fillId="15" borderId="25" applyNumberFormat="0" applyProtection="0">
      <alignment horizontal="right" vertical="center"/>
    </xf>
    <xf numFmtId="4" fontId="38" fillId="25" borderId="25" applyNumberFormat="0" applyProtection="0">
      <alignment horizontal="right" vertical="center"/>
    </xf>
    <xf numFmtId="4" fontId="38" fillId="26" borderId="25" applyNumberFormat="0" applyProtection="0">
      <alignment horizontal="right" vertical="center"/>
    </xf>
    <xf numFmtId="4" fontId="38" fillId="18" borderId="25" applyNumberFormat="0" applyProtection="0">
      <alignment horizontal="right" vertical="center"/>
    </xf>
    <xf numFmtId="4" fontId="38" fillId="16" borderId="25" applyNumberFormat="0" applyProtection="0">
      <alignment horizontal="right" vertical="center"/>
    </xf>
    <xf numFmtId="4" fontId="38" fillId="27" borderId="25" applyNumberFormat="0" applyProtection="0">
      <alignment horizontal="right" vertical="center"/>
    </xf>
    <xf numFmtId="4" fontId="38" fillId="28" borderId="25" applyNumberFormat="0" applyProtection="0">
      <alignment horizontal="right" vertical="center"/>
    </xf>
    <xf numFmtId="4" fontId="91" fillId="29" borderId="0" applyNumberFormat="0" applyProtection="0">
      <alignment horizontal="left" vertical="center" indent="1"/>
    </xf>
    <xf numFmtId="4" fontId="91" fillId="24" borderId="0" applyNumberFormat="0" applyProtection="0">
      <alignment horizontal="left" vertical="center" indent="1"/>
    </xf>
    <xf numFmtId="4" fontId="92" fillId="30" borderId="0" applyNumberFormat="0" applyProtection="0">
      <alignment horizontal="left" vertical="center" indent="1"/>
    </xf>
    <xf numFmtId="4" fontId="38" fillId="31" borderId="25" applyNumberFormat="0" applyProtection="0">
      <alignment horizontal="right" vertical="center"/>
    </xf>
    <xf numFmtId="4" fontId="93" fillId="24" borderId="0" applyNumberFormat="0" applyProtection="0">
      <alignment horizontal="left" vertical="center" indent="1"/>
    </xf>
    <xf numFmtId="4" fontId="94" fillId="24" borderId="0" applyNumberFormat="0" applyProtection="0">
      <alignment horizontal="left" vertical="center"/>
    </xf>
    <xf numFmtId="0" fontId="12" fillId="30" borderId="25" applyNumberFormat="0" applyProtection="0">
      <alignment horizontal="left" vertical="center" indent="1"/>
    </xf>
    <xf numFmtId="0" fontId="12" fillId="30" borderId="25" applyNumberFormat="0" applyProtection="0">
      <alignment horizontal="left" vertical="top" indent="1"/>
    </xf>
    <xf numFmtId="0" fontId="12" fillId="32" borderId="25" applyNumberFormat="0" applyProtection="0">
      <alignment horizontal="left" vertical="center" indent="1"/>
    </xf>
    <xf numFmtId="0" fontId="12" fillId="32" borderId="25" applyNumberFormat="0" applyProtection="0">
      <alignment horizontal="left" vertical="top" indent="1"/>
    </xf>
    <xf numFmtId="0" fontId="12" fillId="33" borderId="25" applyNumberFormat="0" applyProtection="0">
      <alignment horizontal="left" vertical="center" indent="1"/>
    </xf>
    <xf numFmtId="0" fontId="12" fillId="33" borderId="25" applyNumberFormat="0" applyProtection="0">
      <alignment horizontal="left" vertical="top" indent="1"/>
    </xf>
    <xf numFmtId="0" fontId="12" fillId="34" borderId="25" applyNumberFormat="0" applyProtection="0">
      <alignment horizontal="left" vertical="center" indent="1"/>
    </xf>
    <xf numFmtId="0" fontId="12" fillId="34" borderId="25" applyNumberFormat="0" applyProtection="0">
      <alignment horizontal="left" vertical="top" indent="1"/>
    </xf>
    <xf numFmtId="4" fontId="38" fillId="21" borderId="25" applyNumberFormat="0" applyProtection="0">
      <alignment vertical="center"/>
    </xf>
    <xf numFmtId="4" fontId="95" fillId="21" borderId="25" applyNumberFormat="0" applyProtection="0">
      <alignment vertical="center"/>
    </xf>
    <xf numFmtId="4" fontId="38" fillId="21" borderId="25" applyNumberFormat="0" applyProtection="0">
      <alignment horizontal="left" vertical="center" indent="1"/>
    </xf>
    <xf numFmtId="0" fontId="38" fillId="21" borderId="25" applyNumberFormat="0" applyProtection="0">
      <alignment horizontal="left" vertical="top" indent="1"/>
    </xf>
    <xf numFmtId="4" fontId="38" fillId="35" borderId="25" applyNumberFormat="0" applyProtection="0">
      <alignment horizontal="right" vertical="center"/>
    </xf>
    <xf numFmtId="4" fontId="60" fillId="7" borderId="25" applyNumberFormat="0" applyProtection="0">
      <alignment horizontal="right" vertical="center"/>
    </xf>
    <xf numFmtId="4" fontId="38" fillId="31" borderId="25" applyNumberFormat="0" applyProtection="0">
      <alignment horizontal="left" vertical="center" indent="1"/>
    </xf>
    <xf numFmtId="0" fontId="38" fillId="32" borderId="25" applyNumberFormat="0" applyProtection="0">
      <alignment horizontal="center" vertical="top"/>
    </xf>
    <xf numFmtId="4" fontId="96" fillId="36" borderId="0" applyNumberFormat="0" applyProtection="0">
      <alignment horizontal="left" vertical="center"/>
    </xf>
    <xf numFmtId="4" fontId="97" fillId="35" borderId="25" applyNumberFormat="0" applyProtection="0">
      <alignment horizontal="right" vertical="center"/>
    </xf>
    <xf numFmtId="225" fontId="98" fillId="37" borderId="0">
      <protection locked="0"/>
    </xf>
    <xf numFmtId="0" fontId="33" fillId="0" borderId="0" applyNumberFormat="0" applyFill="0" applyBorder="0" applyAlignment="0" applyProtection="0">
      <alignment horizontal="center"/>
    </xf>
    <xf numFmtId="0" fontId="12" fillId="0" borderId="0"/>
    <xf numFmtId="0" fontId="99" fillId="0" borderId="0"/>
    <xf numFmtId="0" fontId="100" fillId="38" borderId="26" applyNumberFormat="0" applyProtection="0">
      <alignment horizontal="center" wrapText="1"/>
    </xf>
    <xf numFmtId="0" fontId="12" fillId="23" borderId="1" applyNumberFormat="0" applyFont="0" applyFill="0" applyAlignment="0" applyProtection="0"/>
    <xf numFmtId="4" fontId="12" fillId="23" borderId="1" applyFont="0" applyFill="0" applyAlignment="0" applyProtection="0"/>
    <xf numFmtId="40" fontId="101" fillId="0" borderId="0" applyBorder="0">
      <alignment horizontal="right"/>
    </xf>
    <xf numFmtId="0" fontId="102" fillId="0" borderId="27" applyNumberFormat="0" applyFill="0" applyAlignment="0" applyProtection="0"/>
    <xf numFmtId="49" fontId="12" fillId="0" borderId="0" applyFont="0" applyFill="0" applyBorder="0" applyAlignment="0" applyProtection="0"/>
    <xf numFmtId="49" fontId="38" fillId="0" borderId="0" applyFill="0" applyBorder="0" applyAlignment="0"/>
    <xf numFmtId="226" fontId="40" fillId="0" borderId="0" applyFill="0" applyBorder="0" applyAlignment="0"/>
    <xf numFmtId="227" fontId="40" fillId="0" borderId="0" applyFill="0" applyBorder="0" applyAlignment="0"/>
    <xf numFmtId="0" fontId="103" fillId="0" borderId="0" applyFill="0" applyBorder="0" applyProtection="0">
      <alignment horizontal="left" vertical="top"/>
    </xf>
    <xf numFmtId="0" fontId="104" fillId="0" borderId="0"/>
    <xf numFmtId="0" fontId="105" fillId="0" borderId="0"/>
    <xf numFmtId="0" fontId="106" fillId="0" borderId="0"/>
    <xf numFmtId="0" fontId="46" fillId="0" borderId="28" applyNumberFormat="0" applyFont="0" applyFill="0" applyAlignment="0" applyProtection="0"/>
    <xf numFmtId="228" fontId="107" fillId="0" borderId="0" applyFont="0" applyFill="0" applyBorder="0" applyAlignment="0" applyProtection="0"/>
    <xf numFmtId="229" fontId="107" fillId="0" borderId="0" applyFont="0" applyFill="0" applyBorder="0" applyAlignment="0" applyProtection="0"/>
    <xf numFmtId="0" fontId="108" fillId="11" borderId="29" applyNumberFormat="0" applyAlignment="0" applyProtection="0"/>
    <xf numFmtId="230" fontId="107" fillId="0" borderId="0" applyFont="0" applyFill="0" applyBorder="0" applyAlignment="0" applyProtection="0"/>
    <xf numFmtId="231" fontId="107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232" fontId="2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" fillId="0" borderId="0"/>
    <xf numFmtId="0" fontId="12" fillId="0" borderId="0"/>
    <xf numFmtId="9" fontId="8" fillId="0" borderId="0" applyFont="0" applyFill="0" applyBorder="0" applyAlignment="0" applyProtection="0"/>
    <xf numFmtId="0" fontId="19" fillId="0" borderId="0"/>
    <xf numFmtId="0" fontId="1" fillId="0" borderId="0">
      <alignment vertical="justify"/>
    </xf>
    <xf numFmtId="0" fontId="1" fillId="23" borderId="1" applyNumberFormat="0" applyAlignment="0">
      <alignment horizontal="left"/>
    </xf>
    <xf numFmtId="0" fontId="1" fillId="23" borderId="1" applyNumberFormat="0" applyAlignment="0">
      <alignment horizontal="left"/>
    </xf>
    <xf numFmtId="49" fontId="110" fillId="0" borderId="0"/>
    <xf numFmtId="38" fontId="1" fillId="0" borderId="0" applyFont="0" applyFill="0" applyBorder="0" applyAlignment="0" applyProtection="0"/>
    <xf numFmtId="233" fontId="80" fillId="0" borderId="0" applyFont="0" applyFill="0" applyBorder="0" applyAlignment="0" applyProtection="0"/>
    <xf numFmtId="41" fontId="1" fillId="0" borderId="0" applyFont="0" applyFill="0" applyBorder="0" applyAlignment="0" applyProtection="0"/>
    <xf numFmtId="37" fontId="1" fillId="0" borderId="0" applyFont="0" applyBorder="0" applyAlignment="0" applyProtection="0"/>
    <xf numFmtId="0" fontId="21" fillId="0" borderId="0"/>
    <xf numFmtId="0" fontId="111" fillId="0" borderId="0">
      <alignment vertical="center"/>
    </xf>
    <xf numFmtId="0" fontId="112" fillId="0" borderId="0"/>
    <xf numFmtId="0" fontId="8" fillId="0" borderId="0"/>
    <xf numFmtId="0" fontId="12" fillId="0" borderId="0"/>
  </cellStyleXfs>
  <cellXfs count="241">
    <xf numFmtId="0" fontId="0" fillId="0" borderId="0" xfId="0"/>
    <xf numFmtId="0" fontId="2" fillId="0" borderId="0" xfId="1" applyFont="1" applyFill="1" applyProtection="1">
      <protection locked="0"/>
    </xf>
    <xf numFmtId="0" fontId="3" fillId="0" borderId="0" xfId="1" applyFont="1" applyFill="1" applyAlignment="1">
      <alignment horizontal="justify" shrinkToFit="1"/>
    </xf>
    <xf numFmtId="4" fontId="4" fillId="0" borderId="0" xfId="1" applyNumberFormat="1" applyFont="1" applyFill="1" applyAlignment="1" applyProtection="1">
      <alignment horizontal="right" wrapText="1"/>
    </xf>
    <xf numFmtId="0" fontId="2" fillId="0" borderId="0" xfId="1" applyFont="1" applyFill="1" applyProtection="1"/>
    <xf numFmtId="4" fontId="6" fillId="0" borderId="0" xfId="1" applyNumberFormat="1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3" fontId="7" fillId="0" borderId="1" xfId="1" applyNumberFormat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center"/>
      <protection locked="0"/>
    </xf>
    <xf numFmtId="164" fontId="2" fillId="0" borderId="1" xfId="2" applyNumberFormat="1" applyFont="1" applyFill="1" applyBorder="1" applyProtection="1">
      <protection locked="0"/>
    </xf>
    <xf numFmtId="4" fontId="2" fillId="0" borderId="1" xfId="2" applyNumberFormat="1" applyFont="1" applyFill="1" applyBorder="1" applyProtection="1">
      <protection locked="0"/>
    </xf>
    <xf numFmtId="0" fontId="2" fillId="0" borderId="1" xfId="1" applyFont="1" applyFill="1" applyBorder="1" applyAlignment="1" applyProtection="1">
      <alignment horizontal="left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3" fontId="2" fillId="0" borderId="1" xfId="2" applyNumberFormat="1" applyFont="1" applyFill="1" applyBorder="1" applyProtection="1">
      <protection locked="0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1" xfId="1" applyFont="1" applyFill="1" applyBorder="1" applyProtection="1">
      <protection locked="0"/>
    </xf>
    <xf numFmtId="4" fontId="2" fillId="0" borderId="1" xfId="1" applyNumberFormat="1" applyFont="1" applyFill="1" applyBorder="1" applyProtection="1">
      <protection locked="0"/>
    </xf>
    <xf numFmtId="0" fontId="2" fillId="0" borderId="0" xfId="1" applyFont="1" applyFill="1" applyAlignment="1" applyProtection="1">
      <alignment horizontal="left"/>
      <protection locked="0"/>
    </xf>
    <xf numFmtId="49" fontId="9" fillId="0" borderId="3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 vertical="center" wrapText="1"/>
    </xf>
    <xf numFmtId="0" fontId="2" fillId="0" borderId="1" xfId="1" applyFont="1" applyFill="1" applyBorder="1" applyAlignment="1" applyProtection="1">
      <alignment wrapText="1"/>
    </xf>
    <xf numFmtId="165" fontId="2" fillId="0" borderId="0" xfId="1" applyNumberFormat="1" applyFont="1" applyFill="1" applyProtection="1">
      <protection locked="0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1" applyNumberFormat="1" applyFont="1" applyFill="1" applyAlignment="1" applyProtection="1">
      <alignment horizontal="right"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4" fontId="2" fillId="0" borderId="0" xfId="1" applyNumberFormat="1" applyFont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2" fillId="0" borderId="1" xfId="1" applyFont="1" applyFill="1" applyBorder="1" applyAlignment="1" applyProtection="1">
      <alignment vertical="center" wrapText="1"/>
    </xf>
    <xf numFmtId="3" fontId="2" fillId="0" borderId="1" xfId="3" applyNumberFormat="1" applyFont="1" applyFill="1" applyBorder="1" applyAlignment="1" applyProtection="1">
      <alignment vertical="center"/>
      <protection locked="0"/>
    </xf>
    <xf numFmtId="164" fontId="2" fillId="0" borderId="0" xfId="1" applyNumberFormat="1" applyFont="1" applyFill="1" applyProtection="1">
      <protection locked="0"/>
    </xf>
    <xf numFmtId="3" fontId="2" fillId="0" borderId="0" xfId="1" applyNumberFormat="1" applyFont="1" applyFill="1" applyAlignment="1" applyProtection="1">
      <alignment horizontal="right"/>
      <protection locked="0"/>
    </xf>
    <xf numFmtId="0" fontId="2" fillId="0" borderId="0" xfId="1" applyFont="1" applyFill="1" applyAlignment="1" applyProtection="1">
      <alignment horizontal="right" vertical="center"/>
      <protection locked="0"/>
    </xf>
    <xf numFmtId="0" fontId="2" fillId="0" borderId="1" xfId="1" applyFont="1" applyFill="1" applyBorder="1" applyAlignment="1" applyProtection="1">
      <protection locked="0"/>
    </xf>
    <xf numFmtId="3" fontId="2" fillId="0" borderId="0" xfId="1" applyNumberFormat="1" applyFont="1" applyFill="1" applyProtection="1">
      <protection locked="0"/>
    </xf>
    <xf numFmtId="0" fontId="4" fillId="0" borderId="1" xfId="1" applyFont="1" applyFill="1" applyBorder="1" applyAlignment="1" applyProtection="1">
      <alignment wrapText="1"/>
    </xf>
    <xf numFmtId="0" fontId="4" fillId="0" borderId="1" xfId="1" applyFont="1" applyFill="1" applyBorder="1" applyAlignment="1" applyProtection="1">
      <alignment horizontal="left" wrapText="1"/>
    </xf>
    <xf numFmtId="0" fontId="2" fillId="0" borderId="1" xfId="1" applyFont="1" applyFill="1" applyBorder="1" applyAlignment="1" applyProtection="1">
      <alignment horizontal="justify" wrapText="1"/>
    </xf>
    <xf numFmtId="2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1" applyNumberFormat="1" applyFont="1" applyFill="1" applyProtection="1">
      <protection locked="0"/>
    </xf>
    <xf numFmtId="3" fontId="4" fillId="0" borderId="1" xfId="2" applyNumberFormat="1" applyFont="1" applyFill="1" applyBorder="1" applyProtection="1"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166" fontId="2" fillId="0" borderId="0" xfId="1" applyNumberFormat="1" applyFont="1" applyFill="1" applyProtection="1">
      <protection locked="0"/>
    </xf>
    <xf numFmtId="0" fontId="10" fillId="0" borderId="0" xfId="1" applyFont="1" applyFill="1" applyProtection="1">
      <protection locked="0"/>
    </xf>
    <xf numFmtId="0" fontId="4" fillId="0" borderId="0" xfId="0" applyFont="1" applyFill="1" applyProtection="1">
      <protection locked="0"/>
    </xf>
    <xf numFmtId="166" fontId="10" fillId="0" borderId="0" xfId="1" applyNumberFormat="1" applyFont="1" applyFill="1" applyProtection="1">
      <protection locked="0"/>
    </xf>
    <xf numFmtId="0" fontId="2" fillId="0" borderId="0" xfId="1" applyFont="1" applyFill="1" applyAlignment="1">
      <alignment horizontal="left"/>
    </xf>
    <xf numFmtId="49" fontId="2" fillId="0" borderId="0" xfId="4" applyNumberFormat="1" applyFont="1" applyFill="1" applyProtection="1">
      <protection locked="0"/>
    </xf>
    <xf numFmtId="0" fontId="4" fillId="0" borderId="0" xfId="5" applyFont="1" applyFill="1" applyProtection="1">
      <protection locked="0"/>
    </xf>
    <xf numFmtId="0" fontId="13" fillId="0" borderId="0" xfId="5" applyFont="1" applyFill="1" applyProtection="1">
      <protection locked="0"/>
    </xf>
    <xf numFmtId="0" fontId="14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5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2" fillId="0" borderId="0" xfId="0" applyFont="1" applyFill="1" applyProtection="1">
      <protection locked="0"/>
    </xf>
    <xf numFmtId="3" fontId="16" fillId="0" borderId="0" xfId="0" applyNumberFormat="1" applyFont="1" applyFill="1" applyProtection="1">
      <protection locked="0"/>
    </xf>
    <xf numFmtId="0" fontId="4" fillId="0" borderId="0" xfId="1" applyFont="1" applyFill="1" applyProtection="1">
      <protection locked="0"/>
    </xf>
    <xf numFmtId="4" fontId="4" fillId="0" borderId="0" xfId="1" applyNumberFormat="1" applyFont="1" applyFill="1" applyProtection="1">
      <protection locked="0"/>
    </xf>
    <xf numFmtId="0" fontId="113" fillId="0" borderId="0" xfId="1" applyNumberFormat="1" applyFont="1" applyAlignment="1">
      <alignment wrapText="1"/>
    </xf>
    <xf numFmtId="49" fontId="9" fillId="0" borderId="0" xfId="1" applyNumberFormat="1" applyFont="1"/>
    <xf numFmtId="0" fontId="4" fillId="0" borderId="0" xfId="451" applyFont="1" applyFill="1" applyAlignment="1" applyProtection="1">
      <alignment horizontal="right" wrapText="1"/>
    </xf>
    <xf numFmtId="0" fontId="13" fillId="0" borderId="0" xfId="1" applyNumberFormat="1" applyFont="1" applyAlignment="1">
      <alignment horizontal="center" vertical="center" wrapText="1"/>
    </xf>
    <xf numFmtId="49" fontId="13" fillId="0" borderId="3" xfId="1" applyNumberFormat="1" applyFont="1" applyBorder="1" applyAlignment="1">
      <alignment horizontal="center" vertical="center" wrapText="1"/>
    </xf>
    <xf numFmtId="49" fontId="115" fillId="0" borderId="3" xfId="1" applyNumberFormat="1" applyFont="1" applyBorder="1" applyAlignment="1">
      <alignment horizontal="center" vertical="top" wrapText="1"/>
    </xf>
    <xf numFmtId="49" fontId="9" fillId="0" borderId="3" xfId="1" applyNumberFormat="1" applyFont="1" applyBorder="1" applyAlignment="1">
      <alignment horizontal="center" vertical="center" wrapText="1"/>
    </xf>
    <xf numFmtId="3" fontId="4" fillId="0" borderId="4" xfId="1" applyNumberFormat="1" applyFont="1" applyBorder="1" applyAlignment="1">
      <alignment horizontal="right" vertical="center" wrapText="1"/>
    </xf>
    <xf numFmtId="3" fontId="9" fillId="0" borderId="4" xfId="1" applyNumberFormat="1" applyFont="1" applyBorder="1" applyAlignment="1">
      <alignment horizontal="right" vertical="center" wrapText="1"/>
    </xf>
    <xf numFmtId="3" fontId="13" fillId="0" borderId="4" xfId="1" applyNumberFormat="1" applyFont="1" applyBorder="1" applyAlignment="1">
      <alignment horizontal="right" vertical="center" wrapText="1"/>
    </xf>
    <xf numFmtId="49" fontId="9" fillId="0" borderId="0" xfId="1" applyNumberFormat="1" applyFont="1" applyAlignment="1">
      <alignment horizontal="left"/>
    </xf>
    <xf numFmtId="49" fontId="9" fillId="0" borderId="37" xfId="1" applyNumberFormat="1" applyFont="1" applyBorder="1" applyAlignment="1">
      <alignment horizontal="center" vertical="center" wrapText="1"/>
    </xf>
    <xf numFmtId="3" fontId="9" fillId="0" borderId="38" xfId="1" applyNumberFormat="1" applyFont="1" applyBorder="1" applyAlignment="1">
      <alignment horizontal="right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right" vertical="center" wrapText="1"/>
    </xf>
    <xf numFmtId="49" fontId="9" fillId="39" borderId="0" xfId="1" applyNumberFormat="1" applyFont="1" applyFill="1"/>
    <xf numFmtId="3" fontId="13" fillId="0" borderId="1" xfId="1" applyNumberFormat="1" applyFont="1" applyFill="1" applyBorder="1" applyAlignment="1">
      <alignment horizontal="right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3" fontId="4" fillId="0" borderId="1" xfId="1" applyNumberFormat="1" applyFont="1" applyBorder="1"/>
    <xf numFmtId="3" fontId="2" fillId="0" borderId="5" xfId="2" applyNumberFormat="1" applyFont="1" applyFill="1" applyBorder="1" applyAlignment="1" applyProtection="1">
      <alignment vertical="center"/>
      <protection locked="0"/>
    </xf>
    <xf numFmtId="3" fontId="2" fillId="0" borderId="1" xfId="2" applyNumberFormat="1" applyFont="1" applyFill="1" applyBorder="1" applyAlignment="1" applyProtection="1">
      <alignment vertical="center"/>
      <protection locked="0"/>
    </xf>
    <xf numFmtId="3" fontId="4" fillId="0" borderId="1" xfId="2" applyNumberFormat="1" applyFont="1" applyFill="1" applyBorder="1" applyAlignment="1" applyProtection="1">
      <alignment horizontal="right" vertical="center"/>
      <protection locked="0"/>
    </xf>
    <xf numFmtId="3" fontId="4" fillId="0" borderId="1" xfId="2" applyNumberFormat="1" applyFont="1" applyFill="1" applyBorder="1" applyAlignment="1" applyProtection="1">
      <alignment vertical="center"/>
      <protection locked="0"/>
    </xf>
    <xf numFmtId="3" fontId="2" fillId="0" borderId="1" xfId="2" applyNumberFormat="1" applyFont="1" applyFill="1" applyBorder="1" applyAlignment="1" applyProtection="1">
      <alignment horizontal="right" vertical="center"/>
      <protection locked="0"/>
    </xf>
    <xf numFmtId="3" fontId="2" fillId="0" borderId="6" xfId="3" applyNumberFormat="1" applyFont="1" applyFill="1" applyBorder="1" applyAlignment="1" applyProtection="1">
      <alignment vertical="center"/>
      <protection locked="0"/>
    </xf>
    <xf numFmtId="0" fontId="119" fillId="0" borderId="0" xfId="0" applyFont="1" applyFill="1" applyProtection="1">
      <protection locked="0"/>
    </xf>
    <xf numFmtId="0" fontId="120" fillId="0" borderId="0" xfId="0" applyFont="1" applyFill="1" applyProtection="1">
      <protection locked="0"/>
    </xf>
    <xf numFmtId="3" fontId="2" fillId="40" borderId="1" xfId="2" applyNumberFormat="1" applyFont="1" applyFill="1" applyBorder="1" applyAlignment="1" applyProtection="1">
      <alignment vertical="center"/>
      <protection locked="0"/>
    </xf>
    <xf numFmtId="3" fontId="2" fillId="40" borderId="1" xfId="3" applyNumberFormat="1" applyFont="1" applyFill="1" applyBorder="1" applyAlignment="1" applyProtection="1">
      <alignment vertical="center"/>
      <protection locked="0"/>
    </xf>
    <xf numFmtId="3" fontId="9" fillId="40" borderId="4" xfId="0" applyNumberFormat="1" applyFont="1" applyFill="1" applyBorder="1" applyAlignment="1">
      <alignment horizontal="right" vertical="center" wrapText="1"/>
    </xf>
    <xf numFmtId="3" fontId="2" fillId="40" borderId="1" xfId="2" applyNumberFormat="1" applyFont="1" applyFill="1" applyBorder="1" applyProtection="1">
      <protection locked="0"/>
    </xf>
    <xf numFmtId="3" fontId="4" fillId="40" borderId="1" xfId="2" applyNumberFormat="1" applyFont="1" applyFill="1" applyBorder="1" applyAlignment="1" applyProtection="1">
      <alignment horizontal="right"/>
      <protection locked="0"/>
    </xf>
    <xf numFmtId="3" fontId="4" fillId="40" borderId="1" xfId="2" applyNumberFormat="1" applyFont="1" applyFill="1" applyBorder="1" applyProtection="1">
      <protection locked="0"/>
    </xf>
    <xf numFmtId="3" fontId="2" fillId="40" borderId="1" xfId="2" applyNumberFormat="1" applyFont="1" applyFill="1" applyBorder="1" applyAlignment="1" applyProtection="1">
      <alignment horizontal="right"/>
      <protection locked="0"/>
    </xf>
    <xf numFmtId="3" fontId="9" fillId="40" borderId="4" xfId="1" applyNumberFormat="1" applyFont="1" applyFill="1" applyBorder="1" applyAlignment="1">
      <alignment horizontal="right" vertical="center" wrapText="1"/>
    </xf>
    <xf numFmtId="0" fontId="1" fillId="0" borderId="0" xfId="1" applyProtection="1">
      <protection locked="0"/>
    </xf>
    <xf numFmtId="0" fontId="1" fillId="0" borderId="0" xfId="1" applyFill="1" applyProtection="1">
      <protection locked="0"/>
    </xf>
    <xf numFmtId="0" fontId="8" fillId="0" borderId="0" xfId="466" applyFill="1" applyProtection="1">
      <protection locked="0"/>
    </xf>
    <xf numFmtId="0" fontId="16" fillId="0" borderId="0" xfId="466" applyFont="1" applyFill="1" applyProtection="1">
      <protection locked="0"/>
    </xf>
    <xf numFmtId="3" fontId="16" fillId="0" borderId="0" xfId="466" applyNumberFormat="1" applyFont="1" applyFill="1" applyProtection="1">
      <protection locked="0"/>
    </xf>
    <xf numFmtId="0" fontId="4" fillId="0" borderId="0" xfId="466" applyFont="1" applyFill="1" applyProtection="1">
      <protection locked="0"/>
    </xf>
    <xf numFmtId="0" fontId="4" fillId="0" borderId="0" xfId="466" applyFont="1" applyFill="1" applyBorder="1" applyAlignment="1" applyProtection="1">
      <protection locked="0"/>
    </xf>
    <xf numFmtId="0" fontId="2" fillId="0" borderId="0" xfId="466" applyFont="1" applyFill="1" applyProtection="1">
      <protection locked="0"/>
    </xf>
    <xf numFmtId="0" fontId="9" fillId="0" borderId="0" xfId="466" applyFont="1" applyFill="1" applyProtection="1">
      <protection locked="0"/>
    </xf>
    <xf numFmtId="0" fontId="14" fillId="0" borderId="0" xfId="466" applyFont="1" applyFill="1" applyProtection="1">
      <protection locked="0"/>
    </xf>
    <xf numFmtId="0" fontId="15" fillId="0" borderId="0" xfId="466" applyFont="1" applyFill="1" applyProtection="1">
      <protection locked="0"/>
    </xf>
    <xf numFmtId="3" fontId="121" fillId="0" borderId="0" xfId="1" applyNumberFormat="1" applyFont="1" applyFill="1" applyProtection="1">
      <protection locked="0"/>
    </xf>
    <xf numFmtId="0" fontId="9" fillId="0" borderId="0" xfId="5" applyFont="1" applyFill="1" applyProtection="1">
      <protection locked="0"/>
    </xf>
    <xf numFmtId="0" fontId="122" fillId="0" borderId="0" xfId="1" applyFont="1" applyProtection="1">
      <protection locked="0"/>
    </xf>
    <xf numFmtId="3" fontId="122" fillId="0" borderId="0" xfId="1" applyNumberFormat="1" applyFont="1" applyProtection="1">
      <protection locked="0"/>
    </xf>
    <xf numFmtId="3" fontId="122" fillId="0" borderId="0" xfId="1" applyNumberFormat="1" applyFont="1" applyFill="1" applyProtection="1">
      <protection locked="0"/>
    </xf>
    <xf numFmtId="3" fontId="13" fillId="0" borderId="1" xfId="445" applyNumberFormat="1" applyFont="1" applyBorder="1" applyAlignment="1" applyProtection="1">
      <alignment horizontal="right"/>
      <protection locked="0"/>
    </xf>
    <xf numFmtId="3" fontId="13" fillId="0" borderId="1" xfId="445" applyNumberFormat="1" applyFont="1" applyFill="1" applyBorder="1" applyAlignment="1" applyProtection="1">
      <alignment horizontal="right"/>
      <protection locked="0"/>
    </xf>
    <xf numFmtId="3" fontId="13" fillId="0" borderId="39" xfId="1" applyNumberFormat="1" applyFont="1" applyBorder="1" applyAlignment="1" applyProtection="1">
      <alignment horizontal="center" vertical="top" wrapText="1"/>
      <protection locked="0"/>
    </xf>
    <xf numFmtId="0" fontId="13" fillId="0" borderId="1" xfId="1" applyFont="1" applyFill="1" applyBorder="1" applyAlignment="1" applyProtection="1">
      <alignment vertical="top" wrapText="1"/>
    </xf>
    <xf numFmtId="3" fontId="13" fillId="0" borderId="40" xfId="1" applyNumberFormat="1" applyFont="1" applyBorder="1" applyAlignment="1" applyProtection="1">
      <alignment horizontal="center" vertical="top" wrapText="1"/>
      <protection locked="0"/>
    </xf>
    <xf numFmtId="0" fontId="13" fillId="0" borderId="5" xfId="1" applyFont="1" applyFill="1" applyBorder="1" applyAlignment="1" applyProtection="1">
      <alignment vertical="top" wrapText="1"/>
    </xf>
    <xf numFmtId="3" fontId="13" fillId="0" borderId="1" xfId="445" applyNumberFormat="1" applyFont="1" applyBorder="1" applyAlignment="1" applyProtection="1">
      <alignment horizontal="right"/>
    </xf>
    <xf numFmtId="3" fontId="13" fillId="0" borderId="1" xfId="445" applyNumberFormat="1" applyFont="1" applyFill="1" applyBorder="1" applyAlignment="1" applyProtection="1">
      <alignment horizontal="right"/>
    </xf>
    <xf numFmtId="0" fontId="13" fillId="0" borderId="5" xfId="1" applyFont="1" applyBorder="1" applyAlignment="1" applyProtection="1">
      <alignment vertical="top" wrapText="1"/>
    </xf>
    <xf numFmtId="0" fontId="13" fillId="0" borderId="1" xfId="1" applyFont="1" applyBorder="1" applyAlignment="1" applyProtection="1">
      <alignment vertical="top" wrapText="1"/>
    </xf>
    <xf numFmtId="3" fontId="2" fillId="0" borderId="1" xfId="445" applyNumberFormat="1" applyFont="1" applyBorder="1" applyAlignment="1" applyProtection="1">
      <alignment horizontal="right"/>
      <protection locked="0"/>
    </xf>
    <xf numFmtId="3" fontId="2" fillId="0" borderId="1" xfId="445" applyNumberFormat="1" applyFont="1" applyFill="1" applyBorder="1" applyAlignment="1" applyProtection="1">
      <alignment horizontal="right"/>
      <protection locked="0"/>
    </xf>
    <xf numFmtId="3" fontId="9" fillId="0" borderId="41" xfId="1" applyNumberFormat="1" applyFont="1" applyBorder="1" applyAlignment="1" applyProtection="1">
      <alignment horizontal="center" vertical="top" wrapText="1"/>
      <protection locked="0"/>
    </xf>
    <xf numFmtId="0" fontId="9" fillId="0" borderId="42" xfId="1" applyFont="1" applyBorder="1" applyAlignment="1" applyProtection="1">
      <alignment vertical="top" wrapText="1"/>
    </xf>
    <xf numFmtId="3" fontId="9" fillId="0" borderId="40" xfId="1" applyNumberFormat="1" applyFont="1" applyBorder="1" applyAlignment="1" applyProtection="1">
      <alignment horizontal="center" vertical="top" wrapText="1"/>
      <protection locked="0"/>
    </xf>
    <xf numFmtId="0" fontId="9" fillId="0" borderId="5" xfId="1" applyFont="1" applyBorder="1" applyAlignment="1" applyProtection="1">
      <alignment vertical="top" wrapText="1"/>
    </xf>
    <xf numFmtId="0" fontId="9" fillId="0" borderId="5" xfId="1" applyFont="1" applyBorder="1" applyAlignment="1" applyProtection="1">
      <alignment wrapText="1"/>
    </xf>
    <xf numFmtId="3" fontId="9" fillId="0" borderId="1" xfId="445" applyNumberFormat="1" applyFont="1" applyBorder="1" applyAlignment="1" applyProtection="1">
      <alignment horizontal="right"/>
      <protection locked="0"/>
    </xf>
    <xf numFmtId="3" fontId="9" fillId="0" borderId="1" xfId="445" applyNumberFormat="1" applyFont="1" applyFill="1" applyBorder="1" applyAlignment="1" applyProtection="1">
      <alignment horizontal="right"/>
      <protection locked="0"/>
    </xf>
    <xf numFmtId="3" fontId="9" fillId="0" borderId="39" xfId="1" applyNumberFormat="1" applyFont="1" applyBorder="1" applyAlignment="1" applyProtection="1">
      <alignment horizontal="center" vertical="top" wrapText="1"/>
      <protection locked="0"/>
    </xf>
    <xf numFmtId="0" fontId="9" fillId="0" borderId="1" xfId="1" applyFont="1" applyBorder="1" applyAlignment="1" applyProtection="1">
      <alignment vertical="top" wrapText="1"/>
    </xf>
    <xf numFmtId="3" fontId="13" fillId="0" borderId="42" xfId="1" applyNumberFormat="1" applyFont="1" applyBorder="1" applyAlignment="1" applyProtection="1">
      <alignment horizontal="center" vertical="top" wrapText="1"/>
      <protection locked="0"/>
    </xf>
    <xf numFmtId="0" fontId="13" fillId="0" borderId="43" xfId="1" applyFont="1" applyBorder="1" applyAlignment="1" applyProtection="1">
      <alignment vertical="top" wrapText="1"/>
    </xf>
    <xf numFmtId="0" fontId="9" fillId="0" borderId="5" xfId="1" applyFont="1" applyBorder="1" applyAlignment="1" applyProtection="1">
      <alignment horizontal="justify" vertical="top" wrapText="1"/>
    </xf>
    <xf numFmtId="3" fontId="2" fillId="0" borderId="1" xfId="466" applyNumberFormat="1" applyFont="1" applyFill="1" applyBorder="1" applyAlignment="1" applyProtection="1">
      <alignment horizontal="right"/>
      <protection locked="0"/>
    </xf>
    <xf numFmtId="0" fontId="9" fillId="0" borderId="42" xfId="1" applyFont="1" applyBorder="1" applyAlignment="1" applyProtection="1">
      <alignment horizontal="justify" vertical="top" wrapText="1"/>
    </xf>
    <xf numFmtId="0" fontId="9" fillId="0" borderId="1" xfId="1" applyFont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alignment horizontal="center"/>
      <protection locked="0"/>
    </xf>
    <xf numFmtId="0" fontId="1" fillId="0" borderId="0" xfId="1" applyAlignment="1" applyProtection="1">
      <alignment vertical="center"/>
      <protection locked="0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 applyProtection="1"/>
    <xf numFmtId="0" fontId="9" fillId="0" borderId="0" xfId="1" applyFont="1" applyFill="1" applyProtection="1"/>
    <xf numFmtId="0" fontId="9" fillId="0" borderId="0" xfId="1" applyFont="1" applyProtection="1"/>
    <xf numFmtId="0" fontId="13" fillId="0" borderId="0" xfId="1" applyFont="1" applyAlignment="1" applyProtection="1">
      <protection locked="0"/>
    </xf>
    <xf numFmtId="0" fontId="13" fillId="0" borderId="0" xfId="1" applyFont="1" applyAlignment="1" applyProtection="1">
      <alignment horizontal="right"/>
      <protection locked="0"/>
    </xf>
    <xf numFmtId="3" fontId="1" fillId="0" borderId="0" xfId="1" applyNumberFormat="1" applyFill="1" applyProtection="1">
      <protection locked="0"/>
    </xf>
    <xf numFmtId="49" fontId="124" fillId="0" borderId="0" xfId="4" applyNumberFormat="1" applyFont="1" applyFill="1" applyProtection="1">
      <protection locked="0"/>
    </xf>
    <xf numFmtId="3" fontId="13" fillId="0" borderId="1" xfId="1" applyNumberFormat="1" applyFont="1" applyFill="1" applyBorder="1" applyProtection="1">
      <protection locked="0"/>
    </xf>
    <xf numFmtId="0" fontId="1" fillId="0" borderId="1" xfId="1" applyBorder="1" applyProtection="1">
      <protection locked="0"/>
    </xf>
    <xf numFmtId="3" fontId="13" fillId="0" borderId="1" xfId="1" applyNumberFormat="1" applyFont="1" applyBorder="1" applyAlignment="1" applyProtection="1">
      <alignment horizontal="right"/>
    </xf>
    <xf numFmtId="3" fontId="13" fillId="0" borderId="1" xfId="1" applyNumberFormat="1" applyFont="1" applyFill="1" applyBorder="1" applyAlignment="1" applyProtection="1">
      <alignment horizontal="right"/>
    </xf>
    <xf numFmtId="0" fontId="2" fillId="0" borderId="1" xfId="1" applyFont="1" applyBorder="1" applyAlignment="1" applyProtection="1">
      <alignment horizontal="center"/>
      <protection locked="0"/>
    </xf>
    <xf numFmtId="0" fontId="15" fillId="0" borderId="1" xfId="1" applyFont="1" applyBorder="1" applyProtection="1"/>
    <xf numFmtId="3" fontId="13" fillId="0" borderId="1" xfId="1" applyNumberFormat="1" applyFont="1" applyBorder="1" applyProtection="1">
      <protection locked="0"/>
    </xf>
    <xf numFmtId="3" fontId="13" fillId="23" borderId="1" xfId="1" applyNumberFormat="1" applyFont="1" applyFill="1" applyBorder="1" applyAlignment="1" applyProtection="1">
      <alignment horizontal="right"/>
      <protection locked="0"/>
    </xf>
    <xf numFmtId="3" fontId="2" fillId="0" borderId="1" xfId="1" applyNumberFormat="1" applyFont="1" applyBorder="1" applyAlignment="1" applyProtection="1">
      <alignment horizontal="right"/>
      <protection locked="0"/>
    </xf>
    <xf numFmtId="3" fontId="13" fillId="0" borderId="1" xfId="1" applyNumberFormat="1" applyFont="1" applyBorder="1" applyAlignment="1" applyProtection="1">
      <alignment horizontal="right"/>
      <protection locked="0"/>
    </xf>
    <xf numFmtId="0" fontId="124" fillId="0" borderId="1" xfId="1" applyFont="1" applyBorder="1" applyProtection="1"/>
    <xf numFmtId="3" fontId="2" fillId="0" borderId="1" xfId="1" applyNumberFormat="1" applyFont="1" applyBorder="1" applyAlignment="1" applyProtection="1">
      <alignment horizontal="right"/>
    </xf>
    <xf numFmtId="3" fontId="13" fillId="0" borderId="0" xfId="1" applyNumberFormat="1" applyFont="1" applyBorder="1" applyAlignment="1" applyProtection="1">
      <alignment horizontal="right"/>
      <protection locked="0"/>
    </xf>
    <xf numFmtId="0" fontId="124" fillId="0" borderId="1" xfId="1" applyFont="1" applyBorder="1" applyAlignment="1" applyProtection="1">
      <alignment vertical="top" wrapText="1"/>
    </xf>
    <xf numFmtId="0" fontId="125" fillId="0" borderId="1" xfId="1" applyFont="1" applyBorder="1" applyAlignment="1" applyProtection="1">
      <alignment vertical="top" wrapText="1"/>
    </xf>
    <xf numFmtId="3" fontId="2" fillId="0" borderId="1" xfId="1" applyNumberFormat="1" applyFont="1" applyFill="1" applyBorder="1" applyAlignment="1" applyProtection="1">
      <alignment horizontal="right"/>
    </xf>
    <xf numFmtId="0" fontId="117" fillId="0" borderId="1" xfId="1" applyFont="1" applyBorder="1" applyAlignment="1" applyProtection="1">
      <alignment vertical="top" wrapText="1"/>
    </xf>
    <xf numFmtId="3" fontId="13" fillId="40" borderId="1" xfId="443" applyNumberFormat="1" applyFont="1" applyFill="1" applyBorder="1" applyAlignment="1" applyProtection="1">
      <alignment horizontal="right"/>
      <protection locked="0"/>
    </xf>
    <xf numFmtId="3" fontId="13" fillId="0" borderId="1" xfId="443" applyNumberFormat="1" applyFont="1" applyBorder="1" applyAlignment="1" applyProtection="1">
      <alignment horizontal="right"/>
      <protection locked="0"/>
    </xf>
    <xf numFmtId="3" fontId="4" fillId="0" borderId="1" xfId="1" applyNumberFormat="1" applyFont="1" applyBorder="1" applyAlignment="1" applyProtection="1">
      <alignment horizontal="right"/>
      <protection locked="0"/>
    </xf>
    <xf numFmtId="4" fontId="1" fillId="0" borderId="0" xfId="1" applyNumberFormat="1" applyFill="1" applyProtection="1">
      <protection locked="0"/>
    </xf>
    <xf numFmtId="0" fontId="14" fillId="0" borderId="0" xfId="1" applyFont="1" applyFill="1" applyProtection="1">
      <protection locked="0"/>
    </xf>
    <xf numFmtId="0" fontId="14" fillId="0" borderId="1" xfId="1" applyFont="1" applyBorder="1" applyProtection="1">
      <protection locked="0"/>
    </xf>
    <xf numFmtId="3" fontId="9" fillId="0" borderId="1" xfId="1" applyNumberFormat="1" applyFont="1" applyBorder="1" applyProtection="1"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Protection="1">
      <protection locked="0"/>
    </xf>
    <xf numFmtId="0" fontId="1" fillId="0" borderId="0" xfId="1" applyFill="1" applyAlignment="1" applyProtection="1">
      <alignment vertical="center"/>
      <protection locked="0"/>
    </xf>
    <xf numFmtId="0" fontId="13" fillId="0" borderId="5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13" fillId="0" borderId="6" xfId="1" applyFont="1" applyBorder="1" applyAlignment="1" applyProtection="1">
      <alignment horizontal="center" vertical="center" wrapText="1"/>
      <protection locked="0"/>
    </xf>
    <xf numFmtId="0" fontId="1" fillId="0" borderId="0" xfId="1" applyFill="1" applyProtection="1"/>
    <xf numFmtId="0" fontId="114" fillId="0" borderId="1" xfId="1" applyNumberFormat="1" applyFont="1" applyBorder="1" applyAlignment="1">
      <alignment vertical="center" wrapText="1"/>
    </xf>
    <xf numFmtId="49" fontId="9" fillId="0" borderId="1" xfId="1" applyNumberFormat="1" applyFont="1" applyBorder="1"/>
    <xf numFmtId="49" fontId="9" fillId="0" borderId="1" xfId="1" applyNumberFormat="1" applyFont="1" applyFill="1" applyBorder="1" applyAlignment="1">
      <alignment horizontal="center"/>
    </xf>
    <xf numFmtId="49" fontId="9" fillId="0" borderId="1" xfId="1" applyNumberFormat="1" applyFont="1" applyFill="1" applyBorder="1"/>
    <xf numFmtId="3" fontId="4" fillId="40" borderId="1" xfId="1" applyNumberFormat="1" applyFont="1" applyFill="1" applyBorder="1"/>
    <xf numFmtId="0" fontId="118" fillId="0" borderId="0" xfId="1" applyNumberFormat="1" applyFont="1" applyBorder="1" applyAlignment="1">
      <alignment vertical="center" wrapText="1"/>
    </xf>
    <xf numFmtId="49" fontId="9" fillId="0" borderId="0" xfId="1" applyNumberFormat="1" applyFont="1" applyBorder="1"/>
    <xf numFmtId="3" fontId="4" fillId="40" borderId="0" xfId="1" applyNumberFormat="1" applyFont="1" applyFill="1" applyBorder="1"/>
    <xf numFmtId="0" fontId="2" fillId="0" borderId="1" xfId="1" applyFont="1" applyFill="1" applyBorder="1" applyAlignment="1" applyProtection="1">
      <alignment horizontal="center" vertical="center"/>
      <protection locked="0"/>
    </xf>
    <xf numFmtId="0" fontId="114" fillId="0" borderId="0" xfId="1" applyNumberFormat="1" applyFont="1" applyBorder="1" applyAlignment="1">
      <alignment vertical="center" wrapText="1"/>
    </xf>
    <xf numFmtId="49" fontId="13" fillId="0" borderId="0" xfId="1" applyNumberFormat="1" applyFont="1" applyBorder="1" applyAlignment="1">
      <alignment horizontal="center" vertical="center" wrapText="1"/>
    </xf>
    <xf numFmtId="3" fontId="13" fillId="0" borderId="0" xfId="1" applyNumberFormat="1" applyFont="1" applyFill="1" applyBorder="1" applyAlignment="1">
      <alignment horizontal="right" vertical="center" wrapText="1"/>
    </xf>
    <xf numFmtId="0" fontId="15" fillId="0" borderId="0" xfId="0" applyFont="1" applyFill="1" applyAlignment="1" applyProtection="1">
      <alignment horizontal="left" wrapText="1"/>
      <protection locked="0"/>
    </xf>
    <xf numFmtId="0" fontId="3" fillId="0" borderId="0" xfId="1" applyFont="1" applyFill="1" applyAlignment="1" applyProtection="1">
      <alignment wrapText="1"/>
      <protection locked="0"/>
    </xf>
    <xf numFmtId="0" fontId="3" fillId="0" borderId="0" xfId="1" applyFont="1" applyFill="1" applyAlignment="1">
      <alignment wrapText="1"/>
    </xf>
    <xf numFmtId="0" fontId="4" fillId="0" borderId="0" xfId="1" applyFont="1" applyFill="1" applyAlignment="1" applyProtection="1">
      <alignment horizontal="center"/>
      <protection locked="0"/>
    </xf>
    <xf numFmtId="0" fontId="5" fillId="0" borderId="0" xfId="1" applyFont="1" applyFill="1" applyAlignment="1" applyProtection="1">
      <alignment horizontal="center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116" fillId="0" borderId="34" xfId="1" applyNumberFormat="1" applyFont="1" applyBorder="1" applyAlignment="1">
      <alignment vertical="center" wrapText="1"/>
    </xf>
    <xf numFmtId="0" fontId="116" fillId="0" borderId="35" xfId="1" applyNumberFormat="1" applyFont="1" applyBorder="1" applyAlignment="1">
      <alignment vertical="center" wrapText="1"/>
    </xf>
    <xf numFmtId="0" fontId="116" fillId="0" borderId="36" xfId="1" applyNumberFormat="1" applyFont="1" applyBorder="1" applyAlignment="1">
      <alignment vertical="center" wrapText="1"/>
    </xf>
    <xf numFmtId="0" fontId="118" fillId="0" borderId="1" xfId="1" applyNumberFormat="1" applyFont="1" applyBorder="1" applyAlignment="1">
      <alignment vertical="center" wrapText="1"/>
    </xf>
    <xf numFmtId="49" fontId="113" fillId="0" borderId="30" xfId="1" applyNumberFormat="1" applyFont="1" applyBorder="1" applyAlignment="1">
      <alignment horizontal="right" wrapText="1"/>
    </xf>
    <xf numFmtId="0" fontId="113" fillId="0" borderId="0" xfId="1" applyNumberFormat="1" applyFont="1" applyAlignment="1">
      <alignment horizontal="right" wrapText="1"/>
    </xf>
    <xf numFmtId="0" fontId="13" fillId="0" borderId="0" xfId="1" applyNumberFormat="1" applyFont="1" applyAlignment="1">
      <alignment horizontal="center" vertical="center" wrapText="1"/>
    </xf>
    <xf numFmtId="49" fontId="113" fillId="0" borderId="0" xfId="1" applyNumberFormat="1" applyFont="1" applyAlignment="1">
      <alignment horizontal="center" wrapText="1"/>
    </xf>
    <xf numFmtId="0" fontId="116" fillId="0" borderId="31" xfId="1" applyNumberFormat="1" applyFont="1" applyBorder="1" applyAlignment="1">
      <alignment vertical="center" wrapText="1"/>
    </xf>
    <xf numFmtId="0" fontId="116" fillId="0" borderId="32" xfId="1" applyNumberFormat="1" applyFont="1" applyBorder="1" applyAlignment="1">
      <alignment vertical="center" wrapText="1"/>
    </xf>
    <xf numFmtId="0" fontId="116" fillId="0" borderId="33" xfId="1" applyNumberFormat="1" applyFont="1" applyBorder="1" applyAlignment="1">
      <alignment vertical="center" wrapText="1"/>
    </xf>
    <xf numFmtId="49" fontId="114" fillId="0" borderId="31" xfId="1" applyNumberFormat="1" applyFont="1" applyBorder="1" applyAlignment="1">
      <alignment horizontal="center" vertical="center" wrapText="1"/>
    </xf>
    <xf numFmtId="49" fontId="114" fillId="0" borderId="32" xfId="1" applyNumberFormat="1" applyFont="1" applyBorder="1" applyAlignment="1">
      <alignment horizontal="center" vertical="center" wrapText="1"/>
    </xf>
    <xf numFmtId="49" fontId="114" fillId="0" borderId="33" xfId="1" applyNumberFormat="1" applyFont="1" applyBorder="1" applyAlignment="1">
      <alignment horizontal="center" vertical="center" wrapText="1"/>
    </xf>
    <xf numFmtId="49" fontId="115" fillId="0" borderId="31" xfId="1" applyNumberFormat="1" applyFont="1" applyBorder="1" applyAlignment="1">
      <alignment horizontal="center" vertical="top" wrapText="1"/>
    </xf>
    <xf numFmtId="49" fontId="115" fillId="0" borderId="32" xfId="1" applyNumberFormat="1" applyFont="1" applyBorder="1" applyAlignment="1">
      <alignment horizontal="center" vertical="top" wrapText="1"/>
    </xf>
    <xf numFmtId="49" fontId="115" fillId="0" borderId="33" xfId="1" applyNumberFormat="1" applyFont="1" applyBorder="1" applyAlignment="1">
      <alignment horizontal="center" vertical="top" wrapText="1"/>
    </xf>
    <xf numFmtId="0" fontId="114" fillId="0" borderId="31" xfId="1" applyNumberFormat="1" applyFont="1" applyBorder="1" applyAlignment="1">
      <alignment vertical="center" wrapText="1"/>
    </xf>
    <xf numFmtId="0" fontId="114" fillId="0" borderId="32" xfId="1" applyNumberFormat="1" applyFont="1" applyBorder="1" applyAlignment="1">
      <alignment vertical="center" wrapText="1"/>
    </xf>
    <xf numFmtId="0" fontId="114" fillId="0" borderId="33" xfId="1" applyNumberFormat="1" applyFont="1" applyBorder="1" applyAlignment="1">
      <alignment vertical="center" wrapText="1"/>
    </xf>
    <xf numFmtId="0" fontId="114" fillId="0" borderId="31" xfId="1" applyNumberFormat="1" applyFont="1" applyBorder="1" applyAlignment="1">
      <alignment horizontal="left" vertical="center" wrapText="1"/>
    </xf>
    <xf numFmtId="0" fontId="114" fillId="0" borderId="32" xfId="1" applyNumberFormat="1" applyFont="1" applyBorder="1" applyAlignment="1">
      <alignment horizontal="left" vertical="center" wrapText="1"/>
    </xf>
    <xf numFmtId="0" fontId="114" fillId="0" borderId="33" xfId="1" applyNumberFormat="1" applyFont="1" applyBorder="1" applyAlignment="1">
      <alignment horizontal="left" vertical="center" wrapText="1"/>
    </xf>
    <xf numFmtId="0" fontId="118" fillId="0" borderId="34" xfId="1" applyNumberFormat="1" applyFont="1" applyBorder="1" applyAlignment="1">
      <alignment vertical="center" wrapText="1"/>
    </xf>
    <xf numFmtId="0" fontId="118" fillId="0" borderId="35" xfId="1" applyNumberFormat="1" applyFont="1" applyBorder="1" applyAlignment="1">
      <alignment vertical="center" wrapText="1"/>
    </xf>
    <xf numFmtId="0" fontId="118" fillId="0" borderId="36" xfId="1" applyNumberFormat="1" applyFont="1" applyBorder="1" applyAlignment="1">
      <alignment vertical="center" wrapText="1"/>
    </xf>
    <xf numFmtId="0" fontId="114" fillId="0" borderId="1" xfId="1" applyNumberFormat="1" applyFont="1" applyBorder="1" applyAlignment="1">
      <alignment vertical="center" wrapText="1"/>
    </xf>
    <xf numFmtId="0" fontId="13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113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13" fillId="0" borderId="0" xfId="1" applyFont="1" applyFill="1" applyAlignment="1" applyProtection="1">
      <alignment horizontal="right"/>
      <protection locked="0"/>
    </xf>
    <xf numFmtId="0" fontId="13" fillId="0" borderId="0" xfId="1" applyFont="1" applyFill="1" applyAlignment="1" applyProtection="1">
      <alignment horizontal="center"/>
      <protection locked="0"/>
    </xf>
    <xf numFmtId="0" fontId="113" fillId="0" borderId="0" xfId="1" applyFont="1" applyFill="1" applyAlignment="1" applyProtection="1">
      <alignment horizontal="center"/>
      <protection locked="0"/>
    </xf>
    <xf numFmtId="0" fontId="13" fillId="0" borderId="6" xfId="1" applyFont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 applyProtection="1">
      <alignment horizontal="center" vertical="center" wrapText="1"/>
      <protection locked="0"/>
    </xf>
    <xf numFmtId="0" fontId="13" fillId="0" borderId="6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 applyProtection="1">
      <alignment horizontal="center" vertical="center"/>
      <protection locked="0"/>
    </xf>
    <xf numFmtId="0" fontId="4" fillId="0" borderId="44" xfId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39" xfId="1" applyFont="1" applyBorder="1" applyAlignment="1" applyProtection="1">
      <alignment horizontal="center" vertical="center"/>
      <protection locked="0"/>
    </xf>
  </cellXfs>
  <cellStyles count="468">
    <cellStyle name="_x0005__x001c_" xfId="6"/>
    <cellStyle name="_x000d__x000a_JournalTemplate=C:\COMFO\CTALK\JOURSTD.TPL_x000d__x000a_LbStateAddress=3 3 0 251 1 89 2 311_x000d__x000a_LbStateJou" xfId="7"/>
    <cellStyle name="%" xfId="8"/>
    <cellStyle name="???????_Income Statement" xfId="9"/>
    <cellStyle name="@_text" xfId="10"/>
    <cellStyle name="@_text_080206_Derbes_GA_CIT_Reporting Pack_final_adjusted" xfId="11"/>
    <cellStyle name="@_text_RTS_Decoux_таблица_амортизация" xfId="12"/>
    <cellStyle name="@_text_RTS_Decoux_таблица_амортизация (3)" xfId="13"/>
    <cellStyle name="_~0867274" xfId="14"/>
    <cellStyle name="_~3766798" xfId="15"/>
    <cellStyle name="_~4764321" xfId="16"/>
    <cellStyle name="_~5716464" xfId="17"/>
    <cellStyle name="_~8370986" xfId="18"/>
    <cellStyle name="_070627_KazTransCom_S_AA" xfId="19"/>
    <cellStyle name="_080122_Taxes_GB_12 months" xfId="20"/>
    <cellStyle name="_080124_Taxes_GB_12 months" xfId="21"/>
    <cellStyle name="_080125_Derbes_Aiman_CIT_deferred_final1" xfId="22"/>
    <cellStyle name="_080130_Derbes_GA_CIT_Reporting Pack_final" xfId="23"/>
    <cellStyle name="_080206_Derbes_GA_CIT_Reporting Pack_final_adjusted" xfId="24"/>
    <cellStyle name="_080311_DBSK_S_taxes_revised" xfId="25"/>
    <cellStyle name="_080329_DB Securities_R_taxes" xfId="26"/>
    <cellStyle name="_Book1" xfId="27"/>
    <cellStyle name="_Book1 (2)" xfId="28"/>
    <cellStyle name="_DKB_07_K_Resource Management_for Tax" xfId="29"/>
    <cellStyle name="_E2 Petrodata_JSC_TB_31 12 07_07 04 08" xfId="30"/>
    <cellStyle name="_EB_06_G_Treasury_KTE" xfId="31"/>
    <cellStyle name="_EI G_Securities 07" xfId="32"/>
    <cellStyle name="_F-23_Acquisition" xfId="33"/>
    <cellStyle name="_F-29_Maturity analisys" xfId="34"/>
    <cellStyle name="_Huawei.group reporting package_V2.0_working" xfId="35"/>
    <cellStyle name="_HUAWEI_WP_Review" xfId="36"/>
    <cellStyle name="_ICA" xfId="37"/>
    <cellStyle name="_KMC_2008_N_Debt securities_Lkh_NKan 220109" xfId="38"/>
    <cellStyle name="_Last Вост.филиал" xfId="39"/>
    <cellStyle name="_Last ГО" xfId="40"/>
    <cellStyle name="_Last Южный филиал_Для_Печати_1кв" xfId="41"/>
    <cellStyle name="_Last Южный филиал_Для_Печати_1кв_для работы" xfId="42"/>
    <cellStyle name="_normální" xfId="43"/>
    <cellStyle name="_Petordata_JSC_07_TB (2)" xfId="44"/>
    <cellStyle name="_prFP0903_01 " xfId="45"/>
    <cellStyle name="_prFP1kv04_01" xfId="46"/>
    <cellStyle name="_Review WP's_Huawei_311207_Nagim" xfId="47"/>
    <cellStyle name="_RTS_Decoux_таблица_амортизация" xfId="48"/>
    <cellStyle name="_RTS_Decoux_таблица_амортизация (3)" xfId="49"/>
    <cellStyle name="_RTS_K_PPE_2007" xfId="50"/>
    <cellStyle name="_RTS_L_Intangible Assets_2007" xfId="51"/>
    <cellStyle name="_Salary" xfId="52"/>
    <cellStyle name="_SMK_05_TB_31 12 05_TB_IFRS_FS_23 04 07" xfId="53"/>
    <cellStyle name="_TSB_06_G_Tresury_Ali_Zha_Final" xfId="54"/>
    <cellStyle name="_VAcation reserve" xfId="55"/>
    <cellStyle name="_Астана прил.№3 2004" xfId="56"/>
    <cellStyle name="_АстанаПроект ФП  Октябрь" xfId="57"/>
    <cellStyle name="_АФ октябрь ДДС" xfId="58"/>
    <cellStyle name="_АФ финплан на ноябрь 2003 г." xfId="59"/>
    <cellStyle name="_АФфинплан на сентябрь 2003 г." xfId="60"/>
    <cellStyle name="_БЗакупок - Капы без проектов посл вар" xfId="61"/>
    <cellStyle name="_Бюдж фил" xfId="62"/>
    <cellStyle name="_Бюджек закупок ФП 3-4кв. 2004 скорр" xfId="63"/>
    <cellStyle name="_Бюджет 2005 КТС last" xfId="64"/>
    <cellStyle name="_Бюджет ITService 2005 на 24.03.05" xfId="65"/>
    <cellStyle name="_Бюджет IT-севиса для КМГ(замена картр.)" xfId="66"/>
    <cellStyle name="_Бюджет ВОЛС2" xfId="67"/>
    <cellStyle name="_Бюджет закупок 2004-2" xfId="68"/>
    <cellStyle name="_Бюджет закупок ДИРС 2004 (сокращен)" xfId="69"/>
    <cellStyle name="_Бюджет Мунайтас" xfId="70"/>
    <cellStyle name="_Бюджет_ЮФ_2004_234кв_Печать" xfId="71"/>
    <cellStyle name="_Бюджет_ЮФ_2004_234кв_срав" xfId="72"/>
    <cellStyle name="_Бюджет_ЮФ_2004_II__29_06" xfId="73"/>
    <cellStyle name="_Бюджет_ЮФ_2004_II_6_мес" xfId="74"/>
    <cellStyle name="_Бюджет_ЮФ_7_07_2" xfId="75"/>
    <cellStyle name="_Бюджет_ЮФ_7_07_21_30" xfId="76"/>
    <cellStyle name="_ВФ ДДС апрель" xfId="77"/>
    <cellStyle name="_ВФ финплан на ноябрь 2003 г." xfId="78"/>
    <cellStyle name="_Данные по АмангельдыГаз" xfId="79"/>
    <cellStyle name="_ДДС " xfId="80"/>
    <cellStyle name="_ДДС август25" xfId="81"/>
    <cellStyle name="_ДДС ГО сентябрь" xfId="82"/>
    <cellStyle name="_ДДС декабрь 14" xfId="83"/>
    <cellStyle name="_ДДС декабрь 23" xfId="84"/>
    <cellStyle name="_ДДС декабрь 27" xfId="85"/>
    <cellStyle name="_ДДС за февраль 2004 года" xfId="86"/>
    <cellStyle name="_ДДС июнь " xfId="87"/>
    <cellStyle name="_ДДС ККБ валют. до 11.09.03 г." xfId="88"/>
    <cellStyle name="_ДДС конс июль" xfId="89"/>
    <cellStyle name="_ДДС конс октябрь 2004.." xfId="90"/>
    <cellStyle name="_ДДС конс февр" xfId="91"/>
    <cellStyle name="_ДДС конс янв" xfId="92"/>
    <cellStyle name="_ДДС ноябрь 2003 г." xfId="93"/>
    <cellStyle name="_ДДС октябрь 26" xfId="94"/>
    <cellStyle name="_ДДС сентябрь 9" xfId="95"/>
    <cellStyle name="_ДДС УФ ноябрь" xfId="96"/>
    <cellStyle name="_ДДС фев." xfId="97"/>
    <cellStyle name="_ДДС фев. 2004" xfId="98"/>
    <cellStyle name="_ДДС февраль 17" xfId="99"/>
    <cellStyle name="_ДДС филиалы и ГО  по 18 сентября" xfId="100"/>
    <cellStyle name="_ДДС_08_09_ЮФ_доп" xfId="101"/>
    <cellStyle name="_ДДС_08_10_июн_ЮФ" xfId="102"/>
    <cellStyle name="_ДДС_11_03_ЮФ" xfId="103"/>
    <cellStyle name="_ДДС_13_05_ЮФ" xfId="104"/>
    <cellStyle name="_ДДС_14_10_ЮФ" xfId="105"/>
    <cellStyle name="_ДДС_14_12_ЮФ" xfId="106"/>
    <cellStyle name="_ДДС_19_08_ЮФ" xfId="107"/>
    <cellStyle name="_ДДС_23_12_ЮФ" xfId="108"/>
    <cellStyle name="_ДДС_24_08_ЮФ" xfId="109"/>
    <cellStyle name="_ДДС_24_12_ЮФ" xfId="110"/>
    <cellStyle name="_ДДС_27_10_ЮФ" xfId="111"/>
    <cellStyle name="_ДДС_27_ЮФ" xfId="112"/>
    <cellStyle name="_ДДС_28_12_ЮФ" xfId="113"/>
    <cellStyle name="_ДДС_АБ_28_06_ЮФ" xfId="114"/>
    <cellStyle name="_ДДС_ноя_ЮФ" xfId="115"/>
    <cellStyle name="_ДДС_ЮФ_декабрь" xfId="116"/>
    <cellStyle name="_ДИРС ФП 2004_IV квартал" xfId="117"/>
    <cellStyle name="_ДИТФинплан ЯНВ-ДЕК 2003" xfId="118"/>
    <cellStyle name="_ДляРеестров" xfId="119"/>
    <cellStyle name="_дох 2004" xfId="120"/>
    <cellStyle name="_ДРиП" xfId="121"/>
    <cellStyle name="_ДРиП ФП на 2 кв2004" xfId="122"/>
    <cellStyle name="_ДРиП ФП на 2 кв2004-3 вар" xfId="123"/>
    <cellStyle name="_Заявка приборы ВОЛС для ДКЕршов" xfId="124"/>
    <cellStyle name="_исп ФП 2 кварт  май" xfId="125"/>
    <cellStyle name="_Исполнен Август" xfId="126"/>
    <cellStyle name="_исполнение сентябрь" xfId="127"/>
    <cellStyle name="_К_ежедневному" xfId="128"/>
    <cellStyle name="_Капы" xfId="129"/>
    <cellStyle name="_Кассовый план 2003 - факт" xfId="130"/>
    <cellStyle name="_Консолид новый" xfId="131"/>
    <cellStyle name="_Копия Окон.Консолид.ПП на II полугодие 2004" xfId="132"/>
    <cellStyle name="_Копия УТВЕРЖДЕННЫЙ БЮДЖЕТ на 2004 год (формат КТС)" xfId="133"/>
    <cellStyle name="_Копия УТВЕРЖДЕННЫЙ БЮДЖЕТ на 2004 год(формат КМГ)" xfId="134"/>
    <cellStyle name="_Кэш 1" xfId="135"/>
    <cellStyle name="_Мониторинг договоров-2004" xfId="136"/>
    <cellStyle name="_МФ ДДС " xfId="137"/>
    <cellStyle name="_МФ Финплан ноябрь 2003" xfId="138"/>
    <cellStyle name="_МФ ФП сентябрь 03 утвержденный" xfId="139"/>
    <cellStyle name="_объемы к закл договорам 2004г" xfId="140"/>
    <cellStyle name="_Окон.Консолид.ПП на II полугодие 2004" xfId="141"/>
    <cellStyle name="_Оконч. Сравнение бюджетов 2004 с проектами (на 08.07.04)" xfId="142"/>
    <cellStyle name="_поступления 2003г, конс" xfId="143"/>
    <cellStyle name="_Расходы по статьям" xfId="144"/>
    <cellStyle name="_свод" xfId="145"/>
    <cellStyle name="_СЕНТЯБРЬ 2003" xfId="146"/>
    <cellStyle name="_Сокращение бюджет ВФ 2005_4" xfId="147"/>
    <cellStyle name="_Сторонние клиенты УМГ и ЭМГ" xfId="148"/>
    <cellStyle name="_ТАРИФ АТС, VSAT + ЗИП" xfId="149"/>
    <cellStyle name="_Тариф на OTN + ЗИП" xfId="150"/>
    <cellStyle name="_Тариф на ТО БС + ЗИП" xfId="151"/>
    <cellStyle name="_Тариф на ТО ВОЛС + ЗИП" xfId="152"/>
    <cellStyle name="_топливо" xfId="153"/>
    <cellStyle name="_Уф 2004" xfId="154"/>
    <cellStyle name="_УФ ДДС декабрь 31" xfId="155"/>
    <cellStyle name="_Финплан ДИРС2005_I квартал" xfId="156"/>
    <cellStyle name="_Финплан ДРиП2004" xfId="157"/>
    <cellStyle name="_Финплан ДРиП2004_III квартал" xfId="158"/>
    <cellStyle name="_Финплан ЯНВ-ДЕК 2003" xfId="159"/>
    <cellStyle name="_формы для ФП изм" xfId="160"/>
    <cellStyle name="_ФП 2 квартал" xfId="161"/>
    <cellStyle name="_ФП ДИТ сентябрь 2003г" xfId="162"/>
    <cellStyle name="_ФП ДРиП ноябрь" xfId="163"/>
    <cellStyle name="_ФП ДРиП сентябрь 2003г" xfId="164"/>
    <cellStyle name="_ФП КД сентябрь 2003г" xfId="165"/>
    <cellStyle name="_ФП Ур.Ф.-август ГО" xfId="166"/>
    <cellStyle name="_ФП Ур.Ф.-ноябрь ГО" xfId="167"/>
    <cellStyle name="_ФП Ур.Ф.-сентябрь ГО" xfId="168"/>
    <cellStyle name="_фп фил окт" xfId="169"/>
    <cellStyle name="_ФП_1кв" xfId="170"/>
    <cellStyle name="_ФП_выполнение" xfId="171"/>
    <cellStyle name="_ЮФ Last" xfId="172"/>
    <cellStyle name="_Юф ДДС  июль" xfId="173"/>
    <cellStyle name="_ЮФ ДДС апрель" xfId="174"/>
    <cellStyle name="_юф ДДС_январь" xfId="175"/>
    <cellStyle name="_ЮФ ноя ДДС" xfId="176"/>
    <cellStyle name="_ЮФ ФП октыбрь" xfId="177"/>
    <cellStyle name="_ЮФ ФП сент, коррект" xfId="178"/>
    <cellStyle name="_ЮФ_кор_19_03" xfId="179"/>
    <cellStyle name="_ЮФ_кор_30_03_печать" xfId="180"/>
    <cellStyle name="_ЮФ_ФП_декабрь" xfId="181"/>
    <cellStyle name="_ЮФ_ФП_ноябрь" xfId="182"/>
    <cellStyle name="{Comma [0]}" xfId="183"/>
    <cellStyle name="{Comma}" xfId="184"/>
    <cellStyle name="{Date}" xfId="185"/>
    <cellStyle name="{Month}" xfId="186"/>
    <cellStyle name="{Percent}" xfId="187"/>
    <cellStyle name="{Thousand [0]}" xfId="188"/>
    <cellStyle name="{Thousand}" xfId="189"/>
    <cellStyle name="{Z'0000(1 dec)}" xfId="190"/>
    <cellStyle name="{Z'0000(4 dec)}" xfId="191"/>
    <cellStyle name="•WЏЂ_ЉO‰?—a‹?" xfId="192"/>
    <cellStyle name="W_OÝaà" xfId="193"/>
    <cellStyle name="0,0_x000d__x000a_NA_x000d__x000a_" xfId="194"/>
    <cellStyle name="1.0 TITLE" xfId="195"/>
    <cellStyle name="1.1 TITLE" xfId="196"/>
    <cellStyle name="1Normal" xfId="197"/>
    <cellStyle name="20% - Dekorfärg1" xfId="198"/>
    <cellStyle name="20% - Dekorfärg2" xfId="199"/>
    <cellStyle name="20% - Dekorfärg3" xfId="200"/>
    <cellStyle name="20% - Dekorfärg4" xfId="201"/>
    <cellStyle name="20% - Dekorfärg5" xfId="202"/>
    <cellStyle name="20% - Dekorfärg6" xfId="203"/>
    <cellStyle name="40% - Dekorfärg1" xfId="204"/>
    <cellStyle name="40% - Dekorfärg2" xfId="205"/>
    <cellStyle name="40% - Dekorfärg3" xfId="206"/>
    <cellStyle name="40% - Dekorfärg4" xfId="207"/>
    <cellStyle name="40% - Dekorfärg5" xfId="208"/>
    <cellStyle name="40% - Dekorfärg6" xfId="209"/>
    <cellStyle name="60% - Dekorfärg1" xfId="210"/>
    <cellStyle name="60% - Dekorfärg2" xfId="211"/>
    <cellStyle name="60% - Dekorfärg3" xfId="212"/>
    <cellStyle name="60% - Dekorfärg4" xfId="213"/>
    <cellStyle name="60% - Dekorfärg5" xfId="214"/>
    <cellStyle name="60% - Dekorfärg6" xfId="215"/>
    <cellStyle name="8pt" xfId="216"/>
    <cellStyle name="Anteckning" xfId="217"/>
    <cellStyle name="Beräkning" xfId="218"/>
    <cellStyle name="Body" xfId="219"/>
    <cellStyle name="Border" xfId="220"/>
    <cellStyle name="Bra" xfId="221"/>
    <cellStyle name="Calc Currency (0)" xfId="222"/>
    <cellStyle name="Calc Currency (2)" xfId="223"/>
    <cellStyle name="Calc Percent (0)" xfId="224"/>
    <cellStyle name="Calc Percent (1)" xfId="225"/>
    <cellStyle name="Calc Percent (2)" xfId="226"/>
    <cellStyle name="Calc Units (0)" xfId="227"/>
    <cellStyle name="Calc Units (1)" xfId="228"/>
    <cellStyle name="Calc Units (2)" xfId="229"/>
    <cellStyle name="Centered Heading" xfId="230"/>
    <cellStyle name="Column_Title" xfId="231"/>
    <cellStyle name="Comma  - Style1" xfId="232"/>
    <cellStyle name="Comma  - Style2" xfId="233"/>
    <cellStyle name="Comma  - Style3" xfId="234"/>
    <cellStyle name="Comma  - Style4" xfId="235"/>
    <cellStyle name="Comma  - Style5" xfId="236"/>
    <cellStyle name="Comma %" xfId="237"/>
    <cellStyle name="Comma [00]" xfId="238"/>
    <cellStyle name="Comma 0.0" xfId="239"/>
    <cellStyle name="Comma 0.0%" xfId="240"/>
    <cellStyle name="Comma 0.00" xfId="241"/>
    <cellStyle name="Comma 0.00%" xfId="242"/>
    <cellStyle name="Comma 0.000" xfId="243"/>
    <cellStyle name="Comma 0.000%" xfId="244"/>
    <cellStyle name="Comma 2" xfId="245"/>
    <cellStyle name="Comma 3" xfId="246"/>
    <cellStyle name="Comma 4" xfId="247"/>
    <cellStyle name="Comma_Transformation schedule_2005" xfId="248"/>
    <cellStyle name="Comma0" xfId="249"/>
    <cellStyle name="Company Name" xfId="250"/>
    <cellStyle name="Copied" xfId="251"/>
    <cellStyle name="CR Comma" xfId="252"/>
    <cellStyle name="CR Currency" xfId="253"/>
    <cellStyle name="Credit" xfId="254"/>
    <cellStyle name="Credit subtotal" xfId="255"/>
    <cellStyle name="Credit Total" xfId="256"/>
    <cellStyle name="Currency %" xfId="257"/>
    <cellStyle name="Currency [00]" xfId="258"/>
    <cellStyle name="Currency 0.0" xfId="259"/>
    <cellStyle name="Currency 0.0%" xfId="260"/>
    <cellStyle name="Currency 0.00" xfId="261"/>
    <cellStyle name="Currency 0.00%" xfId="262"/>
    <cellStyle name="Currency 0.000" xfId="263"/>
    <cellStyle name="Currency 0.000%" xfId="264"/>
    <cellStyle name="Currency RU" xfId="265"/>
    <cellStyle name="Currency0" xfId="266"/>
    <cellStyle name="d" xfId="267"/>
    <cellStyle name="Dålig" xfId="268"/>
    <cellStyle name="Date" xfId="269"/>
    <cellStyle name="Date Short" xfId="270"/>
    <cellStyle name="Debit" xfId="271"/>
    <cellStyle name="Debit subtotal" xfId="272"/>
    <cellStyle name="Debit Total" xfId="273"/>
    <cellStyle name="DELTA" xfId="274"/>
    <cellStyle name="Dezimal__Utopia Index Index und Guidance (Deutsch)" xfId="275"/>
    <cellStyle name="E&amp;Y House" xfId="276"/>
    <cellStyle name="Enter Currency (0)" xfId="277"/>
    <cellStyle name="Enter Currency (2)" xfId="278"/>
    <cellStyle name="Enter Units (0)" xfId="279"/>
    <cellStyle name="Enter Units (1)" xfId="280"/>
    <cellStyle name="Enter Units (2)" xfId="281"/>
    <cellStyle name="Entered" xfId="282"/>
    <cellStyle name="Euro" xfId="283"/>
    <cellStyle name="Färg1" xfId="284"/>
    <cellStyle name="Färg2" xfId="285"/>
    <cellStyle name="Färg3" xfId="286"/>
    <cellStyle name="Färg4" xfId="287"/>
    <cellStyle name="Färg5" xfId="288"/>
    <cellStyle name="Färg6" xfId="289"/>
    <cellStyle name="Fixed" xfId="290"/>
    <cellStyle name="Följde hyperlänken_F-reports" xfId="291"/>
    <cellStyle name="Förklarande text" xfId="292"/>
    <cellStyle name="Format Number Column" xfId="293"/>
    <cellStyle name="g" xfId="294"/>
    <cellStyle name="g_Invoice GI" xfId="295"/>
    <cellStyle name="general" xfId="296"/>
    <cellStyle name="Grey" xfId="297"/>
    <cellStyle name="Header1" xfId="298"/>
    <cellStyle name="Header2" xfId="299"/>
    <cellStyle name="Heading" xfId="300"/>
    <cellStyle name="Heading 1 2" xfId="301"/>
    <cellStyle name="Heading 2 2" xfId="302"/>
    <cellStyle name="Heading No Underline" xfId="303"/>
    <cellStyle name="Heading With Underline" xfId="304"/>
    <cellStyle name="Hyperlänk_F-reports" xfId="305"/>
    <cellStyle name="Îáû÷íûé_Ëèñò1" xfId="306"/>
    <cellStyle name="Indata" xfId="307"/>
    <cellStyle name="Input [yellow]" xfId="308"/>
    <cellStyle name="Input Box" xfId="309"/>
    <cellStyle name="Inputnumbaccid" xfId="310"/>
    <cellStyle name="Inpyear" xfId="311"/>
    <cellStyle name="International" xfId="312"/>
    <cellStyle name="International1" xfId="313"/>
    <cellStyle name="Kontrollcell" xfId="314"/>
    <cellStyle name="KPMG Heading 1" xfId="315"/>
    <cellStyle name="KPMG Heading 2" xfId="316"/>
    <cellStyle name="KPMG Heading 3" xfId="317"/>
    <cellStyle name="KPMG Heading 4" xfId="318"/>
    <cellStyle name="KPMG Normal" xfId="319"/>
    <cellStyle name="KPMG Normal Text" xfId="320"/>
    <cellStyle name="KPMG Normal_Cash_flow_consol_05.04" xfId="321"/>
    <cellStyle name="Länkad cell" xfId="322"/>
    <cellStyle name="Link Currency (0)" xfId="323"/>
    <cellStyle name="Link Currency (2)" xfId="324"/>
    <cellStyle name="Link Units (0)" xfId="325"/>
    <cellStyle name="Link Units (1)" xfId="326"/>
    <cellStyle name="Link Units (2)" xfId="327"/>
    <cellStyle name="Millares [0]_pldt" xfId="328"/>
    <cellStyle name="Millares_pldt" xfId="329"/>
    <cellStyle name="Milliers [0]_EDYAN" xfId="330"/>
    <cellStyle name="Milliers_EDYAN" xfId="331"/>
    <cellStyle name="Moneda [0]_pldt" xfId="332"/>
    <cellStyle name="Moneda_pldt" xfId="333"/>
    <cellStyle name="Monétaire [0]_EDYAN" xfId="334"/>
    <cellStyle name="Monétaire_EDYAN" xfId="335"/>
    <cellStyle name="Nameenter" xfId="336"/>
    <cellStyle name="Norma11l" xfId="337"/>
    <cellStyle name="Normal - Style1" xfId="338"/>
    <cellStyle name="Normal 2" xfId="339"/>
    <cellStyle name="Normal 3" xfId="340"/>
    <cellStyle name="Normal 4" xfId="341"/>
    <cellStyle name="Normal 5" xfId="342"/>
    <cellStyle name="Normal 6" xfId="343"/>
    <cellStyle name="Normal 6 2" xfId="344"/>
    <cellStyle name="Normal 7" xfId="345"/>
    <cellStyle name="Normal_22" xfId="346"/>
    <cellStyle name="Normale_FinancialReport" xfId="347"/>
    <cellStyle name="Ôčíŕíńîâűé [0]_ďđĺäďđ-110_ďđĺäďđ-110 (2)" xfId="348"/>
    <cellStyle name="Ôèíàíñîâûé [0]_Ëèñò1" xfId="349"/>
    <cellStyle name="Ôèíàíñîâûé_Ëèñò1" xfId="350"/>
    <cellStyle name="paint" xfId="351"/>
    <cellStyle name="Percent %" xfId="352"/>
    <cellStyle name="Percent % Long Underline" xfId="353"/>
    <cellStyle name="Percent %_Worksheet in  US Financial Statements Ref. Workbook - Single Co" xfId="354"/>
    <cellStyle name="Percent (0)" xfId="355"/>
    <cellStyle name="Percent [0]" xfId="356"/>
    <cellStyle name="Percent [00]" xfId="357"/>
    <cellStyle name="Percent [2]" xfId="358"/>
    <cellStyle name="Percent 0.0%" xfId="359"/>
    <cellStyle name="Percent 0.0% Long Underline" xfId="360"/>
    <cellStyle name="Percent 0.00%" xfId="361"/>
    <cellStyle name="Percent 0.00% Long Underline" xfId="362"/>
    <cellStyle name="Percent 0.00%_5690 Ceiling test for client KZ (1)" xfId="363"/>
    <cellStyle name="Percent 0.000%" xfId="364"/>
    <cellStyle name="Percent 0.000% Long Underline" xfId="365"/>
    <cellStyle name="Percent 2" xfId="366"/>
    <cellStyle name="Percent 3" xfId="367"/>
    <cellStyle name="PrePop Currency (0)" xfId="368"/>
    <cellStyle name="PrePop Currency (2)" xfId="369"/>
    <cellStyle name="PrePop Units (0)" xfId="370"/>
    <cellStyle name="PrePop Units (1)" xfId="371"/>
    <cellStyle name="PrePop Units (2)" xfId="372"/>
    <cellStyle name="RevList" xfId="373"/>
    <cellStyle name="Rubrik" xfId="374"/>
    <cellStyle name="Rubrik 1" xfId="375"/>
    <cellStyle name="Rubrik 2" xfId="376"/>
    <cellStyle name="Rubrik 3" xfId="377"/>
    <cellStyle name="Rubrik 4" xfId="378"/>
    <cellStyle name="SAPBEXaggData" xfId="379"/>
    <cellStyle name="SAPBEXaggDataEmph" xfId="380"/>
    <cellStyle name="SAPBEXaggItem" xfId="381"/>
    <cellStyle name="SAPBEXaggItemX" xfId="382"/>
    <cellStyle name="SAPBEXchaText" xfId="383"/>
    <cellStyle name="SAPBEXexcBad7" xfId="384"/>
    <cellStyle name="SAPBEXexcBad8" xfId="385"/>
    <cellStyle name="SAPBEXexcBad9" xfId="386"/>
    <cellStyle name="SAPBEXexcCritical4" xfId="387"/>
    <cellStyle name="SAPBEXexcCritical5" xfId="388"/>
    <cellStyle name="SAPBEXexcCritical6" xfId="389"/>
    <cellStyle name="SAPBEXexcGood1" xfId="390"/>
    <cellStyle name="SAPBEXexcGood2" xfId="391"/>
    <cellStyle name="SAPBEXexcGood3" xfId="392"/>
    <cellStyle name="SAPBEXfilterDrill" xfId="393"/>
    <cellStyle name="SAPBEXfilterItem" xfId="394"/>
    <cellStyle name="SAPBEXfilterText" xfId="395"/>
    <cellStyle name="SAPBEXformats" xfId="396"/>
    <cellStyle name="SAPBEXheaderItem" xfId="397"/>
    <cellStyle name="SAPBEXheaderText" xfId="398"/>
    <cellStyle name="SAPBEXHLevel0" xfId="399"/>
    <cellStyle name="SAPBEXHLevel0X" xfId="400"/>
    <cellStyle name="SAPBEXHLevel1" xfId="401"/>
    <cellStyle name="SAPBEXHLevel1X" xfId="402"/>
    <cellStyle name="SAPBEXHLevel2" xfId="403"/>
    <cellStyle name="SAPBEXHLevel2X" xfId="404"/>
    <cellStyle name="SAPBEXHLevel3" xfId="405"/>
    <cellStyle name="SAPBEXHLevel3X" xfId="406"/>
    <cellStyle name="SAPBEXresData" xfId="407"/>
    <cellStyle name="SAPBEXresDataEmph" xfId="408"/>
    <cellStyle name="SAPBEXresItem" xfId="409"/>
    <cellStyle name="SAPBEXresItemX" xfId="410"/>
    <cellStyle name="SAPBEXstdData" xfId="411"/>
    <cellStyle name="SAPBEXstdDataEmph" xfId="412"/>
    <cellStyle name="SAPBEXstdItem" xfId="413"/>
    <cellStyle name="SAPBEXstdItemX" xfId="414"/>
    <cellStyle name="SAPBEXtitle" xfId="415"/>
    <cellStyle name="SAPBEXundefined" xfId="416"/>
    <cellStyle name="SEEntry" xfId="417"/>
    <cellStyle name="small" xfId="418"/>
    <cellStyle name="Standard__Utopia Index Index und Guidance (Deutsch)" xfId="419"/>
    <cellStyle name="Style 1" xfId="420"/>
    <cellStyle name="Style 24" xfId="421"/>
    <cellStyle name="Style 28" xfId="422"/>
    <cellStyle name="Style 29" xfId="423"/>
    <cellStyle name="Subtotal" xfId="424"/>
    <cellStyle name="Summa" xfId="425"/>
    <cellStyle name="Text" xfId="426"/>
    <cellStyle name="Text Indent A" xfId="427"/>
    <cellStyle name="Text Indent B" xfId="428"/>
    <cellStyle name="Text Indent C" xfId="429"/>
    <cellStyle name="Tickmark" xfId="430"/>
    <cellStyle name="Title 1.0" xfId="431"/>
    <cellStyle name="Title 1.1" xfId="432"/>
    <cellStyle name="Title 1.1.1" xfId="433"/>
    <cellStyle name="Total 2" xfId="434"/>
    <cellStyle name="Tusental (0)_E3 short" xfId="435"/>
    <cellStyle name="Tusental_E3 short" xfId="436"/>
    <cellStyle name="Utdata" xfId="437"/>
    <cellStyle name="Valuta (0)_E3 short" xfId="438"/>
    <cellStyle name="Valuta_E3 short" xfId="439"/>
    <cellStyle name="Varningstext" xfId="440"/>
    <cellStyle name="Virgül_BİLANÇO" xfId="441"/>
    <cellStyle name="КАНДАГАЧ тел3-33-96" xfId="442"/>
    <cellStyle name="Обычный" xfId="0" builtinId="0"/>
    <cellStyle name="Обычный 2" xfId="1"/>
    <cellStyle name="Обычный 2 2" xfId="443"/>
    <cellStyle name="Обычный 2 3" xfId="444"/>
    <cellStyle name="Обычный 20" xfId="466"/>
    <cellStyle name="Обычный 22 3" xfId="467"/>
    <cellStyle name="Обычный 3" xfId="445"/>
    <cellStyle name="Обычный 3 2" xfId="446"/>
    <cellStyle name="Обычный 4" xfId="447"/>
    <cellStyle name="Обычный 5" xfId="448"/>
    <cellStyle name="Обычный 6" xfId="449"/>
    <cellStyle name="Обычный 7" xfId="450"/>
    <cellStyle name="Обычный 8" xfId="451"/>
    <cellStyle name="Обычный 9" xfId="452"/>
    <cellStyle name="Обычный_Брокеры ежекв (вход)" xfId="5"/>
    <cellStyle name="Обычный_Приложения к Правилам по ИК_рус" xfId="4"/>
    <cellStyle name="Процентный 2" xfId="453"/>
    <cellStyle name="Стиль 1" xfId="454"/>
    <cellStyle name="Стиль_названий" xfId="455"/>
    <cellStyle name="Строка нечётная" xfId="456"/>
    <cellStyle name="Строка чётная" xfId="457"/>
    <cellStyle name="Текстовый" xfId="458"/>
    <cellStyle name="Тысячи [0]" xfId="459"/>
    <cellStyle name="Тысячи_010SN05" xfId="460"/>
    <cellStyle name="Финансовый [0] 2" xfId="461"/>
    <cellStyle name="Финансовый 2" xfId="2"/>
    <cellStyle name="Финансовый 2 3" xfId="3"/>
    <cellStyle name="Числовой" xfId="462"/>
    <cellStyle name="一般_Asia Pacific-貌峈摩芶諳噤漆俋隙遴 Nov 03" xfId="463"/>
    <cellStyle name="常规_~3533082" xfId="464"/>
    <cellStyle name="標準_EUDF" xfId="4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84" Type="http://schemas.openxmlformats.org/officeDocument/2006/relationships/externalLink" Target="externalLinks/externalLink80.xml"/><Relationship Id="rId89" Type="http://schemas.openxmlformats.org/officeDocument/2006/relationships/styles" Target="styles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5" Type="http://schemas.openxmlformats.org/officeDocument/2006/relationships/externalLink" Target="externalLinks/externalLink1.xml"/><Relationship Id="rId90" Type="http://schemas.openxmlformats.org/officeDocument/2006/relationships/sharedStrings" Target="sharedStrings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externalLink" Target="externalLinks/externalLink83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EYeguy\LOCALS~1\Temp\PBC-Final%20Kmod8-December-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Users\larissakhan\Documents\S-taxe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kheev\Final_2003-02_Kmod8_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TAX\Correspondence\RTS%20Decaux\RTS%20Deco\080220_GB_RTS%20Decoux_Tax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TEILYANOVABO\aws\Documents%20and%20Settings\TeilyanovaB\My%20Documents\Clients\Bogatyr%20Access%20Komir\Sample%20size_BA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GMishina\Local%20Settings\Temporary%20Internet%20Files\OLKD\Consolidation%20tables%20%20OKSANA%20%20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boni\LOKALA~1\Temp\Koncernek\Rapportinstrukt\2002-05_DK\F-reports%202002-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My%20Documents\Clients%20Bulk%20Folder\TexakaBank\TXB_WP_0226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DOWS\TEMP\Rar$DI33.587\Updated%20Templates\Business%2021.08.02\2003%20Altai%20-%20bus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Kossayev.RU\Local%20Settings\Temporary%20Internet%20Files\OLK80\My%20Documents\0_PROJECTS\5_Apogey_Bank_2001_6\Apogei_2001_6_AP_PAD\Apogei_2001_6_L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UZBEKOAS\aws\Engagements\ZAO_Kazakhstan_Temir_Zholy\KTZ_2003_IAS_KAS\Documents\O.%20Taxes_YE_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Documents%20and%20Settings\F1.PIT\Local%20Settings\Temporary%20Internet%20Files\OLK94\TablesBlan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DOCUME~1\AATEKE~1\LOCALS~1\Temp\Rar$DI00.873\Derbes%20Actual_0412_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unzipped\std\BA_F_0802_2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ontrolling\UBR\DB_FEB2003\New%20UBR%20files\Testing_%20reporting%20files%20old%20&amp;%20new\IST-UBR_V50_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radio\Moscow\Rad14_data2\graph9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BIBUL\aws\Audit\Clients\ABN%20AMRO%20Pension%20Fund\2003\A4\A4.%20ABN%20AMRO%20PF%2004.03.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IKULZH~1\LOCALS~1\Temp\Rar$DI01.166\31.05.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yaverina\LOCALS~1\Temp\Rar$DI00.171\Derbes%20Actual_0611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abaitkhanova\Local%20Settings\Temporary%20Internet%20Files\OLK7\HSBC_2003_Analyt_Final_phas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AJUSUP~1\LOCALS~1\Temp\Ai-bek\&#1050;&#1086;&#1087;&#1080;&#1103;%20Aknar%20Actual_0312_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raimbekova\Local%20Settings\Temporary%20Internet%20Files\OLK578\Projects\D%20B%20K\2001\DBK_2001_Trial%20Balance_22%2001%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nts%20and%20Settings\MKossayev\Local%20Settings\Temporary%20Internet%20Files\OLK1\KZM_03_B-2_FS%20chec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Finance\Consolidation\Filled%20Tables\DDS\&#1053;&#1086;&#1074;&#1086;&#1090;&#1088;&#1086;&#1080;&#1094;&#1082;\Tab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My%20Documents\0_PROJECTS\5_Apogey_Bank_2001_6\Apogei_2001_6_AP_PAD\Apogei_2001_6_L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kurmangaliyeva\Desktop\Tax%20department\Projects\ArtisOverseas\supporting%20sal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gkong-fs\ifd\budget&amp;reporting\Reporting\Template%202004\HK%20Template\Expense%20Template%202004%20-%20Oct%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2\MA2002%20Maste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OTCHET2000\jule-september20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to\Asel\FSL%20Asel\KTO_WB_FSL_31.12.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as\My%20Documents\AA\Data\CAAEF\2001\FSL%20KZ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nts%20and%20Settings\MKossayev.RU\Local%20Settings\Temporary%20Internet%20Files\OLK80\My%20Documents\0_PROJECTS\5_Apogey_Bank_2001_6\Apogei_2001_6_AP_PAD\Apogei_2001_6_L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OTEMURBE\aws\ACCNTDEP\HO%20reports\2001\(c)%20March\HOBS%20(Mar%20'0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rojects\D%20B%20K\2001\DBK_2001_Trial%20Balance_22%2001%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IKulzhanov.RU\Local%20Settings\Temporary%20Internet%20Files\OLK95\Alfa_2002_12_LS_070203_old%20acc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udit\Audit99\Allianz%20Bulgaria%20Holding\auditwork\Consolidation\Consol%20workings%20Allianz%2012m1999%2011.01.%20Victo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40.1%20Deferred%20taxes%20-%202002%20and%20200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Documents%20and%20Settings\heno\Desktop\Copy%20for%20work%20to%202004\Budget%202004_Masterfina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0%20TB%20-%20TS%20-%20FS%20and%20disclosure%20note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kebirov\Local%20Settings\Temporary%20Internet%20Files\OLK7\Def%20Tax%20cal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ltsh\Local%20Settings\Temp\Tax%20effect%20DT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2.1%20Reconciliation%20spreadsheet%202002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dementyev\Local%20Settings\Temporary%20Internet%20Files\OLK3\Texaka_TrialFS_2002_LS_3112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iyaTanabergenova\My%20projects\PNKhZ\tovarNHZ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2004%20&#1092;&#1080;&#1085;&#1087;&#1083;&#1072;&#1085;\3%20&#1082;&#1074;&#1072;&#1088;&#1090;&#1072;&#1083;\&#1080;&#1089;&#1087;&#1086;&#1083;&#1085;&#1077;&#1085;&#1080;&#1077;\&#1059;&#1090;&#1074;%20&#1089;&#1082;&#1086;&#1088;&#1088;%20&#1073;&#1102;&#1076;&#1078;%20&#1092;&#1080;&#1083;\&#1041;&#1102;&#1076;&#1078;%20&#1092;&#1080;&#1083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IMY\aws\Documents%20and%20Settings\kimye\My%20Documents\Client\Kazpost\2002\HO_consolidated\PBC_HO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nts%20and%20Settings\bkye\&#1052;&#1086;&#1080;%20&#1076;&#1086;&#1082;&#1091;&#1084;&#1077;&#1085;&#1090;&#1099;\&#1050;&#1091;&#1072;&#1085;&#1099;&#1096;\&#1057;&#1087;&#1088;&#1072;&#1074;&#1082;&#1072;\&#1045;_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AUDIT\01072002\&#1082;&#1074;&#1072;&#1088;&#1090;&#1072;&#1083;&#1100;&#1085;&#1072;&#1103;%20&#1086;&#1090;&#1095;&#1077;&#1090;&#1085;&#1086;&#1089;&#1090;&#1100;%20&#1087;&#1086;%20&#1072;&#1082;&#1094;&#1080;&#1103;&#1084;0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DOWS\TEMP\&#1083;&#1086;&#1074;&#1091;&#1096;&#1082;&#107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emka\LOCALS~1\Temp\&#1073;&#1072;&#1083;&#1042;&#1060;2&#1082;&#1074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KOBILK~1\LOCALS~1\Temp\Rar$DI00.765\135_Forms_ru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nigay\LOCALS~1\Temp\Projects\T%20K%20I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&#1062;&#1054;-12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rtzh\LOCALS~1\Temp\notesFFF692\~745548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bkye\&#1052;&#1086;&#1080;%20&#1076;&#1086;&#1082;&#1091;&#1084;&#1077;&#1085;&#1090;&#1099;\A&#1050;&#1091;&#1072;&#1085;&#1099;&#1096;\A&#1057;&#1087;&#1088;&#1072;&#1074;&#1082;&#1072;\A&#1055;&#1088;&#1086;&#1075;&#1088;&#1072;&#1084;&#1084;&#1099;\&#1048;&#1085;&#1092;&#1086;&#1088;&#1084;&#1072;&#1094;&#1080;&#1103;\&#1045;_2005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-Terekhov\Local%20Settings\Temporary%20Internet%20Files\OLK21\&#1092;&#1077;&#1074;%202002\&#1044;&#1041;&#1057;&#1055;_02_%20200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2000\Treasury\WINDOWS\&#1056;&#1072;&#1073;&#1086;&#1095;&#1080;&#1081;%20&#1089;&#1090;&#1086;&#1083;\&#1056;&#1072;&#1089;&#1095;&#1077;&#1090;&#1099;\&#1044;&#1080;&#1085;&#1072;&#1084;&#1080;&#1082;&#1072;%20$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NT\Temporary%20Internet%20Files\OLK14A\payroll_2003_modified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bkye\&#1052;&#1086;&#1080;%20&#1076;&#1086;&#1082;&#1091;&#1084;&#1077;&#1085;&#1090;&#1099;\&#1050;&#1091;&#1072;&#1085;&#1099;&#1096;\&#1056;&#1072;&#1073;&#1086;&#1095;&#1072;&#1103;\&#1041;&#1102;&#1076;&#1078;&#1077;&#1090;\2004_&#1091;&#1090;&#1074;\&#1050;&#1086;&#1088;234\&#1041;&#1102;&#1076;&#1078;&#1077;&#1090;_&#1070;&#1060;_2004_234&#1082;&#1074;_&#1089;&#1088;&#1072;&#1074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1999\&#1052;&#1072;&#1088;&#1096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nts%20and%20Settings\bkye\&#1052;&#1086;&#1080;%20&#1076;&#1086;&#1082;&#1091;&#1084;&#1077;&#1085;&#1090;&#1099;\&#1050;&#1091;&#1072;&#1085;&#1099;&#1096;\&#1057;&#1087;&#1088;&#1072;&#1074;&#1082;&#1072;\&#1055;&#1088;&#1086;&#1075;&#1088;&#1072;&#1084;&#1084;&#1099;\&#1045;_200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EBIROVAB\aws\Engagements\Tsesna%20Bank\Final%20Audit%20-%2031%20December%202002\Documents\PBS%20received\bal1\F700_311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~1\akam\LOCALS~1\Temp\notesFFF692\&#1041;&#1102;&#1076;&#1078;&#1077;&#1090;%20&#1042;&#1054;&#1051;&#1057;%20&#1048;&#1062;&#1040;_&#1051;&#1086;&#1091;&#1096;&#1082;&#1080;&#1085;&#107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58;&#1088;&#1072;&#1085;&#1079;&#1080;&#1090;254\&#1062;&#1054;-12&#1090;0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akam\LOCALS~1\Temp\notesFFF692\&#1041;&#1102;&#1076;&#1078;&#1077;&#1090;%20&#1042;&#1054;&#1051;&#1057;%20&#1048;&#1062;&#1040;_&#1051;&#1086;&#1091;&#1096;&#1082;&#1080;&#1085;&#1072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2;&#1085;&#1091;&#1090;&#1088;252\2001\&#1062;&#1054;-12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MShakhmatov\My%20Documents\Office\Training\Tax\PIT_2004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iyaTanabergenova\My%20projects\PNKhZ\&#1092;&#1086;&#1088;&#1084;&#1099;%20&#1052;&#1052;&#1043;.xls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zhumagaliva/Desktop/&#1092;&#1080;&#1085;.&#1086;&#1090;&#1095;&#1077;&#1090;&#1099;/&#1053;&#1059;&#1061;%20&#1041;&#1072;&#1081;&#1090;&#1077;&#1088;&#1077;&#1082;/&#1077;&#1078;&#1077;&#1084;&#1077;&#1089;&#1103;&#1095;&#1085;&#1099;&#1077;%20&#1092;&#1086;&#1088;&#1084;&#1099;%20&#1086;&#1090;&#1095;.(&#1087;&#1088;&#1080;&#1083;&#1086;&#1078;.1-10)/01.07.15/&#1050;&#1086;&#1085;&#1089;%201-2%20&#1085;&#1072;%2001%2007%2015&#1075;%20&#1087;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zhumagaliva/Desktop/&#1092;&#1080;&#1085;.&#1086;&#1090;&#1095;&#1077;&#1090;&#1099;/&#1060;&#1080;&#1085;.&#1086;&#1090;&#1095;&#1077;&#1090;&#1085;&#1086;&#1089;&#1090;&#1100;/&#1050;&#1074;&#1072;&#1088;&#1090;&#1072;&#1083;&#1100;&#1085;&#1099;&#1077;%20&#1086;&#1090;&#1095;&#1077;&#1090;&#1099;/&#1041;&#1058;&#1040;%20&#1057;&#1077;&#1082;&#1100;&#1102;&#1088;&#1080;&#1090;&#1080;&#1089;/2014/&#1085;&#1072;%2001.07.14/&#1050;&#1060;&#1054;%20&#1085;&#1072;%2001.07.14&#1075;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zhumagaliva/Desktop/&#1092;&#1080;&#1085;.&#1086;&#1090;&#1095;&#1077;&#1090;&#1099;/&#1060;&#1080;&#1085;.&#1086;&#1090;&#1095;&#1077;&#1090;&#1085;&#1086;&#1089;&#1090;&#1100;/&#1050;&#1074;&#1072;&#1088;&#1090;&#1072;&#1083;&#1100;&#1085;&#1099;&#1077;%20&#1086;&#1090;&#1095;&#1077;&#1090;&#1099;/&#1053;&#1072;&#1088;&#1086;&#1076;&#1085;&#1099;&#1081;%20&#1073;&#1072;&#1085;&#1082;/2%20&#1082;&#1074;.2015/&#1060;&#1054;%20&#1085;&#1072;%2001%2007%2015&#1075;%202&#1082;&#1074;%2020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My%20Documents\0_PROJECTS\09_Scala_01_12\2_Scala_01_12_wp\Scala_12_01_WP\Scala_01_12_WP_I-sec_Treas&amp;Proper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31.12.03"/>
      <sheetName val="PBC-Final Kmod8-December-2001"/>
      <sheetName val="std tabel"/>
      <sheetName val="DATA"/>
      <sheetName val="I-Index"/>
      <sheetName val="G-183"/>
      <sheetName val="2008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370"/>
      <sheetName val="S-360"/>
      <sheetName val="S-5"/>
      <sheetName val="S-10"/>
      <sheetName val="S-24"/>
      <sheetName val="S-40"/>
      <sheetName val="S-60"/>
      <sheetName val="S-20"/>
      <sheetName val="S-21"/>
      <sheetName val="S-22"/>
      <sheetName val="S-23"/>
      <sheetName val="100"/>
      <sheetName val="100.17"/>
      <sheetName val="IS_700H"/>
      <sheetName val="S-20.1"/>
      <sheetName val="S-25.1"/>
      <sheetName val="S-30.1"/>
      <sheetName val="КИК"/>
      <sheetName val="Движ ОС"/>
      <sheetName val="Ср. капитал и обяз"/>
      <sheetName val="Вычеты по возн."/>
      <sheetName val="4452"/>
      <sheetName val="5306"/>
      <sheetName val="КИК (2)"/>
    </sheetNames>
    <definedNames>
      <definedName name="aaa" refersTo="#ССЫЛКА!" sheetId="1"/>
      <definedName name="as" refersTo="#ССЫЛКА!" sheetId="1"/>
      <definedName name="aws" refersTo="#ССЫЛКА!" sheetId="1"/>
      <definedName name="fbgthn" refersTo="#ССЫЛКА!" sheetId="1"/>
      <definedName name="fg" refersTo="#ССЫЛКА!" sheetId="1"/>
      <definedName name="HILH" refersTo="#ССЫЛКА!" sheetId="1"/>
      <definedName name="kjh" refersTo="#ССЫЛКА!" sheetId="1"/>
      <definedName name="lkj" refersTo="#ССЫЛКА!" sheetId="1"/>
      <definedName name="sfdknf" refersTo="#ССЫЛКА!" sheetId="1"/>
      <definedName name="Vfrhjc2" refersTo="#ССЫЛКА!" sheetId="1"/>
      <definedName name="апва" refersTo="#ССЫЛКА!" sheetId="1"/>
      <definedName name="йй" refersTo="#ССЫЛКА!" sheetId="1"/>
      <definedName name="Подготовка_к_печати_и_сохранение0710" refersTo="#ССЫЛКА!" sheetId="1"/>
      <definedName name="Сводный_баланс_н_п_с" refersTo="#ССЫЛКА!" sheetId="1"/>
      <definedName name="Флажок16_Щелкнуть" refersTo="#ССЫЛКА!" sheetId="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 Input"/>
      <sheetName val="Stkpl"/>
      <sheetName val="Gold Institute"/>
      <sheetName val="Prelim Cost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"/>
      <sheetName val="A-20"/>
      <sheetName val="31.12.03"/>
      <sheetName val="B-4"/>
      <sheetName val="I-Index"/>
      <sheetName val="Final_2003-02_Kmod8_02"/>
      <sheetName val="Input"/>
      <sheetName val="TB 30.11"/>
    </sheetNames>
    <definedNames>
      <definedName name="ActualQry" refersTo="='DATA'!$A$1:$O$479" sheetId="24"/>
    </definedNames>
    <sheetDataSet>
      <sheetData sheetId="0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1" refreshError="1">
        <row r="1"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B2" t="str">
            <v>Actuals</v>
          </cell>
        </row>
        <row r="3">
          <cell r="B3" t="str">
            <v>BCM of Ice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195175</v>
          </cell>
          <cell r="L3">
            <v>412325</v>
          </cell>
          <cell r="M3">
            <v>146700</v>
          </cell>
          <cell r="N3">
            <v>59050</v>
          </cell>
          <cell r="O3">
            <v>63450</v>
          </cell>
        </row>
        <row r="4"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BCM of Low Grade Ore</v>
          </cell>
          <cell r="D5">
            <v>37831</v>
          </cell>
          <cell r="E5">
            <v>25338</v>
          </cell>
          <cell r="F5">
            <v>29353</v>
          </cell>
          <cell r="G5">
            <v>37361</v>
          </cell>
          <cell r="H5">
            <v>28621</v>
          </cell>
          <cell r="I5">
            <v>42575</v>
          </cell>
          <cell r="J5">
            <v>15725</v>
          </cell>
          <cell r="K5">
            <v>28475</v>
          </cell>
          <cell r="L5">
            <v>13700</v>
          </cell>
          <cell r="M5">
            <v>30350</v>
          </cell>
          <cell r="N5">
            <v>55515</v>
          </cell>
          <cell r="O5">
            <v>44250</v>
          </cell>
        </row>
        <row r="6">
          <cell r="B6" t="str">
            <v>BCM of Ore</v>
          </cell>
          <cell r="D6">
            <v>170570</v>
          </cell>
          <cell r="E6">
            <v>150820</v>
          </cell>
          <cell r="F6">
            <v>168233</v>
          </cell>
          <cell r="G6">
            <v>154572</v>
          </cell>
          <cell r="H6">
            <v>138938</v>
          </cell>
          <cell r="I6">
            <v>112721</v>
          </cell>
          <cell r="J6">
            <v>91668</v>
          </cell>
          <cell r="K6">
            <v>96444</v>
          </cell>
          <cell r="L6">
            <v>71450</v>
          </cell>
          <cell r="M6">
            <v>106800</v>
          </cell>
          <cell r="N6">
            <v>197333</v>
          </cell>
          <cell r="O6">
            <v>173750</v>
          </cell>
        </row>
        <row r="7">
          <cell r="B7" t="str">
            <v>Tonnes of Ore</v>
          </cell>
          <cell r="D7">
            <v>486125</v>
          </cell>
          <cell r="E7">
            <v>429837</v>
          </cell>
          <cell r="F7">
            <v>479465</v>
          </cell>
          <cell r="G7">
            <v>440530</v>
          </cell>
          <cell r="H7">
            <v>395973</v>
          </cell>
          <cell r="I7">
            <v>321254</v>
          </cell>
          <cell r="J7">
            <v>261254</v>
          </cell>
          <cell r="K7">
            <v>274865</v>
          </cell>
          <cell r="L7">
            <v>203633</v>
          </cell>
          <cell r="M7">
            <v>304380</v>
          </cell>
          <cell r="N7">
            <v>562399</v>
          </cell>
          <cell r="O7">
            <v>495189</v>
          </cell>
        </row>
        <row r="8">
          <cell r="B8" t="str">
            <v>Grade (g/t)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B9" t="str">
            <v>Ounces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1">
          <cell r="B11" t="str">
            <v>Low Grade Mill Feed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Actuals</v>
          </cell>
        </row>
        <row r="13">
          <cell r="B13" t="str">
            <v>Tonnes of Ore</v>
          </cell>
          <cell r="D13">
            <v>39774</v>
          </cell>
          <cell r="E13">
            <v>17920</v>
          </cell>
          <cell r="F13">
            <v>23023</v>
          </cell>
          <cell r="G13">
            <v>42709</v>
          </cell>
          <cell r="H13">
            <v>3550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5030</v>
          </cell>
          <cell r="O13">
            <v>0</v>
          </cell>
        </row>
        <row r="14">
          <cell r="B14" t="str">
            <v>Grade (g/t)</v>
          </cell>
          <cell r="D14">
            <v>1.3442671624679439</v>
          </cell>
          <cell r="E14">
            <v>1.1472879620535714</v>
          </cell>
          <cell r="F14">
            <v>1.133467390001303</v>
          </cell>
          <cell r="G14">
            <v>1.3169999999999999</v>
          </cell>
          <cell r="H14">
            <v>1.36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1.115</v>
          </cell>
          <cell r="O14">
            <v>0</v>
          </cell>
        </row>
        <row r="15">
          <cell r="B15" t="str">
            <v>Ounces</v>
          </cell>
          <cell r="D15">
            <v>1719</v>
          </cell>
          <cell r="E15">
            <v>661</v>
          </cell>
          <cell r="F15">
            <v>839</v>
          </cell>
          <cell r="G15">
            <v>1808</v>
          </cell>
          <cell r="H15">
            <v>155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180</v>
          </cell>
          <cell r="O15">
            <v>0</v>
          </cell>
        </row>
        <row r="17"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B18" t="str">
            <v>Budget</v>
          </cell>
        </row>
        <row r="19">
          <cell r="B19" t="str">
            <v>BCM of Ice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BCM of Waste</v>
          </cell>
          <cell r="D20">
            <v>1442653</v>
          </cell>
          <cell r="E20">
            <v>1296428</v>
          </cell>
          <cell r="F20">
            <v>1443426</v>
          </cell>
          <cell r="G20">
            <v>1387325</v>
          </cell>
          <cell r="H20">
            <v>1451589</v>
          </cell>
          <cell r="I20">
            <v>1419543</v>
          </cell>
          <cell r="J20">
            <v>1425849</v>
          </cell>
          <cell r="K20">
            <v>1438625</v>
          </cell>
          <cell r="L20">
            <v>1397498</v>
          </cell>
          <cell r="M20">
            <v>1431405</v>
          </cell>
          <cell r="N20">
            <v>1381572</v>
          </cell>
          <cell r="O20">
            <v>1433946</v>
          </cell>
        </row>
        <row r="21">
          <cell r="B21" t="str">
            <v>BCM of Low Grade Ore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B22" t="str">
            <v>BCM of Ore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Waste &amp; Ice</v>
          </cell>
          <cell r="D23">
            <v>4111561.0500000003</v>
          </cell>
          <cell r="E23">
            <v>3694819.8000000003</v>
          </cell>
          <cell r="F23">
            <v>4113764.1</v>
          </cell>
          <cell r="G23">
            <v>3953876.25</v>
          </cell>
          <cell r="H23">
            <v>4137028.65</v>
          </cell>
          <cell r="I23">
            <v>4045697.5500000003</v>
          </cell>
          <cell r="J23">
            <v>4063669.65</v>
          </cell>
          <cell r="K23">
            <v>4100081.25</v>
          </cell>
          <cell r="L23">
            <v>3982869.3000000003</v>
          </cell>
          <cell r="M23">
            <v>4079504.25</v>
          </cell>
          <cell r="N23">
            <v>3937480.2</v>
          </cell>
          <cell r="O23">
            <v>4086746.1</v>
          </cell>
        </row>
        <row r="24">
          <cell r="B24" t="str">
            <v>Tonnes of Low Grade Ore</v>
          </cell>
          <cell r="D24">
            <v>17285</v>
          </cell>
          <cell r="E24">
            <v>41519</v>
          </cell>
          <cell r="F24">
            <v>37224</v>
          </cell>
          <cell r="G24">
            <v>37329</v>
          </cell>
          <cell r="H24">
            <v>65356</v>
          </cell>
          <cell r="I24">
            <v>45207</v>
          </cell>
          <cell r="J24">
            <v>61235</v>
          </cell>
          <cell r="K24">
            <v>46831</v>
          </cell>
          <cell r="L24">
            <v>23242</v>
          </cell>
          <cell r="M24">
            <v>48128</v>
          </cell>
          <cell r="N24">
            <v>55906</v>
          </cell>
          <cell r="O24">
            <v>39319</v>
          </cell>
        </row>
        <row r="25">
          <cell r="B25" t="str">
            <v>Tonnes of Ore</v>
          </cell>
          <cell r="D25">
            <v>467500</v>
          </cell>
          <cell r="E25">
            <v>401700</v>
          </cell>
          <cell r="F25">
            <v>456400</v>
          </cell>
          <cell r="G25">
            <v>452820</v>
          </cell>
          <cell r="H25">
            <v>467500</v>
          </cell>
          <cell r="I25">
            <v>452400</v>
          </cell>
          <cell r="J25">
            <v>467500</v>
          </cell>
          <cell r="K25">
            <v>444640</v>
          </cell>
          <cell r="L25">
            <v>442100</v>
          </cell>
          <cell r="M25">
            <v>467500</v>
          </cell>
          <cell r="N25">
            <v>452400</v>
          </cell>
          <cell r="O25">
            <v>467500</v>
          </cell>
        </row>
        <row r="26">
          <cell r="B26" t="str">
            <v>Grade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B27" t="str">
            <v>Ounces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30">
          <cell r="B30" t="str">
            <v>Production Data: Mining</v>
          </cell>
          <cell r="D30" t="str">
            <v>January</v>
          </cell>
          <cell r="E30" t="str">
            <v>February</v>
          </cell>
          <cell r="F30" t="str">
            <v>March</v>
          </cell>
          <cell r="G30" t="str">
            <v>April</v>
          </cell>
          <cell r="H30" t="str">
            <v>May</v>
          </cell>
          <cell r="I30" t="str">
            <v>June</v>
          </cell>
          <cell r="J30" t="str">
            <v>July</v>
          </cell>
          <cell r="K30" t="str">
            <v>August</v>
          </cell>
          <cell r="L30" t="str">
            <v>September</v>
          </cell>
          <cell r="M30" t="str">
            <v>October</v>
          </cell>
          <cell r="N30" t="str">
            <v>November</v>
          </cell>
          <cell r="O30" t="str">
            <v>December</v>
          </cell>
        </row>
        <row r="31">
          <cell r="B31" t="str">
            <v>Forecast</v>
          </cell>
          <cell r="D31" t="str">
            <v>Actual</v>
          </cell>
          <cell r="E31" t="str">
            <v>Actual</v>
          </cell>
          <cell r="F31" t="str">
            <v>Forecast</v>
          </cell>
          <cell r="G31" t="str">
            <v>Forecast</v>
          </cell>
          <cell r="H31" t="str">
            <v>Forecast</v>
          </cell>
          <cell r="I31" t="str">
            <v>Forecast</v>
          </cell>
          <cell r="J31" t="str">
            <v>Forecast</v>
          </cell>
          <cell r="K31" t="str">
            <v>Forecast</v>
          </cell>
          <cell r="L31" t="str">
            <v>Forecast</v>
          </cell>
          <cell r="M31" t="str">
            <v>Forecast</v>
          </cell>
          <cell r="N31" t="str">
            <v>Forecast</v>
          </cell>
          <cell r="O31" t="str">
            <v>Forecast</v>
          </cell>
        </row>
        <row r="32">
          <cell r="B32" t="str">
            <v>BCM of Ice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195175</v>
          </cell>
          <cell r="L32">
            <v>234115</v>
          </cell>
          <cell r="M32">
            <v>123529</v>
          </cell>
          <cell r="N32">
            <v>48276</v>
          </cell>
          <cell r="O32">
            <v>28736</v>
          </cell>
        </row>
        <row r="33">
          <cell r="B33" t="str">
            <v>BCM of Waste</v>
          </cell>
          <cell r="D33">
            <v>1461892</v>
          </cell>
          <cell r="E33">
            <v>1408350</v>
          </cell>
          <cell r="F33">
            <v>1524369</v>
          </cell>
          <cell r="G33">
            <v>1405158</v>
          </cell>
          <cell r="H33">
            <v>1479223</v>
          </cell>
          <cell r="I33">
            <v>1523920</v>
          </cell>
          <cell r="J33">
            <v>905101</v>
          </cell>
          <cell r="K33">
            <v>950871</v>
          </cell>
          <cell r="L33">
            <v>1086587</v>
          </cell>
          <cell r="M33">
            <v>1304728</v>
          </cell>
          <cell r="N33">
            <v>1477882</v>
          </cell>
          <cell r="O33">
            <v>1794440</v>
          </cell>
        </row>
        <row r="34">
          <cell r="B34" t="str">
            <v>BCM of Low Grade Ore</v>
          </cell>
          <cell r="D34">
            <v>37831</v>
          </cell>
          <cell r="E34">
            <v>25338</v>
          </cell>
          <cell r="F34">
            <v>29353</v>
          </cell>
          <cell r="G34">
            <v>37361</v>
          </cell>
          <cell r="H34">
            <v>28621</v>
          </cell>
          <cell r="I34">
            <v>19900</v>
          </cell>
          <cell r="J34">
            <v>15725</v>
          </cell>
          <cell r="K34">
            <v>28475</v>
          </cell>
          <cell r="L34">
            <v>106613</v>
          </cell>
          <cell r="M34">
            <v>105661</v>
          </cell>
          <cell r="N34">
            <v>146035</v>
          </cell>
          <cell r="O34">
            <v>144383</v>
          </cell>
        </row>
        <row r="35">
          <cell r="B35" t="str">
            <v>BCM of Ore</v>
          </cell>
          <cell r="D35">
            <v>170570</v>
          </cell>
          <cell r="E35">
            <v>150820</v>
          </cell>
          <cell r="F35">
            <v>168233</v>
          </cell>
          <cell r="G35">
            <v>154572</v>
          </cell>
          <cell r="H35">
            <v>138938</v>
          </cell>
          <cell r="I35">
            <v>112721</v>
          </cell>
          <cell r="J35">
            <v>91668</v>
          </cell>
          <cell r="K35">
            <v>96444</v>
          </cell>
          <cell r="L35">
            <v>6800</v>
          </cell>
          <cell r="M35">
            <v>16082</v>
          </cell>
          <cell r="N35">
            <v>7807</v>
          </cell>
          <cell r="O35">
            <v>16441</v>
          </cell>
        </row>
        <row r="36">
          <cell r="B36" t="str">
            <v>Tonnes of Ice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169802.25</v>
          </cell>
          <cell r="L36">
            <v>203680.05</v>
          </cell>
          <cell r="M36">
            <v>107470.23</v>
          </cell>
          <cell r="N36">
            <v>42000.12</v>
          </cell>
          <cell r="O36">
            <v>25000.32</v>
          </cell>
        </row>
        <row r="37">
          <cell r="B37" t="str">
            <v>Tonnes Waste</v>
          </cell>
          <cell r="D37">
            <v>4166392</v>
          </cell>
          <cell r="E37">
            <v>4013798</v>
          </cell>
          <cell r="F37">
            <v>4344452</v>
          </cell>
          <cell r="G37">
            <v>4004700</v>
          </cell>
          <cell r="H37">
            <v>4215786</v>
          </cell>
          <cell r="I37">
            <v>4343173</v>
          </cell>
          <cell r="J37">
            <v>2579537.85</v>
          </cell>
          <cell r="K37">
            <v>2709982.35</v>
          </cell>
          <cell r="L37">
            <v>3096773</v>
          </cell>
          <cell r="M37">
            <v>3718475</v>
          </cell>
          <cell r="N37">
            <v>4211964</v>
          </cell>
          <cell r="O37">
            <v>5114154</v>
          </cell>
        </row>
        <row r="38">
          <cell r="B38" t="str">
            <v>Tonnes of Low Grade Ore</v>
          </cell>
          <cell r="D38">
            <v>107818</v>
          </cell>
          <cell r="E38">
            <v>72213</v>
          </cell>
          <cell r="F38">
            <v>83656</v>
          </cell>
          <cell r="G38">
            <v>106479</v>
          </cell>
          <cell r="H38">
            <v>81570</v>
          </cell>
          <cell r="I38">
            <v>56715</v>
          </cell>
          <cell r="J38">
            <v>44816.25</v>
          </cell>
          <cell r="K38">
            <v>81153.75</v>
          </cell>
          <cell r="L38">
            <v>303847</v>
          </cell>
          <cell r="M38">
            <v>301134</v>
          </cell>
          <cell r="N38">
            <v>416200</v>
          </cell>
          <cell r="O38">
            <v>411492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B40" t="str">
            <v>Grade (g/t)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Ounces</v>
          </cell>
          <cell r="D41">
            <v>72701</v>
          </cell>
          <cell r="E41">
            <v>55751</v>
          </cell>
          <cell r="F41">
            <v>48939</v>
          </cell>
          <cell r="G41">
            <v>55971</v>
          </cell>
          <cell r="H41">
            <v>45607</v>
          </cell>
          <cell r="I41">
            <v>28432</v>
          </cell>
          <cell r="J41">
            <v>17664</v>
          </cell>
          <cell r="K41">
            <v>24206</v>
          </cell>
          <cell r="L41">
            <v>32247</v>
          </cell>
          <cell r="M41">
            <v>25337</v>
          </cell>
          <cell r="N41">
            <v>45201</v>
          </cell>
          <cell r="O41">
            <v>49360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B45" t="str">
            <v>Actuals</v>
          </cell>
        </row>
        <row r="46">
          <cell r="B46" t="str">
            <v>Tonnes of Ore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479392</v>
          </cell>
        </row>
        <row r="47">
          <cell r="B47" t="str">
            <v>Grade (g/t)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3.351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5.1970000000000001</v>
          </cell>
        </row>
        <row r="48">
          <cell r="B48" t="str">
            <v>Ounces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B50" t="str">
            <v>Ounces Extracted</v>
          </cell>
          <cell r="D50">
            <v>59274</v>
          </cell>
          <cell r="E50">
            <v>42915</v>
          </cell>
          <cell r="F50">
            <v>49991</v>
          </cell>
          <cell r="G50">
            <v>44810</v>
          </cell>
          <cell r="H50">
            <v>46444</v>
          </cell>
          <cell r="I50">
            <v>39188</v>
          </cell>
          <cell r="J50">
            <v>26006</v>
          </cell>
          <cell r="K50">
            <v>34150</v>
          </cell>
          <cell r="L50">
            <v>38623</v>
          </cell>
          <cell r="M50">
            <v>30876</v>
          </cell>
          <cell r="N50">
            <v>44392</v>
          </cell>
          <cell r="O50">
            <v>66370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B52" t="str">
            <v>Ounces Poured</v>
          </cell>
          <cell r="D52">
            <v>60835</v>
          </cell>
          <cell r="E52">
            <v>44480</v>
          </cell>
          <cell r="F52">
            <v>49381</v>
          </cell>
          <cell r="G52">
            <v>48996</v>
          </cell>
          <cell r="H52">
            <v>48923</v>
          </cell>
          <cell r="I52">
            <v>38812</v>
          </cell>
          <cell r="J52">
            <v>20799</v>
          </cell>
          <cell r="K52">
            <v>35596</v>
          </cell>
          <cell r="L52">
            <v>38528</v>
          </cell>
          <cell r="M52">
            <v>30886</v>
          </cell>
          <cell r="N52">
            <v>41091</v>
          </cell>
          <cell r="O52">
            <v>70223</v>
          </cell>
        </row>
        <row r="55">
          <cell r="B55" t="str">
            <v>Production Data: Milling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Budget</v>
          </cell>
        </row>
        <row r="57">
          <cell r="B57" t="str">
            <v>Tonnes of Ore</v>
          </cell>
          <cell r="D57">
            <v>467500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Grade (g/t)</v>
          </cell>
          <cell r="D58">
            <v>3.681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Ounces</v>
          </cell>
          <cell r="D59">
            <v>55327</v>
          </cell>
          <cell r="E59">
            <v>40605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Recovery %</v>
          </cell>
          <cell r="D60">
            <v>0.8</v>
          </cell>
          <cell r="E60">
            <v>0.8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Ounces Extracted</v>
          </cell>
          <cell r="D61">
            <v>44262</v>
          </cell>
          <cell r="E61">
            <v>32484</v>
          </cell>
          <cell r="F61">
            <v>40158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B62" t="str">
            <v>Ounces Poured</v>
          </cell>
          <cell r="D62">
            <v>44904</v>
          </cell>
          <cell r="E62">
            <v>32784</v>
          </cell>
          <cell r="F62">
            <v>40458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5">
          <cell r="B65" t="str">
            <v>Production Data: Milling</v>
          </cell>
          <cell r="D65" t="str">
            <v>January</v>
          </cell>
          <cell r="E65" t="str">
            <v>February</v>
          </cell>
          <cell r="F65" t="str">
            <v>March</v>
          </cell>
          <cell r="G65" t="str">
            <v>April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Forecast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 t="str">
            <v>Forecast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Tonnes of Ore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474012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Grade (g/t)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3.3512055456421312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B69" t="str">
            <v>Ounces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51589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B70" t="str">
            <v>Recovery %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0.62040173672408039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B71" t="str">
            <v>Ounces Extracted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26006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B72" t="str">
            <v>Ounces Poured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35596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5">
          <cell r="B75" t="str">
            <v>Gold Inventory: Actuals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 t="str">
            <v>September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B76" t="str">
            <v>Broken Ore Ounces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53670.78</v>
          </cell>
          <cell r="N76">
            <v>68672</v>
          </cell>
          <cell r="O76">
            <v>82047.78</v>
          </cell>
        </row>
        <row r="77">
          <cell r="B77" t="str">
            <v>In - Circuit Ounces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9487</v>
          </cell>
          <cell r="N77">
            <v>16593</v>
          </cell>
          <cell r="O77">
            <v>12741.31</v>
          </cell>
        </row>
        <row r="78">
          <cell r="B78" t="str">
            <v>Finished Gold Ounces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16450.2693499917</v>
          </cell>
          <cell r="N78">
            <v>3057</v>
          </cell>
          <cell r="O78">
            <v>31144.482349991697</v>
          </cell>
        </row>
        <row r="81">
          <cell r="B81" t="str">
            <v>Cost of Goods Sold: Actuals</v>
          </cell>
          <cell r="D81" t="str">
            <v>January</v>
          </cell>
          <cell r="E81" t="str">
            <v>February</v>
          </cell>
          <cell r="F81" t="str">
            <v>March</v>
          </cell>
          <cell r="G81" t="str">
            <v>April</v>
          </cell>
          <cell r="H81" t="str">
            <v>May</v>
          </cell>
          <cell r="I81" t="str">
            <v>June</v>
          </cell>
          <cell r="J81" t="str">
            <v>July</v>
          </cell>
          <cell r="K81" t="str">
            <v>August</v>
          </cell>
          <cell r="L81" t="str">
            <v>September</v>
          </cell>
          <cell r="M81" t="str">
            <v>October</v>
          </cell>
          <cell r="N81" t="str">
            <v>November</v>
          </cell>
          <cell r="O81" t="str">
            <v>December</v>
          </cell>
        </row>
        <row r="82">
          <cell r="A82">
            <v>71010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 xml:space="preserve">Cost Of Goods Sold-Non-Cash                       </v>
          </cell>
          <cell r="C83" t="str">
            <v>Себестоим. реализ.продукции-неналичн.</v>
          </cell>
          <cell r="D83">
            <v>5168493.4000000004</v>
          </cell>
          <cell r="E83">
            <v>2919931.35</v>
          </cell>
          <cell r="F83">
            <v>3277954.08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B97" t="str">
            <v>US Dollars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">
        <row r="1">
          <cell r="A1" t="str">
            <v>Mining and Milling Production Schedule</v>
          </cell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B2" t="str">
            <v>Actuals</v>
          </cell>
        </row>
        <row r="3">
          <cell r="B3" t="str">
            <v>BCM of Ice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  <cell r="O3" t="str">
            <v>Total</v>
          </cell>
        </row>
        <row r="4">
          <cell r="A4" t="str">
            <v>Opening Balance Stockpile</v>
          </cell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Tonnes of Ore</v>
          </cell>
          <cell r="C5">
            <v>1810221</v>
          </cell>
          <cell r="D5">
            <v>1831097</v>
          </cell>
          <cell r="E5">
            <v>1876052</v>
          </cell>
          <cell r="F5">
            <v>1899838</v>
          </cell>
          <cell r="G5">
            <v>1944113</v>
          </cell>
          <cell r="H5">
            <v>1869624</v>
          </cell>
          <cell r="I5">
            <v>1712066</v>
          </cell>
          <cell r="J5">
            <v>1494904</v>
          </cell>
          <cell r="K5">
            <v>1303602</v>
          </cell>
          <cell r="L5">
            <v>1010534</v>
          </cell>
          <cell r="M5">
            <v>844094</v>
          </cell>
          <cell r="N5">
            <v>970210</v>
          </cell>
          <cell r="O5">
            <v>970210</v>
          </cell>
        </row>
        <row r="6">
          <cell r="B6" t="str">
            <v>Grade (g/t)</v>
          </cell>
          <cell r="C6">
            <v>3.3592124723334886</v>
          </cell>
          <cell r="D6">
            <v>3.3622932254053173</v>
          </cell>
          <cell r="E6">
            <v>3.3407129546515768</v>
          </cell>
          <cell r="F6">
            <v>3.1000207641072555</v>
          </cell>
          <cell r="G6">
            <v>3.0504436836541911</v>
          </cell>
          <cell r="H6">
            <v>2.9485041774816754</v>
          </cell>
          <cell r="I6">
            <v>2.7991507850515109</v>
          </cell>
          <cell r="J6">
            <v>2.7011414004109962</v>
          </cell>
          <cell r="K6">
            <v>2.5740500036360792</v>
          </cell>
          <cell r="L6">
            <v>2.2494400275893738</v>
          </cell>
          <cell r="M6">
            <v>1.9776883558940117</v>
          </cell>
          <cell r="N6">
            <v>2.2015215041692002</v>
          </cell>
          <cell r="O6">
            <v>2.2015215041692002</v>
          </cell>
        </row>
        <row r="7">
          <cell r="B7" t="str">
            <v>Stockpile Ounces</v>
          </cell>
          <cell r="C7">
            <v>195506</v>
          </cell>
          <cell r="D7">
            <v>197942</v>
          </cell>
          <cell r="E7">
            <v>201500</v>
          </cell>
          <cell r="F7">
            <v>189353</v>
          </cell>
          <cell r="G7">
            <v>190667</v>
          </cell>
          <cell r="H7">
            <v>177234</v>
          </cell>
          <cell r="I7">
            <v>154077</v>
          </cell>
          <cell r="J7">
            <v>129823</v>
          </cell>
          <cell r="K7">
            <v>107883</v>
          </cell>
          <cell r="L7">
            <v>73083</v>
          </cell>
          <cell r="M7">
            <v>53671</v>
          </cell>
          <cell r="N7">
            <v>68672</v>
          </cell>
          <cell r="O7">
            <v>68672</v>
          </cell>
        </row>
        <row r="8">
          <cell r="B8" t="str">
            <v>Grade (g/t)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A9" t="str">
            <v>Opening Balance Finished Gold (Oz)</v>
          </cell>
          <cell r="B9" t="str">
            <v>Ounces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1">
          <cell r="A11" t="str">
            <v>Mining ( HG)</v>
          </cell>
          <cell r="B11" t="str">
            <v>Low Grade Mill Feed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Tonnes of Ore</v>
          </cell>
          <cell r="C12">
            <v>486125</v>
          </cell>
          <cell r="D12">
            <v>429837</v>
          </cell>
          <cell r="E12">
            <v>479465</v>
          </cell>
          <cell r="F12">
            <v>440530</v>
          </cell>
          <cell r="G12">
            <v>395973</v>
          </cell>
          <cell r="H12">
            <v>321254</v>
          </cell>
          <cell r="I12">
            <v>261254</v>
          </cell>
          <cell r="J12">
            <v>274865</v>
          </cell>
          <cell r="K12">
            <v>203633</v>
          </cell>
          <cell r="L12">
            <v>304380</v>
          </cell>
          <cell r="M12">
            <v>562399</v>
          </cell>
          <cell r="N12">
            <v>495189</v>
          </cell>
          <cell r="O12">
            <v>4654904</v>
          </cell>
        </row>
        <row r="13">
          <cell r="B13" t="str">
            <v>Grade (g/t)</v>
          </cell>
          <cell r="C13">
            <v>4.6520000000000001</v>
          </cell>
          <cell r="D13">
            <v>4.0339999999999998</v>
          </cell>
          <cell r="E13">
            <v>3.1749999999999998</v>
          </cell>
          <cell r="F13">
            <v>3.952</v>
          </cell>
          <cell r="G13">
            <v>3.5819999999999999</v>
          </cell>
          <cell r="H13">
            <v>2.7530000000000001</v>
          </cell>
          <cell r="I13">
            <v>2.1030000000000002</v>
          </cell>
          <cell r="J13">
            <v>2.7389999999999999</v>
          </cell>
          <cell r="K13">
            <v>2.4529999999999998</v>
          </cell>
          <cell r="L13">
            <v>2.141</v>
          </cell>
          <cell r="M13">
            <v>3.9209999999999998</v>
          </cell>
          <cell r="N13">
            <v>5.8710000000000004</v>
          </cell>
          <cell r="O13">
            <v>3.6794070896843416</v>
          </cell>
        </row>
        <row r="14">
          <cell r="B14" t="str">
            <v>Ounces</v>
          </cell>
          <cell r="C14">
            <v>72701</v>
          </cell>
          <cell r="D14">
            <v>55751</v>
          </cell>
          <cell r="E14">
            <v>48939</v>
          </cell>
          <cell r="F14">
            <v>55971</v>
          </cell>
          <cell r="G14">
            <v>45607</v>
          </cell>
          <cell r="H14">
            <v>28432</v>
          </cell>
          <cell r="I14">
            <v>17664</v>
          </cell>
          <cell r="J14">
            <v>24206</v>
          </cell>
          <cell r="K14">
            <v>16060</v>
          </cell>
          <cell r="L14">
            <v>20951</v>
          </cell>
          <cell r="M14">
            <v>70899</v>
          </cell>
          <cell r="N14">
            <v>93474</v>
          </cell>
          <cell r="O14">
            <v>550655</v>
          </cell>
        </row>
        <row r="15">
          <cell r="B15" t="str">
            <v>stockpile adjustment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Produced Ounces</v>
          </cell>
          <cell r="C16">
            <v>72701</v>
          </cell>
          <cell r="D16">
            <v>55751</v>
          </cell>
          <cell r="E16">
            <v>48939</v>
          </cell>
          <cell r="F16">
            <v>55971</v>
          </cell>
          <cell r="G16">
            <v>45607</v>
          </cell>
          <cell r="H16">
            <v>28432</v>
          </cell>
          <cell r="I16">
            <v>17664</v>
          </cell>
          <cell r="J16">
            <v>24206</v>
          </cell>
          <cell r="K16">
            <v>16060</v>
          </cell>
          <cell r="L16">
            <v>20951</v>
          </cell>
          <cell r="M16">
            <v>70899</v>
          </cell>
          <cell r="N16">
            <v>93474</v>
          </cell>
          <cell r="O16">
            <v>550655</v>
          </cell>
        </row>
        <row r="17"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B18" t="str">
            <v>Tonnes of Ore adjustment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Grade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Ounces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BCM of Low Grade Ore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A22" t="str">
            <v>Low Grade Mill Feed</v>
          </cell>
          <cell r="B22" t="str">
            <v>BCM of Ore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Ore</v>
          </cell>
          <cell r="C23">
            <v>39774</v>
          </cell>
          <cell r="D23">
            <v>17920</v>
          </cell>
          <cell r="E23">
            <v>23023</v>
          </cell>
          <cell r="F23">
            <v>42709</v>
          </cell>
          <cell r="G23">
            <v>3550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5030</v>
          </cell>
          <cell r="N23">
            <v>0</v>
          </cell>
          <cell r="O23">
            <v>132006</v>
          </cell>
        </row>
        <row r="24">
          <cell r="B24" t="str">
            <v>Grade (g/t)</v>
          </cell>
          <cell r="C24">
            <v>1.3442671624679439</v>
          </cell>
          <cell r="D24">
            <v>1.1472879620535714</v>
          </cell>
          <cell r="E24">
            <v>1.133467390001303</v>
          </cell>
          <cell r="F24">
            <v>1.3169999999999999</v>
          </cell>
          <cell r="G24">
            <v>1.36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1.115</v>
          </cell>
          <cell r="N24">
            <v>0</v>
          </cell>
          <cell r="O24">
            <v>1.2634036313500903</v>
          </cell>
        </row>
        <row r="25">
          <cell r="B25" t="str">
            <v>Ounces</v>
          </cell>
          <cell r="C25">
            <v>1719</v>
          </cell>
          <cell r="D25">
            <v>661</v>
          </cell>
          <cell r="E25">
            <v>839</v>
          </cell>
          <cell r="F25">
            <v>1808</v>
          </cell>
          <cell r="G25">
            <v>155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180</v>
          </cell>
          <cell r="N25">
            <v>0</v>
          </cell>
          <cell r="O25">
            <v>5362</v>
          </cell>
        </row>
        <row r="26">
          <cell r="B26" t="str">
            <v>Grade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A27" t="str">
            <v>Milling</v>
          </cell>
          <cell r="B27" t="str">
            <v>Ounces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28">
          <cell r="B28" t="str">
            <v>Tonnes of Ore</v>
          </cell>
          <cell r="C28">
            <v>505023</v>
          </cell>
          <cell r="D28">
            <v>402802</v>
          </cell>
          <cell r="E28">
            <v>478702</v>
          </cell>
          <cell r="F28">
            <v>438964</v>
          </cell>
          <cell r="G28">
            <v>474012</v>
          </cell>
          <cell r="H28">
            <v>478812</v>
          </cell>
          <cell r="I28">
            <v>478416</v>
          </cell>
          <cell r="J28">
            <v>466167</v>
          </cell>
          <cell r="K28">
            <v>496701</v>
          </cell>
          <cell r="L28">
            <v>470820</v>
          </cell>
          <cell r="M28">
            <v>441313</v>
          </cell>
          <cell r="N28">
            <v>479392</v>
          </cell>
          <cell r="O28">
            <v>5611124</v>
          </cell>
        </row>
        <row r="29">
          <cell r="B29" t="str">
            <v>Grade (g/t)</v>
          </cell>
          <cell r="C29">
            <v>4.43</v>
          </cell>
          <cell r="D29">
            <v>4.0810000000000004</v>
          </cell>
          <cell r="E29">
            <v>4.024</v>
          </cell>
          <cell r="F29">
            <v>4.0010000000000003</v>
          </cell>
          <cell r="G29">
            <v>3.8839999999999999</v>
          </cell>
          <cell r="H29">
            <v>3.351</v>
          </cell>
          <cell r="I29">
            <v>2.7250000000000001</v>
          </cell>
          <cell r="J29">
            <v>3.0790000000000002</v>
          </cell>
          <cell r="K29">
            <v>3.1850000000000001</v>
          </cell>
          <cell r="L29">
            <v>2.6659999999999999</v>
          </cell>
          <cell r="M29">
            <v>3.952</v>
          </cell>
          <cell r="N29">
            <v>5.1970000000000001</v>
          </cell>
          <cell r="O29">
            <v>3.7110215837325997</v>
          </cell>
        </row>
        <row r="30">
          <cell r="B30" t="str">
            <v>Ounces</v>
          </cell>
          <cell r="C30">
            <v>71984</v>
          </cell>
          <cell r="D30">
            <v>52854</v>
          </cell>
          <cell r="E30">
            <v>61925</v>
          </cell>
          <cell r="F30">
            <v>56465</v>
          </cell>
          <cell r="G30">
            <v>59195</v>
          </cell>
          <cell r="H30">
            <v>51589</v>
          </cell>
          <cell r="I30">
            <v>41918</v>
          </cell>
          <cell r="J30">
            <v>46146</v>
          </cell>
          <cell r="K30">
            <v>50860</v>
          </cell>
          <cell r="L30">
            <v>40363</v>
          </cell>
          <cell r="M30">
            <v>56078</v>
          </cell>
          <cell r="N30">
            <v>80098</v>
          </cell>
          <cell r="O30">
            <v>669475</v>
          </cell>
        </row>
        <row r="31">
          <cell r="B31" t="str">
            <v>Recovery %</v>
          </cell>
          <cell r="C31">
            <v>0.82340000000000002</v>
          </cell>
          <cell r="D31">
            <v>0.81200000000000006</v>
          </cell>
          <cell r="E31">
            <v>0.80730000000000002</v>
          </cell>
          <cell r="F31">
            <v>0.79359999999999997</v>
          </cell>
          <cell r="G31">
            <v>0.78459999999999996</v>
          </cell>
          <cell r="H31">
            <v>0.75960000000000005</v>
          </cell>
          <cell r="I31">
            <v>0.62039999999999995</v>
          </cell>
          <cell r="J31">
            <v>0.74</v>
          </cell>
          <cell r="K31">
            <v>0.75939999999999996</v>
          </cell>
          <cell r="L31">
            <v>0.76500000000000001</v>
          </cell>
          <cell r="M31">
            <v>0.79159999999999997</v>
          </cell>
          <cell r="N31">
            <v>0.8286</v>
          </cell>
          <cell r="O31">
            <v>0.78126741103103181</v>
          </cell>
        </row>
        <row r="32">
          <cell r="B32" t="str">
            <v>Ounces Extracted</v>
          </cell>
          <cell r="C32">
            <v>59274</v>
          </cell>
          <cell r="D32">
            <v>42915</v>
          </cell>
          <cell r="E32">
            <v>49991</v>
          </cell>
          <cell r="F32">
            <v>44810</v>
          </cell>
          <cell r="G32">
            <v>46444</v>
          </cell>
          <cell r="H32">
            <v>39188</v>
          </cell>
          <cell r="I32">
            <v>26006</v>
          </cell>
          <cell r="J32">
            <v>34150</v>
          </cell>
          <cell r="K32">
            <v>38623</v>
          </cell>
          <cell r="L32">
            <v>30876</v>
          </cell>
          <cell r="M32">
            <v>44392</v>
          </cell>
          <cell r="N32">
            <v>66370</v>
          </cell>
          <cell r="O32">
            <v>523039</v>
          </cell>
        </row>
        <row r="33">
          <cell r="B33" t="str">
            <v>Plus: Opening In-Circuit</v>
          </cell>
          <cell r="C33">
            <v>18252.23</v>
          </cell>
          <cell r="D33">
            <v>16690.919999999998</v>
          </cell>
          <cell r="E33">
            <v>15126.4</v>
          </cell>
          <cell r="F33">
            <v>15735.6</v>
          </cell>
          <cell r="G33">
            <v>11549.25</v>
          </cell>
          <cell r="H33">
            <v>9069.6299999999992</v>
          </cell>
          <cell r="I33">
            <v>9446</v>
          </cell>
          <cell r="J33">
            <v>14652.89</v>
          </cell>
          <cell r="K33">
            <v>13206.53</v>
          </cell>
          <cell r="L33">
            <v>13302.08</v>
          </cell>
          <cell r="M33">
            <v>13292.24</v>
          </cell>
          <cell r="N33">
            <v>16593.349999999999</v>
          </cell>
          <cell r="O33">
            <v>18252.23</v>
          </cell>
        </row>
        <row r="34">
          <cell r="B34" t="str">
            <v>Less: Ending In-Circuit</v>
          </cell>
          <cell r="C34">
            <v>16690.919999999998</v>
          </cell>
          <cell r="D34">
            <v>15126.4</v>
          </cell>
          <cell r="E34">
            <v>15735.6</v>
          </cell>
          <cell r="F34">
            <v>11549.25</v>
          </cell>
          <cell r="G34">
            <v>9069.6299999999992</v>
          </cell>
          <cell r="H34">
            <v>9446</v>
          </cell>
          <cell r="I34">
            <v>14652.89</v>
          </cell>
          <cell r="J34">
            <v>13206.53</v>
          </cell>
          <cell r="K34">
            <v>13302.08</v>
          </cell>
          <cell r="L34">
            <v>13292.24</v>
          </cell>
          <cell r="M34">
            <v>16593.349999999999</v>
          </cell>
          <cell r="N34">
            <v>12741</v>
          </cell>
          <cell r="O34">
            <v>12741</v>
          </cell>
        </row>
        <row r="35">
          <cell r="B35" t="str">
            <v>Unaccountable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Net Ounces Poured</v>
          </cell>
          <cell r="C36">
            <v>60835.31</v>
          </cell>
          <cell r="D36">
            <v>44479.519999999997</v>
          </cell>
          <cell r="E36">
            <v>49381.8</v>
          </cell>
          <cell r="F36">
            <v>48996.35</v>
          </cell>
          <cell r="G36">
            <v>48923.62</v>
          </cell>
          <cell r="H36">
            <v>38811.629999999997</v>
          </cell>
          <cell r="I36">
            <v>20799.11</v>
          </cell>
          <cell r="J36">
            <v>35596.36</v>
          </cell>
          <cell r="K36">
            <v>38527.449999999997</v>
          </cell>
          <cell r="L36">
            <v>30885.840000000004</v>
          </cell>
          <cell r="M36">
            <v>41090.89</v>
          </cell>
          <cell r="N36">
            <v>70222.350000000006</v>
          </cell>
          <cell r="O36">
            <v>528550.23</v>
          </cell>
        </row>
        <row r="37">
          <cell r="B37" t="str">
            <v>Less: Refinery/Sales adj.  Fin. Inv.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B38" t="str">
            <v>Net POURED after Adjustment</v>
          </cell>
          <cell r="C38">
            <v>60835.31</v>
          </cell>
          <cell r="D38">
            <v>44479.519999999997</v>
          </cell>
          <cell r="E38">
            <v>49381.8</v>
          </cell>
          <cell r="F38">
            <v>48996.35</v>
          </cell>
          <cell r="G38">
            <v>48922.62</v>
          </cell>
          <cell r="H38">
            <v>38811.629999999997</v>
          </cell>
          <cell r="I38">
            <v>20799.11</v>
          </cell>
          <cell r="J38">
            <v>35596.36</v>
          </cell>
          <cell r="K38">
            <v>38527.449999999997</v>
          </cell>
          <cell r="L38">
            <v>30885.840000000004</v>
          </cell>
          <cell r="M38">
            <v>41090.89</v>
          </cell>
          <cell r="N38">
            <v>70222.350000000006</v>
          </cell>
          <cell r="O38">
            <v>528550.23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A40" t="str">
            <v>Closing Balance Stockpile</v>
          </cell>
          <cell r="B40" t="str">
            <v>Grade (g/t)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Tonnes of Ore</v>
          </cell>
          <cell r="C41">
            <v>1831097</v>
          </cell>
          <cell r="D41">
            <v>1876052</v>
          </cell>
          <cell r="E41">
            <v>1899838</v>
          </cell>
          <cell r="F41">
            <v>1944113</v>
          </cell>
          <cell r="G41">
            <v>1869624</v>
          </cell>
          <cell r="H41">
            <v>1712066</v>
          </cell>
          <cell r="I41">
            <v>1494904</v>
          </cell>
          <cell r="J41">
            <v>1303602</v>
          </cell>
          <cell r="K41">
            <v>1010534</v>
          </cell>
          <cell r="L41">
            <v>844094</v>
          </cell>
          <cell r="M41">
            <v>970210</v>
          </cell>
          <cell r="N41">
            <v>986007</v>
          </cell>
          <cell r="O41">
            <v>986007</v>
          </cell>
        </row>
        <row r="42">
          <cell r="B42" t="str">
            <v>Grade (g/t)</v>
          </cell>
          <cell r="C42">
            <v>3.3622932254053173</v>
          </cell>
          <cell r="D42">
            <v>3.3407129546515768</v>
          </cell>
          <cell r="E42">
            <v>3.1000207641072555</v>
          </cell>
          <cell r="F42">
            <v>3.0504436836541911</v>
          </cell>
          <cell r="G42">
            <v>2.9485041774816754</v>
          </cell>
          <cell r="H42">
            <v>2.7991507850515109</v>
          </cell>
          <cell r="I42">
            <v>2.7011414004109962</v>
          </cell>
          <cell r="J42">
            <v>2.5740500036360792</v>
          </cell>
          <cell r="K42">
            <v>2.2494400275893738</v>
          </cell>
          <cell r="L42">
            <v>1.9776883558940117</v>
          </cell>
          <cell r="M42">
            <v>2.2015215041692002</v>
          </cell>
          <cell r="N42">
            <v>2.588194938818893</v>
          </cell>
          <cell r="O42">
            <v>2.588194938818893</v>
          </cell>
        </row>
        <row r="43">
          <cell r="B43" t="str">
            <v>Ounces</v>
          </cell>
          <cell r="C43">
            <v>197942</v>
          </cell>
          <cell r="D43">
            <v>201500</v>
          </cell>
          <cell r="E43">
            <v>189353</v>
          </cell>
          <cell r="F43">
            <v>190667</v>
          </cell>
          <cell r="G43">
            <v>177234</v>
          </cell>
          <cell r="H43">
            <v>154077</v>
          </cell>
          <cell r="I43">
            <v>129823</v>
          </cell>
          <cell r="J43">
            <v>107883</v>
          </cell>
          <cell r="K43">
            <v>73083</v>
          </cell>
          <cell r="L43">
            <v>53671</v>
          </cell>
          <cell r="M43">
            <v>68672</v>
          </cell>
          <cell r="N43">
            <v>82048</v>
          </cell>
          <cell r="O43">
            <v>82048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A45" t="str">
            <v>Opening FG Inventory</v>
          </cell>
          <cell r="B45" t="str">
            <v>Actuals</v>
          </cell>
          <cell r="C45">
            <v>25995.888637564396</v>
          </cell>
          <cell r="D45">
            <v>7040.9290000000037</v>
          </cell>
          <cell r="E45">
            <v>6640.3680000000022</v>
          </cell>
          <cell r="F45">
            <v>13733.498000000007</v>
          </cell>
          <cell r="G45">
            <v>16202.172000000006</v>
          </cell>
          <cell r="H45">
            <v>3111.8470000000016</v>
          </cell>
          <cell r="I45">
            <v>5273.7799999999988</v>
          </cell>
          <cell r="J45">
            <v>2406.6479999999974</v>
          </cell>
          <cell r="K45">
            <v>8635.6160000000018</v>
          </cell>
          <cell r="L45">
            <v>14604.371999999996</v>
          </cell>
          <cell r="M45">
            <v>12664.270349991704</v>
          </cell>
          <cell r="N45">
            <v>3076.301349991707</v>
          </cell>
          <cell r="O45">
            <v>25995.888637564396</v>
          </cell>
        </row>
        <row r="46">
          <cell r="B46" t="str">
            <v>Refinery/Sales Adj. FG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0</v>
          </cell>
        </row>
        <row r="47">
          <cell r="B47" t="str">
            <v>Bar included in Deliveries Twice by Mill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521.66200000000003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521.66200000000003</v>
          </cell>
        </row>
        <row r="48">
          <cell r="B48" t="str">
            <v>Ounces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A49" t="str">
            <v>Deliveries</v>
          </cell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B50" t="str">
            <v>Ounces</v>
          </cell>
          <cell r="C50">
            <v>79790.269637564386</v>
          </cell>
          <cell r="D50">
            <v>44880.080999999998</v>
          </cell>
          <cell r="E50">
            <v>42288.67</v>
          </cell>
          <cell r="F50">
            <v>46527.675999999999</v>
          </cell>
          <cell r="G50">
            <v>62012.945000000007</v>
          </cell>
          <cell r="H50">
            <v>36649.697</v>
          </cell>
          <cell r="I50">
            <v>24187.904000000002</v>
          </cell>
          <cell r="J50">
            <v>29367.392</v>
          </cell>
          <cell r="K50">
            <v>32558.694000000003</v>
          </cell>
          <cell r="L50">
            <v>32825.941650008295</v>
          </cell>
          <cell r="M50">
            <v>50678.858999999997</v>
          </cell>
          <cell r="N50">
            <v>42154.618000000002</v>
          </cell>
          <cell r="O50">
            <v>523922.74728757271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A52" t="str">
            <v xml:space="preserve">Closing Balance Finished Gold Balance </v>
          </cell>
          <cell r="B52" t="str">
            <v>Ounces Poured</v>
          </cell>
          <cell r="C52">
            <v>7040.9290000000037</v>
          </cell>
          <cell r="D52">
            <v>6640.3680000000022</v>
          </cell>
          <cell r="E52">
            <v>13733.498000000007</v>
          </cell>
          <cell r="F52">
            <v>16202.172000000006</v>
          </cell>
          <cell r="G52">
            <v>3111.8470000000016</v>
          </cell>
          <cell r="H52">
            <v>5273.7799999999988</v>
          </cell>
          <cell r="I52">
            <v>2406.6479999999974</v>
          </cell>
          <cell r="J52">
            <v>8635.6160000000018</v>
          </cell>
          <cell r="K52">
            <v>14604.371999999996</v>
          </cell>
          <cell r="L52">
            <v>12664.270349991704</v>
          </cell>
          <cell r="M52">
            <v>3076.301349991707</v>
          </cell>
          <cell r="N52">
            <v>31144.033349991703</v>
          </cell>
          <cell r="O52">
            <v>31144.033349991703</v>
          </cell>
        </row>
        <row r="54">
          <cell r="A54" t="str">
            <v>Deliveries by shipment number</v>
          </cell>
        </row>
        <row r="55">
          <cell r="B55" t="str">
            <v>Shipment 120</v>
          </cell>
          <cell r="C55">
            <v>38615.831637564392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Shipment 121</v>
          </cell>
          <cell r="C56">
            <v>41174.437999999995</v>
          </cell>
        </row>
        <row r="57">
          <cell r="B57" t="str">
            <v>Shipment 122</v>
          </cell>
          <cell r="D57">
            <v>21103.726999999999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Shipment 123</v>
          </cell>
          <cell r="D58">
            <v>23776.353999999999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Shipment 124</v>
          </cell>
          <cell r="D59">
            <v>55327</v>
          </cell>
          <cell r="E59">
            <v>21226.732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Shipment 125</v>
          </cell>
          <cell r="D60">
            <v>0.8</v>
          </cell>
          <cell r="E60">
            <v>21061.937999999998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Shipment 126</v>
          </cell>
          <cell r="D61">
            <v>44262</v>
          </cell>
          <cell r="E61">
            <v>32484</v>
          </cell>
          <cell r="F61">
            <v>22394.02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B62" t="str">
            <v>Shipment 127</v>
          </cell>
          <cell r="D62">
            <v>44904</v>
          </cell>
          <cell r="E62">
            <v>32784</v>
          </cell>
          <cell r="F62">
            <v>24133.655999999999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3">
          <cell r="B63" t="str">
            <v>Shipment 128</v>
          </cell>
          <cell r="G63">
            <v>19720.988000000005</v>
          </cell>
        </row>
        <row r="64">
          <cell r="B64" t="str">
            <v>Shipment 129</v>
          </cell>
          <cell r="G64">
            <v>19408.377000000004</v>
          </cell>
        </row>
        <row r="65">
          <cell r="B65" t="str">
            <v>Shipment 130</v>
          </cell>
          <cell r="D65" t="str">
            <v>January</v>
          </cell>
          <cell r="E65" t="str">
            <v>February</v>
          </cell>
          <cell r="F65" t="str">
            <v>March</v>
          </cell>
          <cell r="G65">
            <v>22883.58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Shipment 131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>
            <v>17089.851999999999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Shipment 132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19559.845000000001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Shipment 133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16338.94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B69" t="str">
            <v>Shipment 134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7848.9639999999999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B70" t="str">
            <v>Shipment 135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13497.861000000001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B71" t="str">
            <v>Shipment 136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15869.531000000001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B72" t="str">
            <v>Shipment 137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15416.796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3">
          <cell r="B73" t="str">
            <v>Shipment 138</v>
          </cell>
          <cell r="K73">
            <v>17141.898000000001</v>
          </cell>
        </row>
        <row r="74">
          <cell r="B74" t="str">
            <v>Shipment 139</v>
          </cell>
          <cell r="L74">
            <v>17296.764999999999</v>
          </cell>
        </row>
        <row r="75">
          <cell r="B75" t="str">
            <v>Shipment 140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>
            <v>15529.176650008294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B76" t="str">
            <v>Shipment 141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12645.547</v>
          </cell>
          <cell r="N76">
            <v>68672</v>
          </cell>
          <cell r="O76">
            <v>82047.78</v>
          </cell>
        </row>
        <row r="77">
          <cell r="B77" t="str">
            <v>Shipment 142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13723.666999999999</v>
          </cell>
          <cell r="N77">
            <v>16593</v>
          </cell>
          <cell r="O77">
            <v>12741.31</v>
          </cell>
        </row>
        <row r="78">
          <cell r="B78" t="str">
            <v>Shipment 143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24309.645</v>
          </cell>
          <cell r="N78">
            <v>3057</v>
          </cell>
          <cell r="O78">
            <v>31144.482349991697</v>
          </cell>
        </row>
        <row r="79">
          <cell r="B79" t="str">
            <v>Shipment 144</v>
          </cell>
          <cell r="N79">
            <v>42154.618000000002</v>
          </cell>
        </row>
        <row r="80">
          <cell r="B80" t="str">
            <v>Gold Bar made from slag and samples</v>
          </cell>
        </row>
        <row r="81">
          <cell r="B81" t="str">
            <v>Cost of Goods Sold: Actuals</v>
          </cell>
          <cell r="C81">
            <v>79790.269637564386</v>
          </cell>
          <cell r="D81">
            <v>44880.080999999998</v>
          </cell>
          <cell r="E81">
            <v>42288.67</v>
          </cell>
          <cell r="F81">
            <v>46527.675999999999</v>
          </cell>
          <cell r="G81">
            <v>62012.945000000007</v>
          </cell>
          <cell r="H81">
            <v>36649.697</v>
          </cell>
          <cell r="I81">
            <v>24187.904000000002</v>
          </cell>
          <cell r="J81">
            <v>29367.392</v>
          </cell>
          <cell r="K81">
            <v>32558.694000000003</v>
          </cell>
          <cell r="L81">
            <v>32825.941650008295</v>
          </cell>
          <cell r="M81">
            <v>50678.858999999997</v>
          </cell>
          <cell r="N81">
            <v>42154.618000000002</v>
          </cell>
          <cell r="O81">
            <v>523922.74728757271</v>
          </cell>
        </row>
        <row r="82">
          <cell r="A82" t="str">
            <v>Sales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>Monthly Sales Ounces</v>
          </cell>
          <cell r="C83">
            <v>79346.61</v>
          </cell>
          <cell r="D83">
            <v>45072.13</v>
          </cell>
          <cell r="E83">
            <v>42256.73</v>
          </cell>
          <cell r="F83">
            <v>46159.49</v>
          </cell>
          <cell r="G83">
            <v>62258.29</v>
          </cell>
          <cell r="H83">
            <v>36295.962449999999</v>
          </cell>
          <cell r="I83">
            <v>24231.49</v>
          </cell>
          <cell r="J83">
            <v>29490.81</v>
          </cell>
          <cell r="K83">
            <v>32474.560000000001</v>
          </cell>
          <cell r="L83">
            <v>32847.08</v>
          </cell>
          <cell r="M83">
            <v>50461.281439999999</v>
          </cell>
          <cell r="N83">
            <v>42288.03</v>
          </cell>
          <cell r="O83">
            <v>523182.46389000001</v>
          </cell>
        </row>
        <row r="85">
          <cell r="B85" t="str">
            <v>Refining Difference</v>
          </cell>
          <cell r="C85">
            <v>-443.65963756438578</v>
          </cell>
          <cell r="D85">
            <v>192.04899999999907</v>
          </cell>
          <cell r="E85">
            <v>-31.939999999995052</v>
          </cell>
          <cell r="F85">
            <v>-368.18600000000151</v>
          </cell>
          <cell r="G85">
            <v>245.34499999999389</v>
          </cell>
          <cell r="H85">
            <v>-353.73455000000104</v>
          </cell>
          <cell r="I85">
            <v>43.585999999999331</v>
          </cell>
          <cell r="J85">
            <v>123.41800000000148</v>
          </cell>
          <cell r="K85">
            <v>-84.134000000001834</v>
          </cell>
          <cell r="L85">
            <v>21.138349991706491</v>
          </cell>
          <cell r="M85">
            <v>-217.5775599999979</v>
          </cell>
          <cell r="N85">
            <v>133.41199999999662</v>
          </cell>
          <cell r="O85">
            <v>-740.28339757269714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B97" t="str">
            <v>US Dollars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3">
        <row r="1">
          <cell r="A1" t="str">
            <v>Kumtor Gold Company</v>
          </cell>
        </row>
        <row r="2">
          <cell r="A2" t="str">
            <v>Gold Institute - Cash Costs</v>
          </cell>
        </row>
        <row r="3">
          <cell r="A3" t="str">
            <v>December 31, 2002</v>
          </cell>
        </row>
        <row r="6">
          <cell r="C6" t="str">
            <v>January Actual</v>
          </cell>
          <cell r="D6" t="str">
            <v>January Budget</v>
          </cell>
          <cell r="E6" t="str">
            <v>Variance</v>
          </cell>
          <cell r="F6" t="str">
            <v>February Actual</v>
          </cell>
          <cell r="G6" t="str">
            <v>February Budget</v>
          </cell>
          <cell r="H6" t="str">
            <v>Variance</v>
          </cell>
          <cell r="I6" t="str">
            <v>March Actual</v>
          </cell>
          <cell r="J6" t="str">
            <v>March Budget</v>
          </cell>
          <cell r="K6" t="str">
            <v>Variance</v>
          </cell>
          <cell r="L6" t="str">
            <v>April Actual</v>
          </cell>
          <cell r="M6" t="str">
            <v>April Budget</v>
          </cell>
          <cell r="N6" t="str">
            <v>Variance</v>
          </cell>
          <cell r="O6" t="str">
            <v>May Actual</v>
          </cell>
        </row>
        <row r="8">
          <cell r="A8" t="str">
            <v>Mining</v>
          </cell>
          <cell r="C8">
            <v>2819.3343346301826</v>
          </cell>
          <cell r="D8">
            <v>3983.6787400000003</v>
          </cell>
          <cell r="E8">
            <v>1164.3444053698177</v>
          </cell>
          <cell r="F8">
            <v>2817.1421309949365</v>
          </cell>
          <cell r="G8">
            <v>3796.1667900000002</v>
          </cell>
          <cell r="H8">
            <v>979.02465900506377</v>
          </cell>
          <cell r="I8">
            <v>2947.4759256340171</v>
          </cell>
          <cell r="J8">
            <v>3840.2747200000003</v>
          </cell>
          <cell r="K8">
            <v>892.79879436598321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Milling</v>
          </cell>
          <cell r="C9">
            <v>2086.8801157980874</v>
          </cell>
          <cell r="D9">
            <v>7563.6051499999994</v>
          </cell>
          <cell r="E9">
            <v>5476.7250342019124</v>
          </cell>
          <cell r="F9">
            <v>2346.4810616411714</v>
          </cell>
          <cell r="G9">
            <v>9072.5843100000002</v>
          </cell>
          <cell r="H9">
            <v>6726.1032483588288</v>
          </cell>
          <cell r="I9">
            <v>2606.5321484139167</v>
          </cell>
          <cell r="J9">
            <v>7864.7686999999996</v>
          </cell>
          <cell r="K9">
            <v>5258.2365515860829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Maintenance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E12" t="str">
            <v xml:space="preserve"> </v>
          </cell>
          <cell r="H12" t="str">
            <v xml:space="preserve"> </v>
          </cell>
          <cell r="K12" t="str">
            <v xml:space="preserve"> </v>
          </cell>
          <cell r="N12" t="str">
            <v xml:space="preserve"> </v>
          </cell>
        </row>
        <row r="13">
          <cell r="A13" t="str">
            <v>SUB-TOTAL</v>
          </cell>
          <cell r="C13">
            <v>6721.4085661352865</v>
          </cell>
          <cell r="D13">
            <v>13822.531539999998</v>
          </cell>
          <cell r="E13">
            <v>7101.1229738647125</v>
          </cell>
          <cell r="F13">
            <v>7353.6269960097707</v>
          </cell>
          <cell r="G13">
            <v>14997.523300000001</v>
          </cell>
          <cell r="H13">
            <v>7643.8963039902301</v>
          </cell>
          <cell r="I13">
            <v>7574.4157865772968</v>
          </cell>
          <cell r="J13">
            <v>13962.228069999999</v>
          </cell>
          <cell r="K13">
            <v>6387.8122834227024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 xml:space="preserve"> </v>
          </cell>
          <cell r="E14" t="str">
            <v xml:space="preserve"> </v>
          </cell>
          <cell r="H14" t="str">
            <v xml:space="preserve"> </v>
          </cell>
          <cell r="K14" t="str">
            <v xml:space="preserve"> </v>
          </cell>
          <cell r="N14" t="str">
            <v xml:space="preserve"> </v>
          </cell>
        </row>
        <row r="15">
          <cell r="A15" t="str">
            <v>Management Fees</v>
          </cell>
          <cell r="C15">
            <v>356.04831999999999</v>
          </cell>
          <cell r="D15">
            <v>0</v>
          </cell>
          <cell r="E15">
            <v>-356.04831999999999</v>
          </cell>
          <cell r="F15">
            <v>395.26711999999998</v>
          </cell>
          <cell r="G15">
            <v>0</v>
          </cell>
          <cell r="H15">
            <v>-395.26711999999998</v>
          </cell>
          <cell r="I15">
            <v>418.56534999999997</v>
          </cell>
          <cell r="J15">
            <v>0</v>
          </cell>
          <cell r="K15">
            <v>-418.56534999999997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Bishkek Administration</v>
          </cell>
          <cell r="C16">
            <v>431.6376285382413</v>
          </cell>
          <cell r="D16">
            <v>571.49845999999991</v>
          </cell>
          <cell r="E16">
            <v>139.86083146175861</v>
          </cell>
          <cell r="F16">
            <v>836.00473737346488</v>
          </cell>
          <cell r="G16">
            <v>574.83663000000001</v>
          </cell>
          <cell r="H16">
            <v>-261.16810737346486</v>
          </cell>
          <cell r="I16">
            <v>601.39120327732792</v>
          </cell>
          <cell r="J16">
            <v>572.53645999999992</v>
          </cell>
          <cell r="K16">
            <v>-28.854743277327998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 xml:space="preserve"> </v>
          </cell>
        </row>
        <row r="18">
          <cell r="A18" t="str">
            <v>TOTAL CASH OPER. COSTS</v>
          </cell>
          <cell r="C18">
            <v>7509.0945146735276</v>
          </cell>
          <cell r="D18">
            <v>14394.029999999999</v>
          </cell>
          <cell r="E18">
            <v>6884.9354853264713</v>
          </cell>
          <cell r="F18">
            <v>8584.8988533832362</v>
          </cell>
          <cell r="G18">
            <v>15572.359930000001</v>
          </cell>
          <cell r="H18">
            <v>6987.4610766167652</v>
          </cell>
          <cell r="I18">
            <v>8594.3723398546244</v>
          </cell>
          <cell r="J18">
            <v>14534.764529999999</v>
          </cell>
          <cell r="K18">
            <v>5940.3921901453741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A20" t="str">
            <v>Other</v>
          </cell>
          <cell r="C20">
            <v>166.91404386931777</v>
          </cell>
          <cell r="D20">
            <v>976.16912000000002</v>
          </cell>
          <cell r="E20">
            <v>809.25507613068226</v>
          </cell>
          <cell r="F20">
            <v>61.12624718420475</v>
          </cell>
          <cell r="G20">
            <v>969.84068000000002</v>
          </cell>
          <cell r="H20">
            <v>908.71443281579525</v>
          </cell>
          <cell r="I20">
            <v>138.39950234413092</v>
          </cell>
          <cell r="J20">
            <v>973.25846999999999</v>
          </cell>
          <cell r="K20">
            <v>834.85896765586904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Production &amp; Royalty Tax</v>
          </cell>
          <cell r="C21" t="e">
            <v>#N/A</v>
          </cell>
          <cell r="D21">
            <v>2237.0249100000001</v>
          </cell>
          <cell r="E21" t="e">
            <v>#N/A</v>
          </cell>
          <cell r="F21" t="e">
            <v>#N/A</v>
          </cell>
          <cell r="G21">
            <v>2124.0886800000003</v>
          </cell>
          <cell r="H21" t="e">
            <v>#N/A</v>
          </cell>
          <cell r="I21" t="e">
            <v>#N/A</v>
          </cell>
          <cell r="J21">
            <v>2370.8589099999999</v>
          </cell>
          <cell r="K21" t="e">
            <v>#N/A</v>
          </cell>
          <cell r="L21" t="e">
            <v>#N/A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1088.44</v>
          </cell>
          <cell r="E22">
            <v>1027.7752399999999</v>
          </cell>
          <cell r="F22">
            <v>215.49751999999998</v>
          </cell>
          <cell r="G22">
            <v>1079.0930000000001</v>
          </cell>
          <cell r="H22">
            <v>863.59548000000007</v>
          </cell>
          <cell r="I22">
            <v>331.04164000000003</v>
          </cell>
          <cell r="J22">
            <v>1175.6020000000001</v>
          </cell>
          <cell r="K22">
            <v>844.56036000000006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A24" t="str">
            <v>TOTAL CASH COSTS</v>
          </cell>
          <cell r="C24" t="e">
            <v>#N/A</v>
          </cell>
          <cell r="D24">
            <v>18695.66403</v>
          </cell>
          <cell r="E24" t="e">
            <v>#N/A</v>
          </cell>
          <cell r="F24" t="e">
            <v>#N/A</v>
          </cell>
          <cell r="G24">
            <v>19745.382290000001</v>
          </cell>
          <cell r="H24" t="e">
            <v>#N/A</v>
          </cell>
          <cell r="I24" t="e">
            <v>#N/A</v>
          </cell>
          <cell r="J24">
            <v>19054.483909999999</v>
          </cell>
          <cell r="K24" t="e">
            <v>#N/A</v>
          </cell>
          <cell r="L24" t="e">
            <v>#N/A</v>
          </cell>
          <cell r="M24">
            <v>0</v>
          </cell>
          <cell r="N24" t="e">
            <v>#N/A</v>
          </cell>
          <cell r="O24" t="e">
            <v>#N/A</v>
          </cell>
        </row>
        <row r="26">
          <cell r="A26" t="str">
            <v>Interest/financing</v>
          </cell>
          <cell r="C26">
            <v>882.09042883049847</v>
          </cell>
          <cell r="D26">
            <v>107.142</v>
          </cell>
          <cell r="E26">
            <v>-774.94842883049841</v>
          </cell>
          <cell r="F26">
            <v>981.70751676566101</v>
          </cell>
          <cell r="G26">
            <v>110.821</v>
          </cell>
          <cell r="H26">
            <v>-870.88651676566099</v>
          </cell>
          <cell r="I26">
            <v>897.24131829379871</v>
          </cell>
          <cell r="J26">
            <v>113.563</v>
          </cell>
          <cell r="K26">
            <v>-783.67831829379872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DD&amp;R</v>
          </cell>
          <cell r="C27">
            <v>3626.1304599999999</v>
          </cell>
          <cell r="D27" t="e">
            <v>#REF!</v>
          </cell>
          <cell r="E27" t="e">
            <v>#REF!</v>
          </cell>
          <cell r="F27">
            <v>3086.60583</v>
          </cell>
          <cell r="G27" t="e">
            <v>#REF!</v>
          </cell>
          <cell r="H27" t="e">
            <v>#REF!</v>
          </cell>
          <cell r="I27">
            <v>3045.8959199999999</v>
          </cell>
          <cell r="J27" t="e">
            <v>#REF!</v>
          </cell>
          <cell r="K27" t="e">
            <v>#REF!</v>
          </cell>
          <cell r="L27">
            <v>0</v>
          </cell>
          <cell r="M27" t="e">
            <v>#REF!</v>
          </cell>
          <cell r="N27" t="e">
            <v>#REF!</v>
          </cell>
          <cell r="O27">
            <v>0</v>
          </cell>
        </row>
        <row r="29">
          <cell r="A29" t="str">
            <v>TOTAL COSTS</v>
          </cell>
          <cell r="C29" t="e">
            <v>#N/A</v>
          </cell>
          <cell r="D29" t="e">
            <v>#REF!</v>
          </cell>
          <cell r="E29" t="e">
            <v>#N/A</v>
          </cell>
          <cell r="F29" t="e">
            <v>#N/A</v>
          </cell>
          <cell r="G29" t="e">
            <v>#REF!</v>
          </cell>
          <cell r="H29" t="e">
            <v>#N/A</v>
          </cell>
          <cell r="I29" t="e">
            <v>#N/A</v>
          </cell>
          <cell r="J29" t="e">
            <v>#REF!</v>
          </cell>
          <cell r="K29" t="e">
            <v>#N/A</v>
          </cell>
          <cell r="L29" t="e">
            <v>#N/A</v>
          </cell>
          <cell r="M29" t="e">
            <v>#REF!</v>
          </cell>
          <cell r="N29" t="e">
            <v>#N/A</v>
          </cell>
          <cell r="O29" t="e">
            <v>#N/A</v>
          </cell>
        </row>
        <row r="31">
          <cell r="A31" t="str">
            <v>Ounces Poured</v>
          </cell>
          <cell r="C31">
            <v>60835</v>
          </cell>
          <cell r="D31">
            <v>44904</v>
          </cell>
          <cell r="E31">
            <v>15931</v>
          </cell>
          <cell r="F31">
            <v>44480</v>
          </cell>
          <cell r="G31">
            <v>32784</v>
          </cell>
          <cell r="H31">
            <v>11696</v>
          </cell>
          <cell r="I31">
            <v>49381</v>
          </cell>
          <cell r="J31">
            <v>40458</v>
          </cell>
          <cell r="K31">
            <v>8923</v>
          </cell>
          <cell r="L31">
            <v>48996</v>
          </cell>
          <cell r="M31">
            <v>45967</v>
          </cell>
          <cell r="N31">
            <v>3029</v>
          </cell>
          <cell r="O31">
            <v>48923</v>
          </cell>
        </row>
        <row r="32">
          <cell r="A32" t="str">
            <v>Ounces Sold</v>
          </cell>
          <cell r="C32">
            <v>79346.61</v>
          </cell>
          <cell r="D32">
            <v>41395.161290322583</v>
          </cell>
          <cell r="E32">
            <v>37951.448709677417</v>
          </cell>
          <cell r="F32">
            <v>45072.13</v>
          </cell>
          <cell r="G32">
            <v>34172.294930875578</v>
          </cell>
          <cell r="H32">
            <v>10899.83506912442</v>
          </cell>
          <cell r="I32">
            <v>42256.73</v>
          </cell>
          <cell r="J32">
            <v>35871.511520737316</v>
          </cell>
          <cell r="K32">
            <v>6385.2184792626867</v>
          </cell>
          <cell r="L32">
            <v>46159.49</v>
          </cell>
          <cell r="M32">
            <v>41085.440860215065</v>
          </cell>
          <cell r="N32">
            <v>5074.0491397849328</v>
          </cell>
          <cell r="O32">
            <v>62258.29</v>
          </cell>
        </row>
        <row r="34">
          <cell r="A34" t="str">
            <v>TOTAL CASH OPER. COST/Oz.</v>
          </cell>
          <cell r="C34">
            <v>123.43378835659615</v>
          </cell>
          <cell r="D34">
            <v>320.55117584179584</v>
          </cell>
          <cell r="E34">
            <v>197.11738748519969</v>
          </cell>
          <cell r="F34">
            <v>193.00581954548642</v>
          </cell>
          <cell r="G34">
            <v>474.99877775744267</v>
          </cell>
          <cell r="H34">
            <v>281.99295821195625</v>
          </cell>
          <cell r="I34">
            <v>174.04208784460874</v>
          </cell>
          <cell r="J34">
            <v>359.25563621533439</v>
          </cell>
          <cell r="K34">
            <v>185.21354837072565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A36" t="str">
            <v>TOTAL CASH COST/Oz.</v>
          </cell>
          <cell r="C36" t="e">
            <v>#N/A</v>
          </cell>
          <cell r="D36">
            <v>416.34740847140569</v>
          </cell>
          <cell r="E36" t="e">
            <v>#N/A</v>
          </cell>
          <cell r="F36" t="e">
            <v>#N/A</v>
          </cell>
          <cell r="G36">
            <v>602.28716111517826</v>
          </cell>
          <cell r="H36" t="e">
            <v>#N/A</v>
          </cell>
          <cell r="I36" t="e">
            <v>#N/A</v>
          </cell>
          <cell r="J36">
            <v>470.96949700924409</v>
          </cell>
          <cell r="K36" t="e">
            <v>#N/A</v>
          </cell>
          <cell r="L36" t="e">
            <v>#N/A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C37" t="str">
            <v xml:space="preserve"> </v>
          </cell>
          <cell r="F37" t="str">
            <v xml:space="preserve"> </v>
          </cell>
          <cell r="I37" t="str">
            <v xml:space="preserve"> </v>
          </cell>
          <cell r="L37" t="str">
            <v xml:space="preserve"> </v>
          </cell>
          <cell r="O37" t="str">
            <v xml:space="preserve"> </v>
          </cell>
        </row>
        <row r="38">
          <cell r="A38" t="str">
            <v>TOTAL  COST/Oz.</v>
          </cell>
          <cell r="C38" t="e">
            <v>#N/A</v>
          </cell>
          <cell r="D38" t="e">
            <v>#REF!</v>
          </cell>
          <cell r="E38" t="e">
            <v>#REF!</v>
          </cell>
          <cell r="F38" t="e">
            <v>#N/A</v>
          </cell>
          <cell r="G38" t="e">
            <v>#REF!</v>
          </cell>
          <cell r="H38" t="e">
            <v>#REF!</v>
          </cell>
          <cell r="I38" t="e">
            <v>#N/A</v>
          </cell>
          <cell r="J38" t="e">
            <v>#REF!</v>
          </cell>
          <cell r="K38" t="e">
            <v>#REF!</v>
          </cell>
          <cell r="L38" t="e">
            <v>#N/A</v>
          </cell>
          <cell r="M38" t="e">
            <v>#REF!</v>
          </cell>
          <cell r="N38" t="e">
            <v>#REF!</v>
          </cell>
          <cell r="O38" t="e">
            <v>#N/A</v>
          </cell>
        </row>
        <row r="40">
          <cell r="A40" t="str">
            <v>TOTAL CASH COST/Oz. (incl. Indemnifiable taxes)</v>
          </cell>
          <cell r="C40" t="e">
            <v>#N/A</v>
          </cell>
          <cell r="D40">
            <v>416.34740847140569</v>
          </cell>
          <cell r="E40" t="e">
            <v>#N/A</v>
          </cell>
          <cell r="F40" t="e">
            <v>#N/A</v>
          </cell>
          <cell r="G40">
            <v>602.28716111517826</v>
          </cell>
          <cell r="H40" t="e">
            <v>#N/A</v>
          </cell>
          <cell r="I40" t="e">
            <v>#N/A</v>
          </cell>
          <cell r="J40">
            <v>470.96949700924409</v>
          </cell>
          <cell r="K40" t="e">
            <v>#N/A</v>
          </cell>
          <cell r="L40" t="e">
            <v>#N/A</v>
          </cell>
          <cell r="M40">
            <v>0</v>
          </cell>
          <cell r="N40" t="e">
            <v>#N/A</v>
          </cell>
          <cell r="O40" t="e">
            <v>#N/A</v>
          </cell>
        </row>
        <row r="46">
          <cell r="A46" t="str">
            <v>Indemnifiable Taxes</v>
          </cell>
          <cell r="C46">
            <v>1842.3899219039217</v>
          </cell>
          <cell r="D46">
            <v>0</v>
          </cell>
          <cell r="E46">
            <v>-1842.3899219039217</v>
          </cell>
          <cell r="F46">
            <v>1006.1741867399435</v>
          </cell>
          <cell r="G46">
            <v>0</v>
          </cell>
          <cell r="H46">
            <v>-1006.1741867399435</v>
          </cell>
          <cell r="I46">
            <v>1576.4676381391898</v>
          </cell>
          <cell r="J46">
            <v>0</v>
          </cell>
          <cell r="K46">
            <v>-1576.4676381391898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A48" t="str">
            <v>TOTAL CASH COSTS (includes indemnifiable taxes)</v>
          </cell>
          <cell r="C48" t="e">
            <v>#N/A</v>
          </cell>
          <cell r="D48">
            <v>18695.66403</v>
          </cell>
          <cell r="E48" t="e">
            <v>#N/A</v>
          </cell>
          <cell r="F48" t="e">
            <v>#N/A</v>
          </cell>
          <cell r="G48">
            <v>19745.382290000001</v>
          </cell>
          <cell r="H48" t="e">
            <v>#N/A</v>
          </cell>
          <cell r="I48" t="e">
            <v>#N/A</v>
          </cell>
          <cell r="J48">
            <v>19054.483909999999</v>
          </cell>
          <cell r="K48" t="e">
            <v>#N/A</v>
          </cell>
          <cell r="L48" t="e">
            <v>#N/A</v>
          </cell>
          <cell r="M48">
            <v>0</v>
          </cell>
          <cell r="N48" t="e">
            <v>#N/A</v>
          </cell>
          <cell r="O48" t="e">
            <v>#N/A</v>
          </cell>
        </row>
        <row r="50">
          <cell r="A50" t="str">
            <v>TOTAL COSTS (includes indemnifiable taxes and tax income)</v>
          </cell>
          <cell r="C50" t="e">
            <v>#N/A</v>
          </cell>
          <cell r="D50" t="e">
            <v>#REF!</v>
          </cell>
          <cell r="E50" t="e">
            <v>#REF!</v>
          </cell>
          <cell r="F50" t="e">
            <v>#N/A</v>
          </cell>
          <cell r="G50" t="e">
            <v>#REF!</v>
          </cell>
          <cell r="H50" t="e">
            <v>#REF!</v>
          </cell>
          <cell r="I50" t="e">
            <v>#N/A</v>
          </cell>
          <cell r="J50" t="e">
            <v>#REF!</v>
          </cell>
          <cell r="K50" t="e">
            <v>#REF!</v>
          </cell>
          <cell r="L50" t="e">
            <v>#N/A</v>
          </cell>
          <cell r="M50" t="e">
            <v>#REF!</v>
          </cell>
          <cell r="N50" t="e">
            <v>#REF!</v>
          </cell>
          <cell r="O50" t="e">
            <v>#N/A</v>
          </cell>
        </row>
        <row r="52">
          <cell r="A52" t="str">
            <v>TOTAL CASH COST/Oz.</v>
          </cell>
          <cell r="C52" t="e">
            <v>#N/A</v>
          </cell>
          <cell r="D52">
            <v>416.34740847140569</v>
          </cell>
          <cell r="E52" t="e">
            <v>#N/A</v>
          </cell>
          <cell r="F52" t="e">
            <v>#N/A</v>
          </cell>
          <cell r="G52">
            <v>602.28716111517826</v>
          </cell>
          <cell r="H52" t="e">
            <v>#N/A</v>
          </cell>
          <cell r="I52" t="e">
            <v>#N/A</v>
          </cell>
          <cell r="J52">
            <v>470.96949700924409</v>
          </cell>
          <cell r="K52" t="e">
            <v>#N/A</v>
          </cell>
          <cell r="L52" t="e">
            <v>#N/A</v>
          </cell>
          <cell r="M52">
            <v>0</v>
          </cell>
          <cell r="N52" t="e">
            <v>#N/A</v>
          </cell>
          <cell r="O52" t="e">
            <v>#N/A</v>
          </cell>
        </row>
        <row r="54">
          <cell r="A54" t="str">
            <v>TOTAL  COST/Oz.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62">
          <cell r="A62" t="str">
            <v>Кумтор Голд Компани</v>
          </cell>
        </row>
        <row r="63">
          <cell r="A63" t="str">
            <v xml:space="preserve">Институт исследований золота - денежные затраты </v>
          </cell>
        </row>
        <row r="64">
          <cell r="A64" t="str">
            <v>31 августа 2002 года</v>
          </cell>
        </row>
        <row r="67">
          <cell r="C67" t="str">
            <v>January Actual</v>
          </cell>
          <cell r="D67" t="str">
            <v>January Budget</v>
          </cell>
          <cell r="E67" t="str">
            <v>Variance</v>
          </cell>
          <cell r="F67" t="str">
            <v>February Actual</v>
          </cell>
          <cell r="G67" t="str">
            <v>February Budget</v>
          </cell>
          <cell r="H67" t="str">
            <v>Variance</v>
          </cell>
          <cell r="I67" t="str">
            <v>March Actual</v>
          </cell>
          <cell r="J67" t="str">
            <v>March Budget</v>
          </cell>
          <cell r="K67" t="str">
            <v>Variance</v>
          </cell>
          <cell r="L67" t="str">
            <v>Факт за апрель</v>
          </cell>
          <cell r="M67" t="str">
            <v>План на апрель</v>
          </cell>
          <cell r="N67" t="str">
            <v>Расх.</v>
          </cell>
          <cell r="O67" t="str">
            <v>Факт за май</v>
          </cell>
        </row>
        <row r="69">
          <cell r="A69" t="str">
            <v>Добыча</v>
          </cell>
          <cell r="C69">
            <v>2819.3343346301826</v>
          </cell>
          <cell r="D69">
            <v>3983.6787400000003</v>
          </cell>
          <cell r="E69">
            <v>1164.3444053698177</v>
          </cell>
          <cell r="F69">
            <v>2817.1421309949365</v>
          </cell>
          <cell r="G69">
            <v>3796.1667900000002</v>
          </cell>
          <cell r="H69">
            <v>979.02465900506377</v>
          </cell>
          <cell r="I69">
            <v>2947.4759256340171</v>
          </cell>
          <cell r="J69">
            <v>3840.2747200000003</v>
          </cell>
          <cell r="K69">
            <v>892.79879436598321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Переработка</v>
          </cell>
          <cell r="C70">
            <v>2086.8801157980874</v>
          </cell>
          <cell r="D70">
            <v>7563.6051499999994</v>
          </cell>
          <cell r="E70">
            <v>5476.7250342019124</v>
          </cell>
          <cell r="F70">
            <v>2346.4810616411714</v>
          </cell>
          <cell r="G70">
            <v>9072.5843100000002</v>
          </cell>
          <cell r="H70">
            <v>6726.1032483588288</v>
          </cell>
          <cell r="I70">
            <v>2606.5321484139167</v>
          </cell>
          <cell r="J70">
            <v>7864.7686999999996</v>
          </cell>
          <cell r="K70">
            <v>5258.2365515860829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Администрация на сайте</v>
          </cell>
          <cell r="C71">
            <v>1815.1941157070169</v>
          </cell>
          <cell r="D71">
            <v>2275.2476499999998</v>
          </cell>
          <cell r="E71">
            <v>460.05353429298293</v>
          </cell>
          <cell r="F71">
            <v>2190.0038033736632</v>
          </cell>
          <cell r="G71">
            <v>2128.7722000000003</v>
          </cell>
          <cell r="H71">
            <v>-61.231603373662892</v>
          </cell>
          <cell r="I71">
            <v>2020.4077125293636</v>
          </cell>
          <cell r="J71">
            <v>2257.1846499999997</v>
          </cell>
          <cell r="K71">
            <v>236.77693747063608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ТО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 t="str">
            <v xml:space="preserve"> </v>
          </cell>
          <cell r="H73" t="str">
            <v xml:space="preserve"> </v>
          </cell>
          <cell r="K73" t="str">
            <v xml:space="preserve"> </v>
          </cell>
        </row>
        <row r="74">
          <cell r="A74" t="str">
            <v>ПРЕДВАРИТ. ИТОГ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 xml:space="preserve"> </v>
          </cell>
          <cell r="E75" t="str">
            <v xml:space="preserve"> </v>
          </cell>
          <cell r="H75" t="str">
            <v xml:space="preserve"> </v>
          </cell>
          <cell r="K75" t="str">
            <v xml:space="preserve"> </v>
          </cell>
        </row>
        <row r="76">
          <cell r="A76" t="str">
            <v>Гонорары за менеджмент</v>
          </cell>
          <cell r="C76">
            <v>356.04831999999999</v>
          </cell>
          <cell r="D76">
            <v>0</v>
          </cell>
          <cell r="E76">
            <v>-356.04831999999999</v>
          </cell>
          <cell r="F76">
            <v>395.26711999999998</v>
          </cell>
          <cell r="G76">
            <v>0</v>
          </cell>
          <cell r="H76">
            <v>-395.26711999999998</v>
          </cell>
          <cell r="I76">
            <v>418.56534999999997</v>
          </cell>
          <cell r="J76">
            <v>0</v>
          </cell>
          <cell r="K76">
            <v>-418.56534999999997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Администрация в Бишкеке</v>
          </cell>
          <cell r="C77">
            <v>431.6376285382413</v>
          </cell>
          <cell r="D77">
            <v>571.49845999999991</v>
          </cell>
          <cell r="E77">
            <v>139.86083146175861</v>
          </cell>
          <cell r="F77">
            <v>836.00473737346488</v>
          </cell>
          <cell r="G77">
            <v>574.83663000000001</v>
          </cell>
          <cell r="H77">
            <v>-261.16810737346486</v>
          </cell>
          <cell r="I77">
            <v>601.39120327732792</v>
          </cell>
          <cell r="J77">
            <v>572.53645999999992</v>
          </cell>
          <cell r="K77">
            <v>-28.854743277327998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 t="str">
            <v xml:space="preserve"> </v>
          </cell>
        </row>
        <row r="79">
          <cell r="A79" t="str">
            <v>ВСЕГО ДЕН. ПРОИЗВ. ЗАТРАТ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1">
          <cell r="A81" t="str">
            <v>Прочее</v>
          </cell>
          <cell r="C81">
            <v>166.91404386931777</v>
          </cell>
          <cell r="D81">
            <v>976.16912000000002</v>
          </cell>
          <cell r="E81">
            <v>809.25507613068226</v>
          </cell>
          <cell r="F81">
            <v>61.12624718420475</v>
          </cell>
          <cell r="G81">
            <v>969.84068000000002</v>
          </cell>
          <cell r="H81">
            <v>908.71443281579525</v>
          </cell>
          <cell r="I81">
            <v>138.39950234413092</v>
          </cell>
          <cell r="J81">
            <v>973.25846999999999</v>
          </cell>
          <cell r="K81">
            <v>834.85896765586904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Производственные налоги и роялти</v>
          </cell>
          <cell r="C82" t="e">
            <v>#N/A</v>
          </cell>
          <cell r="D82">
            <v>2237.0249100000001</v>
          </cell>
          <cell r="E82" t="e">
            <v>#N/A</v>
          </cell>
          <cell r="F82" t="e">
            <v>#N/A</v>
          </cell>
          <cell r="G82">
            <v>2124.0886800000003</v>
          </cell>
          <cell r="H82" t="e">
            <v>#N/A</v>
          </cell>
          <cell r="I82" t="e">
            <v>#N/A</v>
          </cell>
          <cell r="J82">
            <v>2370.8589099999999</v>
          </cell>
          <cell r="K82" t="e">
            <v>#N/A</v>
          </cell>
          <cell r="L82" t="e">
            <v>#N/A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 t="str">
            <v>Геолого-разведочные работы</v>
          </cell>
          <cell r="C83">
            <v>60.664760000000001</v>
          </cell>
          <cell r="D83">
            <v>1088.44</v>
          </cell>
          <cell r="E83">
            <v>1027.7752399999999</v>
          </cell>
          <cell r="F83">
            <v>215.49751999999998</v>
          </cell>
          <cell r="G83">
            <v>1079.0930000000001</v>
          </cell>
          <cell r="H83">
            <v>863.59548000000007</v>
          </cell>
          <cell r="I83">
            <v>331.04164000000003</v>
          </cell>
          <cell r="J83">
            <v>1175.6020000000001</v>
          </cell>
          <cell r="K83">
            <v>844.56036000000006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>ВСЕГО ДЕНЕЖНЫХ ЗАТРАТ</v>
          </cell>
          <cell r="C85" t="e">
            <v>#N/A</v>
          </cell>
          <cell r="D85">
            <v>18695.66403</v>
          </cell>
          <cell r="E85" t="e">
            <v>#N/A</v>
          </cell>
          <cell r="F85" t="e">
            <v>#N/A</v>
          </cell>
          <cell r="G85">
            <v>19745.382290000001</v>
          </cell>
          <cell r="H85" t="e">
            <v>#N/A</v>
          </cell>
          <cell r="I85" t="e">
            <v>#N/A</v>
          </cell>
          <cell r="J85">
            <v>19054.483909999999</v>
          </cell>
          <cell r="K85" t="e">
            <v>#N/A</v>
          </cell>
          <cell r="L85" t="e">
            <v>#N/A</v>
          </cell>
          <cell r="M85">
            <v>0</v>
          </cell>
          <cell r="N85" t="e">
            <v>#N/A</v>
          </cell>
          <cell r="O85" t="e">
            <v>#N/A</v>
          </cell>
        </row>
        <row r="87">
          <cell r="A87" t="str">
            <v>Проценты/финансирование</v>
          </cell>
          <cell r="C87">
            <v>882.09042883049847</v>
          </cell>
          <cell r="D87">
            <v>107.142</v>
          </cell>
          <cell r="E87">
            <v>-774.94842883049841</v>
          </cell>
          <cell r="F87">
            <v>981.70751676566101</v>
          </cell>
          <cell r="G87">
            <v>110.821</v>
          </cell>
          <cell r="H87">
            <v>-870.88651676566099</v>
          </cell>
          <cell r="I87">
            <v>897.24131829379871</v>
          </cell>
          <cell r="J87">
            <v>113.563</v>
          </cell>
          <cell r="K87">
            <v>-783.67831829379872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 t="str">
            <v>АИ и Р</v>
          </cell>
          <cell r="C88">
            <v>3626.1304599999999</v>
          </cell>
          <cell r="D88" t="e">
            <v>#REF!</v>
          </cell>
          <cell r="E88" t="e">
            <v>#REF!</v>
          </cell>
          <cell r="F88">
            <v>3086.60583</v>
          </cell>
          <cell r="G88" t="e">
            <v>#REF!</v>
          </cell>
          <cell r="H88" t="e">
            <v>#REF!</v>
          </cell>
          <cell r="I88">
            <v>3045.8959199999999</v>
          </cell>
          <cell r="J88" t="e">
            <v>#REF!</v>
          </cell>
          <cell r="K88" t="e">
            <v>#REF!</v>
          </cell>
          <cell r="L88">
            <v>0</v>
          </cell>
          <cell r="M88" t="e">
            <v>#REF!</v>
          </cell>
          <cell r="N88" t="e">
            <v>#REF!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2">
          <cell r="A92" t="str">
            <v>Готовые унции</v>
          </cell>
          <cell r="C92">
            <v>60835</v>
          </cell>
          <cell r="D92">
            <v>44904</v>
          </cell>
          <cell r="E92">
            <v>15931</v>
          </cell>
          <cell r="F92">
            <v>44480</v>
          </cell>
          <cell r="G92">
            <v>32784</v>
          </cell>
          <cell r="H92">
            <v>11696</v>
          </cell>
          <cell r="I92">
            <v>49381</v>
          </cell>
          <cell r="J92">
            <v>40458</v>
          </cell>
          <cell r="K92">
            <v>8923</v>
          </cell>
          <cell r="L92">
            <v>48996</v>
          </cell>
          <cell r="M92">
            <v>45967</v>
          </cell>
          <cell r="N92">
            <v>3029</v>
          </cell>
          <cell r="O92">
            <v>48923</v>
          </cell>
        </row>
        <row r="93">
          <cell r="A93" t="str">
            <v>Реализованные унции</v>
          </cell>
          <cell r="C93">
            <v>79346.61</v>
          </cell>
          <cell r="D93">
            <v>41395.161290322583</v>
          </cell>
          <cell r="E93">
            <v>37951.448709677417</v>
          </cell>
          <cell r="F93">
            <v>45072.13</v>
          </cell>
          <cell r="G93">
            <v>34172.294930875578</v>
          </cell>
          <cell r="H93">
            <v>10899.83506912442</v>
          </cell>
          <cell r="I93">
            <v>42256.73</v>
          </cell>
          <cell r="J93">
            <v>35871.511520737316</v>
          </cell>
          <cell r="K93">
            <v>6385.2184792626867</v>
          </cell>
          <cell r="L93">
            <v>46159.49</v>
          </cell>
          <cell r="M93">
            <v>41085.440860215065</v>
          </cell>
          <cell r="N93">
            <v>5074.0491397849328</v>
          </cell>
          <cell r="O93">
            <v>62258.29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7">
          <cell r="A97" t="str">
            <v>ВСЕГО ДЕНЕЖНЫХ ЗАТРАТ/унц.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C98" t="str">
            <v xml:space="preserve"> </v>
          </cell>
          <cell r="F98" t="str">
            <v xml:space="preserve"> </v>
          </cell>
          <cell r="I98" t="str">
            <v xml:space="preserve"> </v>
          </cell>
        </row>
        <row r="99">
          <cell r="A99" t="str">
            <v>ВСЕГО ЗАТРАТ/унц.</v>
          </cell>
          <cell r="C99" t="e">
            <v>#N/A</v>
          </cell>
          <cell r="D99" t="e">
            <v>#REF!</v>
          </cell>
          <cell r="E99" t="e">
            <v>#REF!</v>
          </cell>
          <cell r="F99" t="e">
            <v>#N/A</v>
          </cell>
          <cell r="G99" t="e">
            <v>#REF!</v>
          </cell>
          <cell r="H99" t="e">
            <v>#REF!</v>
          </cell>
          <cell r="I99" t="e">
            <v>#N/A</v>
          </cell>
          <cell r="J99" t="e">
            <v>#REF!</v>
          </cell>
          <cell r="K99" t="e">
            <v>#REF!</v>
          </cell>
          <cell r="L99" t="e">
            <v>#N/A</v>
          </cell>
          <cell r="M99" t="e">
            <v>#REF!</v>
          </cell>
          <cell r="N99" t="e">
            <v>#REF!</v>
          </cell>
          <cell r="O99" t="e">
            <v>#N/A</v>
          </cell>
        </row>
        <row r="100">
          <cell r="C100" t="e">
            <v>#N/A</v>
          </cell>
          <cell r="D100">
            <v>416.34740847140569</v>
          </cell>
          <cell r="E100" t="e">
            <v>#N/A</v>
          </cell>
          <cell r="F100" t="e">
            <v>#N/A</v>
          </cell>
          <cell r="G100">
            <v>602.28716111517826</v>
          </cell>
          <cell r="H100" t="e">
            <v>#N/A</v>
          </cell>
          <cell r="I100" t="e">
            <v>#N/A</v>
          </cell>
          <cell r="J100">
            <v>470.96949700924409</v>
          </cell>
          <cell r="K100" t="e">
            <v>#N/A</v>
          </cell>
        </row>
        <row r="101">
          <cell r="A101" t="str">
            <v>ВСЕГО ДЕНЕЖНЫХ ЗАТРАТ/унц. (в т.ч. возмещ. Налоги)</v>
          </cell>
        </row>
      </sheetData>
      <sheetData sheetId="4">
        <row r="1">
          <cell r="A1" t="str">
            <v>Kumtor Gold Company</v>
          </cell>
        </row>
        <row r="2">
          <cell r="A2" t="str">
            <v>Operating Cost Summary - Trend Analysis</v>
          </cell>
        </row>
        <row r="4">
          <cell r="A4" t="str">
            <v>($000s)</v>
          </cell>
        </row>
        <row r="6"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8">
          <cell r="A8" t="str">
            <v>Mining</v>
          </cell>
          <cell r="C8">
            <v>2819.3343346301826</v>
          </cell>
          <cell r="D8">
            <v>2817.1421309949365</v>
          </cell>
          <cell r="E8">
            <v>2947.4759256340171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8583.9523912591358</v>
          </cell>
        </row>
        <row r="9">
          <cell r="A9" t="str">
            <v>Milling</v>
          </cell>
          <cell r="C9">
            <v>2086.8801157980874</v>
          </cell>
          <cell r="D9">
            <v>2346.4810616411714</v>
          </cell>
          <cell r="E9">
            <v>2606.5321484139167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7039.8933258531761</v>
          </cell>
        </row>
        <row r="10">
          <cell r="A10" t="str">
            <v>Site Administration</v>
          </cell>
          <cell r="C10">
            <v>1815.1941157070169</v>
          </cell>
          <cell r="D10">
            <v>2190.0038033736632</v>
          </cell>
          <cell r="E10">
            <v>2020.4077125293636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6025.6056316100439</v>
          </cell>
        </row>
        <row r="11">
          <cell r="A11" t="str">
            <v>Maintenance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3">
          <cell r="A13" t="str">
            <v>Total Site Costs</v>
          </cell>
          <cell r="C13">
            <v>6721.4085661352865</v>
          </cell>
          <cell r="D13">
            <v>7353.6269960097707</v>
          </cell>
          <cell r="E13">
            <v>7574.4157865772968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21649.451348722356</v>
          </cell>
        </row>
        <row r="15">
          <cell r="A15" t="str">
            <v>Management Fees</v>
          </cell>
          <cell r="C15">
            <v>356.04831999999999</v>
          </cell>
          <cell r="D15">
            <v>395.26711999999998</v>
          </cell>
          <cell r="E15">
            <v>418.56534999999997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1169.8807899999999</v>
          </cell>
        </row>
        <row r="16">
          <cell r="A16" t="str">
            <v>Bishkek Administration</v>
          </cell>
          <cell r="C16">
            <v>431.6376285382413</v>
          </cell>
          <cell r="D16">
            <v>836.00473737346488</v>
          </cell>
          <cell r="E16">
            <v>601.39120327732792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1869.0335691890341</v>
          </cell>
        </row>
        <row r="18">
          <cell r="A18" t="str">
            <v>Total Cash Operation Costs</v>
          </cell>
          <cell r="C18">
            <v>7509.0945146735276</v>
          </cell>
          <cell r="D18">
            <v>8584.8988533832362</v>
          </cell>
          <cell r="E18">
            <v>8594.3723398546244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24688.365707911391</v>
          </cell>
        </row>
        <row r="20">
          <cell r="A20" t="str">
            <v>Other Income/Expense</v>
          </cell>
          <cell r="C20">
            <v>166.91404386931777</v>
          </cell>
          <cell r="D20">
            <v>61.12624718420475</v>
          </cell>
          <cell r="E20">
            <v>138.39950234413092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366.43979339765343</v>
          </cell>
        </row>
        <row r="21">
          <cell r="A21" t="str">
            <v>Taxes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215.49751999999998</v>
          </cell>
          <cell r="E22">
            <v>331.04164000000003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607.20392000000004</v>
          </cell>
        </row>
        <row r="24">
          <cell r="A24" t="str">
            <v>Total Cash Costs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</row>
        <row r="26">
          <cell r="A26" t="str">
            <v>Financing Costs</v>
          </cell>
          <cell r="C26">
            <v>882.09042883049847</v>
          </cell>
          <cell r="D26">
            <v>981.70751676566101</v>
          </cell>
          <cell r="E26">
            <v>897.24131829379871</v>
          </cell>
          <cell r="F26">
            <v>0</v>
          </cell>
          <cell r="G26">
            <v>0</v>
          </cell>
          <cell r="H26">
            <v>0</v>
          </cell>
          <cell r="I26">
            <v>609.37587883049844</v>
          </cell>
          <cell r="J26">
            <v>609.37587883049844</v>
          </cell>
          <cell r="K26">
            <v>609.37587883049844</v>
          </cell>
          <cell r="L26">
            <v>609.37587883049844</v>
          </cell>
          <cell r="M26">
            <v>609.37587883049844</v>
          </cell>
          <cell r="N26">
            <v>609.37587883049844</v>
          </cell>
          <cell r="O26">
            <v>6417.2945368729497</v>
          </cell>
        </row>
        <row r="27">
          <cell r="A27" t="str">
            <v>DD&amp;R</v>
          </cell>
          <cell r="C27">
            <v>3626.1304599999999</v>
          </cell>
          <cell r="D27">
            <v>3086.60583</v>
          </cell>
          <cell r="E27">
            <v>3045.8959199999999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9758.6322099999998</v>
          </cell>
        </row>
        <row r="28">
          <cell r="A28" t="str">
            <v xml:space="preserve"> 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>Total Costs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</row>
        <row r="32">
          <cell r="A32" t="str">
            <v>Ounces Poured</v>
          </cell>
          <cell r="C32">
            <v>60835</v>
          </cell>
          <cell r="D32">
            <v>44480</v>
          </cell>
          <cell r="E32">
            <v>49381</v>
          </cell>
          <cell r="F32">
            <v>48996</v>
          </cell>
          <cell r="G32">
            <v>48923</v>
          </cell>
          <cell r="H32">
            <v>38812</v>
          </cell>
          <cell r="I32">
            <v>20799</v>
          </cell>
          <cell r="J32">
            <v>35596</v>
          </cell>
          <cell r="K32">
            <v>38528</v>
          </cell>
          <cell r="L32">
            <v>30886</v>
          </cell>
          <cell r="M32">
            <v>41091</v>
          </cell>
          <cell r="N32">
            <v>70223</v>
          </cell>
          <cell r="O32">
            <v>528550</v>
          </cell>
        </row>
        <row r="33">
          <cell r="A33" t="str">
            <v>Budgeted Poured Ounces</v>
          </cell>
          <cell r="C33">
            <v>44904</v>
          </cell>
          <cell r="D33">
            <v>32784</v>
          </cell>
          <cell r="E33">
            <v>40458</v>
          </cell>
          <cell r="F33">
            <v>45967</v>
          </cell>
          <cell r="G33">
            <v>37912</v>
          </cell>
          <cell r="H33">
            <v>39222</v>
          </cell>
          <cell r="I33">
            <v>40882</v>
          </cell>
          <cell r="J33">
            <v>72782</v>
          </cell>
          <cell r="K33">
            <v>75406</v>
          </cell>
          <cell r="L33">
            <v>79454</v>
          </cell>
          <cell r="M33">
            <v>77203</v>
          </cell>
          <cell r="N33">
            <v>79142</v>
          </cell>
          <cell r="O33">
            <v>666116</v>
          </cell>
        </row>
        <row r="34">
          <cell r="A34" t="str">
            <v>Cash Operating Cost/Oz.</v>
          </cell>
          <cell r="C34">
            <v>123.43378835659615</v>
          </cell>
          <cell r="D34">
            <v>193.00581954548642</v>
          </cell>
          <cell r="E34">
            <v>174.04208784460874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46.70961253980019</v>
          </cell>
        </row>
        <row r="35">
          <cell r="A35" t="str">
            <v>Cash Cost/Oz.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  <row r="36">
          <cell r="A36" t="str">
            <v>Total Cost/Oz.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</row>
        <row r="37">
          <cell r="A37" t="str">
            <v>Budgeted Cash Op. Cost/Oz</v>
          </cell>
          <cell r="C37">
            <v>339.10874510065923</v>
          </cell>
          <cell r="D37">
            <v>500.93907058321133</v>
          </cell>
          <cell r="E37">
            <v>381.16198749320284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70.665135306763389</v>
          </cell>
        </row>
      </sheetData>
      <sheetData sheetId="5">
        <row r="1">
          <cell r="A1" t="str">
            <v>KUMTOR GOLD COMPANY</v>
          </cell>
        </row>
        <row r="2">
          <cell r="A2" t="str">
            <v>Ounce History</v>
          </cell>
        </row>
        <row r="3"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B8" t="str">
            <v xml:space="preserve"> </v>
          </cell>
        </row>
        <row r="9">
          <cell r="A9" t="str">
            <v>POURED</v>
          </cell>
          <cell r="B9">
            <v>502176</v>
          </cell>
          <cell r="D9">
            <v>645161</v>
          </cell>
          <cell r="F9">
            <v>610523</v>
          </cell>
          <cell r="H9">
            <v>670015.74687553931</v>
          </cell>
          <cell r="J9">
            <v>752720.79076995887</v>
          </cell>
          <cell r="L9">
            <v>528550.23</v>
          </cell>
          <cell r="N9">
            <v>3709146.7676454983</v>
          </cell>
        </row>
        <row r="11">
          <cell r="A11" t="str">
            <v>SOLD</v>
          </cell>
          <cell r="B11">
            <v>484047</v>
          </cell>
          <cell r="D11">
            <v>654086</v>
          </cell>
          <cell r="F11">
            <v>612114</v>
          </cell>
          <cell r="H11">
            <v>673687.95286999992</v>
          </cell>
          <cell r="J11">
            <v>731158.0317754983</v>
          </cell>
          <cell r="L11">
            <v>523182.46389000001</v>
          </cell>
          <cell r="N11">
            <v>3678275.4485354982</v>
          </cell>
        </row>
        <row r="13">
          <cell r="A13" t="str">
            <v>Agree to highlights sheet</v>
          </cell>
        </row>
      </sheetData>
      <sheetData sheetId="6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4">
          <cell r="A4" t="str">
            <v>Table 1.2.1</v>
          </cell>
        </row>
        <row r="6">
          <cell r="E6" t="str">
            <v>Cost by Cost Center</v>
          </cell>
        </row>
        <row r="7">
          <cell r="A7" t="str">
            <v>Current Month</v>
          </cell>
          <cell r="G7" t="str">
            <v>Year To Date</v>
          </cell>
        </row>
        <row r="8">
          <cell r="E8" t="str">
            <v>($000's)</v>
          </cell>
          <cell r="K8" t="str">
            <v>Annual</v>
          </cell>
          <cell r="L8">
            <v>2002</v>
          </cell>
          <cell r="N8" t="str">
            <v>January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  <cell r="N9" t="str">
            <v>Actual</v>
          </cell>
          <cell r="O9" t="str">
            <v>Budget</v>
          </cell>
        </row>
        <row r="11">
          <cell r="E11" t="str">
            <v>Mining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Mine Administration</v>
          </cell>
          <cell r="G12">
            <v>234.98182365000309</v>
          </cell>
          <cell r="H12">
            <v>202.14085</v>
          </cell>
          <cell r="I12">
            <v>-32.840973650003093</v>
          </cell>
          <cell r="K12">
            <v>202.14084999999997</v>
          </cell>
          <cell r="L12">
            <v>902.99892999999997</v>
          </cell>
          <cell r="N12">
            <v>39.036193518681976</v>
          </cell>
          <cell r="O12">
            <v>68.191509999999994</v>
          </cell>
        </row>
        <row r="13">
          <cell r="A13">
            <v>0</v>
          </cell>
          <cell r="B13">
            <v>0</v>
          </cell>
          <cell r="C13">
            <v>0</v>
          </cell>
          <cell r="E13" t="str">
            <v>Mine Light Vehicles</v>
          </cell>
          <cell r="G13">
            <v>81.615154653158584</v>
          </cell>
          <cell r="H13">
            <v>59.270200000000003</v>
          </cell>
          <cell r="I13">
            <v>-22.344954653158581</v>
          </cell>
          <cell r="K13">
            <v>59.270200000000003</v>
          </cell>
          <cell r="L13">
            <v>363.59997000000004</v>
          </cell>
          <cell r="N13">
            <v>25.716940036718754</v>
          </cell>
          <cell r="O13">
            <v>19.757400000000001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Mine Training</v>
          </cell>
          <cell r="G14">
            <v>83.998105060392945</v>
          </cell>
          <cell r="H14">
            <v>61.13785</v>
          </cell>
          <cell r="I14">
            <v>-22.860255060392944</v>
          </cell>
          <cell r="K14">
            <v>61.13785</v>
          </cell>
          <cell r="L14">
            <v>264.53554000000003</v>
          </cell>
          <cell r="N14">
            <v>2.8839080345890307</v>
          </cell>
          <cell r="O14">
            <v>20.736529999999998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Mine Dewatering</v>
          </cell>
          <cell r="G15">
            <v>46.95773759103399</v>
          </cell>
          <cell r="H15">
            <v>76.492000000000004</v>
          </cell>
          <cell r="I15">
            <v>29.534262408966015</v>
          </cell>
          <cell r="K15">
            <v>76.492000000000004</v>
          </cell>
          <cell r="L15">
            <v>339.99847999999997</v>
          </cell>
          <cell r="N15">
            <v>6.6965071545882227</v>
          </cell>
          <cell r="O15">
            <v>30.664000000000001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Mine Services - KOC</v>
          </cell>
          <cell r="G16">
            <v>350.94572936410856</v>
          </cell>
          <cell r="H16">
            <v>1692.49901</v>
          </cell>
          <cell r="I16">
            <v>1341.5532806358915</v>
          </cell>
          <cell r="K16">
            <v>1692.4990099999998</v>
          </cell>
          <cell r="L16">
            <v>3.0999999999970895E-4</v>
          </cell>
          <cell r="N16">
            <v>337.08342685553509</v>
          </cell>
          <cell r="O16">
            <v>702.88310999999999</v>
          </cell>
        </row>
        <row r="17">
          <cell r="A17">
            <v>0</v>
          </cell>
          <cell r="B17">
            <v>0</v>
          </cell>
          <cell r="C17">
            <v>0</v>
          </cell>
          <cell r="E17" t="str">
            <v>Mine Engineering &amp; Geology</v>
          </cell>
          <cell r="G17">
            <v>567.01136649530974</v>
          </cell>
          <cell r="H17">
            <v>386.66735999999997</v>
          </cell>
          <cell r="I17">
            <v>-180.34400649530977</v>
          </cell>
          <cell r="K17">
            <v>386.66735999999997</v>
          </cell>
          <cell r="L17">
            <v>1982.99973</v>
          </cell>
          <cell r="N17">
            <v>127.59051226718937</v>
          </cell>
          <cell r="O17">
            <v>131.62658999999999</v>
          </cell>
        </row>
        <row r="18">
          <cell r="A18">
            <v>0</v>
          </cell>
          <cell r="B18">
            <v>0</v>
          </cell>
          <cell r="C18">
            <v>0</v>
          </cell>
          <cell r="E18" t="str">
            <v>Mine Services Contractors</v>
          </cell>
          <cell r="G18">
            <v>-4.4799532679462551E-7</v>
          </cell>
          <cell r="H18">
            <v>612.83255000000008</v>
          </cell>
          <cell r="I18">
            <v>612.83255044799546</v>
          </cell>
          <cell r="K18">
            <v>612.83255000000008</v>
          </cell>
          <cell r="L18">
            <v>1.7000000000007276E-4</v>
          </cell>
          <cell r="N18">
            <v>1.5506372765230481E-6</v>
          </cell>
          <cell r="O18">
            <v>358.76415000000003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Primary Crusher</v>
          </cell>
          <cell r="G19">
            <v>7.6916145360428332E-6</v>
          </cell>
          <cell r="H19">
            <v>28.43383</v>
          </cell>
          <cell r="I19">
            <v>28.433822308385466</v>
          </cell>
          <cell r="K19">
            <v>28.43383</v>
          </cell>
          <cell r="L19">
            <v>-2.0000000000000002E-5</v>
          </cell>
          <cell r="N19">
            <v>1.0351841443480226E-5</v>
          </cell>
          <cell r="O19">
            <v>9.6401200000000014</v>
          </cell>
        </row>
        <row r="20">
          <cell r="A20">
            <v>0</v>
          </cell>
          <cell r="B20">
            <v>0</v>
          </cell>
          <cell r="C20">
            <v>0</v>
          </cell>
          <cell r="E20" t="str">
            <v>Stockpile Rehandle</v>
          </cell>
          <cell r="G20">
            <v>246.05727074346356</v>
          </cell>
          <cell r="H20">
            <v>0</v>
          </cell>
          <cell r="I20">
            <v>-246.05727074346356</v>
          </cell>
          <cell r="K20">
            <v>0</v>
          </cell>
          <cell r="L20">
            <v>540.00040000000001</v>
          </cell>
          <cell r="N20">
            <v>53.602522133244697</v>
          </cell>
          <cell r="O20">
            <v>0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Off-Site Roads Maintenance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  <cell r="N21" t="e">
            <v>#REF!</v>
          </cell>
          <cell r="O21" t="e">
            <v>#REF!</v>
          </cell>
        </row>
        <row r="22">
          <cell r="A22">
            <v>0</v>
          </cell>
          <cell r="B22">
            <v>0</v>
          </cell>
          <cell r="C22">
            <v>0</v>
          </cell>
          <cell r="E22" t="str">
            <v>CAT 992C Wheel Loaders</v>
          </cell>
          <cell r="G22">
            <v>639.88209561661131</v>
          </cell>
          <cell r="H22">
            <v>789.86925999999994</v>
          </cell>
          <cell r="I22">
            <v>149.98716438338863</v>
          </cell>
          <cell r="K22">
            <v>789.86926000000005</v>
          </cell>
          <cell r="L22">
            <v>2040.0009499999999</v>
          </cell>
          <cell r="N22">
            <v>79.940081936200372</v>
          </cell>
          <cell r="O22">
            <v>332.05667999999997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CAT Haul Trucks</v>
          </cell>
          <cell r="G23">
            <v>2067.1097403360591</v>
          </cell>
          <cell r="H23">
            <v>2388.9321999999997</v>
          </cell>
          <cell r="I23">
            <v>321.82245966394066</v>
          </cell>
          <cell r="K23">
            <v>2388.9321999999997</v>
          </cell>
          <cell r="L23">
            <v>10650.00086</v>
          </cell>
          <cell r="N23">
            <v>664.06454777749468</v>
          </cell>
          <cell r="O23">
            <v>609.98768999999993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Drilling</v>
          </cell>
          <cell r="G24">
            <v>713.1489313456533</v>
          </cell>
          <cell r="H24">
            <v>656.29564999999991</v>
          </cell>
          <cell r="I24">
            <v>-56.853281345653386</v>
          </cell>
          <cell r="K24">
            <v>656.29565000000002</v>
          </cell>
          <cell r="L24">
            <v>2659.9986200000003</v>
          </cell>
          <cell r="N24">
            <v>203.08702347897906</v>
          </cell>
          <cell r="O24">
            <v>219.74645999999998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Blasting</v>
          </cell>
          <cell r="G25">
            <v>1381.0329722976296</v>
          </cell>
          <cell r="H25">
            <v>1079.78657</v>
          </cell>
          <cell r="I25">
            <v>-301.24640229762963</v>
          </cell>
          <cell r="K25">
            <v>1079.78657</v>
          </cell>
          <cell r="L25">
            <v>4439.2879999999996</v>
          </cell>
          <cell r="N25">
            <v>394.04716266194657</v>
          </cell>
          <cell r="O25">
            <v>360.45782000000003</v>
          </cell>
        </row>
        <row r="26">
          <cell r="A26">
            <v>0</v>
          </cell>
          <cell r="B26">
            <v>0</v>
          </cell>
          <cell r="C26">
            <v>0</v>
          </cell>
          <cell r="E26" t="str">
            <v>Pit Support</v>
          </cell>
          <cell r="G26">
            <v>227.85112057407693</v>
          </cell>
          <cell r="H26">
            <v>475.97772999999995</v>
          </cell>
          <cell r="I26">
            <v>248.12660942592302</v>
          </cell>
          <cell r="K26">
            <v>475.97773000000001</v>
          </cell>
          <cell r="L26">
            <v>911.99904000000004</v>
          </cell>
          <cell r="N26">
            <v>48.17914027289666</v>
          </cell>
          <cell r="O26">
            <v>160.87148999999999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>Dozers</v>
          </cell>
          <cell r="G27">
            <v>700.98856162834591</v>
          </cell>
          <cell r="H27">
            <v>1008.8388</v>
          </cell>
          <cell r="I27">
            <v>307.85023837165409</v>
          </cell>
          <cell r="K27">
            <v>1008.8388</v>
          </cell>
          <cell r="L27">
            <v>2130.0013800000002</v>
          </cell>
          <cell r="N27">
            <v>396.49263186035142</v>
          </cell>
          <cell r="O27">
            <v>278.36297999999999</v>
          </cell>
        </row>
        <row r="28">
          <cell r="A28">
            <v>0</v>
          </cell>
          <cell r="B28">
            <v>0</v>
          </cell>
          <cell r="C28">
            <v>0</v>
          </cell>
          <cell r="E28" t="str">
            <v>Graders</v>
          </cell>
          <cell r="G28">
            <v>1016.3368998932491</v>
          </cell>
          <cell r="H28">
            <v>715.3920599999999</v>
          </cell>
          <cell r="I28">
            <v>-300.9448398932492</v>
          </cell>
          <cell r="K28">
            <v>715.3920599999999</v>
          </cell>
          <cell r="L28">
            <v>1109.99713</v>
          </cell>
          <cell r="N28">
            <v>347.44965014399065</v>
          </cell>
          <cell r="O28">
            <v>305.65184999999997</v>
          </cell>
        </row>
        <row r="29">
          <cell r="A29">
            <v>0</v>
          </cell>
          <cell r="B29">
            <v>0</v>
          </cell>
          <cell r="C29">
            <v>0</v>
          </cell>
          <cell r="E29" t="str">
            <v>Shovels</v>
          </cell>
          <cell r="G29">
            <v>-1.407759100581174E-5</v>
          </cell>
          <cell r="H29">
            <v>888.68343000000004</v>
          </cell>
          <cell r="I29">
            <v>888.68344407759105</v>
          </cell>
          <cell r="K29">
            <v>888.68342999999993</v>
          </cell>
          <cell r="L29">
            <v>3240.0417900000002</v>
          </cell>
          <cell r="N29">
            <v>3.3979999056568975</v>
          </cell>
          <cell r="O29">
            <v>206.61991</v>
          </cell>
        </row>
        <row r="30">
          <cell r="A30" t="e">
            <v>#REF!</v>
          </cell>
          <cell r="B30" t="e">
            <v>#REF!</v>
          </cell>
          <cell r="C30" t="e">
            <v>#REF!</v>
          </cell>
          <cell r="E30" t="str">
            <v>Total Mining</v>
          </cell>
          <cell r="G30" t="e">
            <v>#REF!</v>
          </cell>
          <cell r="H30" t="e">
            <v>#REF!</v>
          </cell>
          <cell r="I30" t="e">
            <v>#REF!</v>
          </cell>
          <cell r="K30" t="e">
            <v>#REF!</v>
          </cell>
          <cell r="L30" t="e">
            <v>#REF!</v>
          </cell>
          <cell r="N30" t="e">
            <v>#REF!</v>
          </cell>
          <cell r="O30" t="e">
            <v>#REF!</v>
          </cell>
        </row>
        <row r="32">
          <cell r="A32" t="e">
            <v>#REF!</v>
          </cell>
          <cell r="B32" t="e">
            <v>#REF!</v>
          </cell>
          <cell r="C32" t="e">
            <v>#REF!</v>
          </cell>
          <cell r="E32" t="str">
            <v>Cost per Ounce Poured</v>
          </cell>
          <cell r="G32" t="e">
            <v>#REF!</v>
          </cell>
          <cell r="H32" t="e">
            <v>#REF!</v>
          </cell>
          <cell r="I32" t="e">
            <v>#REF!</v>
          </cell>
          <cell r="K32" t="e">
            <v>#REF!</v>
          </cell>
          <cell r="L32" t="e">
            <v>#REF!</v>
          </cell>
          <cell r="N32" t="e">
            <v>#REF!</v>
          </cell>
          <cell r="O32" t="e">
            <v>#REF!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Cost per Ounce Mined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  <cell r="N33" t="e">
            <v>#REF!</v>
          </cell>
          <cell r="O33" t="e">
            <v>#REF!</v>
          </cell>
        </row>
        <row r="34">
          <cell r="A34" t="e">
            <v>#REF!</v>
          </cell>
          <cell r="B34" t="e">
            <v>#REF!</v>
          </cell>
          <cell r="C34" t="e">
            <v>#REF!</v>
          </cell>
          <cell r="E34" t="str">
            <v>Cost per Tonne Ore Mined</v>
          </cell>
          <cell r="G34" t="e">
            <v>#REF!</v>
          </cell>
          <cell r="H34" t="e">
            <v>#REF!</v>
          </cell>
          <cell r="I34" t="e">
            <v>#REF!</v>
          </cell>
          <cell r="K34" t="e">
            <v>#REF!</v>
          </cell>
          <cell r="L34" t="e">
            <v>#REF!</v>
          </cell>
          <cell r="N34" t="e">
            <v>#REF!</v>
          </cell>
          <cell r="O34" t="e">
            <v>#REF!</v>
          </cell>
        </row>
        <row r="35">
          <cell r="A35" t="e">
            <v>#REF!</v>
          </cell>
          <cell r="B35" t="e">
            <v>#REF!</v>
          </cell>
          <cell r="C35" t="e">
            <v>#REF!</v>
          </cell>
          <cell r="E35" t="str">
            <v>Cost per BCM</v>
          </cell>
          <cell r="G35" t="e">
            <v>#REF!</v>
          </cell>
          <cell r="H35" t="e">
            <v>#REF!</v>
          </cell>
          <cell r="I35" t="e">
            <v>#REF!</v>
          </cell>
          <cell r="K35" t="e">
            <v>#REF!</v>
          </cell>
          <cell r="L35" t="e">
            <v>#REF!</v>
          </cell>
          <cell r="N35" t="e">
            <v>#REF!</v>
          </cell>
          <cell r="O35" t="e">
            <v>#REF!</v>
          </cell>
        </row>
        <row r="37">
          <cell r="E37" t="str">
            <v>Milling</v>
          </cell>
        </row>
        <row r="39">
          <cell r="A39">
            <v>0</v>
          </cell>
          <cell r="B39">
            <v>0</v>
          </cell>
          <cell r="C39">
            <v>0</v>
          </cell>
          <cell r="E39" t="str">
            <v>Mill Administration</v>
          </cell>
          <cell r="G39">
            <v>224.42754707484528</v>
          </cell>
          <cell r="H39">
            <v>237.31467000000001</v>
          </cell>
          <cell r="I39">
            <v>12.887122925154728</v>
          </cell>
          <cell r="K39">
            <v>237.31466999999998</v>
          </cell>
          <cell r="L39">
            <v>1049.8772200000001</v>
          </cell>
          <cell r="N39">
            <v>66.858825503148651</v>
          </cell>
          <cell r="O39">
            <v>79.669229999999999</v>
          </cell>
        </row>
        <row r="40">
          <cell r="A40">
            <v>0</v>
          </cell>
          <cell r="B40">
            <v>0</v>
          </cell>
          <cell r="C40">
            <v>0</v>
          </cell>
          <cell r="E40" t="str">
            <v>Mill Light Vehicles</v>
          </cell>
          <cell r="G40">
            <v>12.064303248730468</v>
          </cell>
          <cell r="H40">
            <v>20.355</v>
          </cell>
          <cell r="I40">
            <v>8.2906967512695324</v>
          </cell>
          <cell r="K40">
            <v>20.355</v>
          </cell>
          <cell r="L40">
            <v>190.96904000000001</v>
          </cell>
          <cell r="N40">
            <v>2.2180981755371096</v>
          </cell>
          <cell r="O40">
            <v>6.7850000000000001</v>
          </cell>
        </row>
        <row r="41">
          <cell r="A41">
            <v>0</v>
          </cell>
          <cell r="B41">
            <v>0</v>
          </cell>
          <cell r="C41">
            <v>0</v>
          </cell>
          <cell r="E41" t="str">
            <v>Mill Building Operation</v>
          </cell>
          <cell r="G41">
            <v>34.242769485253675</v>
          </cell>
          <cell r="H41">
            <v>36.155999999999999</v>
          </cell>
          <cell r="I41">
            <v>1.9132305147463242</v>
          </cell>
          <cell r="K41">
            <v>36.155999999999999</v>
          </cell>
          <cell r="L41">
            <v>176.77541000000002</v>
          </cell>
          <cell r="N41">
            <v>9.1136061000000002</v>
          </cell>
          <cell r="O41">
            <v>12.052</v>
          </cell>
        </row>
        <row r="42">
          <cell r="A42">
            <v>0</v>
          </cell>
          <cell r="B42">
            <v>0</v>
          </cell>
          <cell r="C42">
            <v>0</v>
          </cell>
          <cell r="E42" t="str">
            <v>Assay Laboratory</v>
          </cell>
          <cell r="G42">
            <v>70.309417202252163</v>
          </cell>
          <cell r="H42">
            <v>215.57337999999999</v>
          </cell>
          <cell r="I42">
            <v>145.26396279774781</v>
          </cell>
          <cell r="K42">
            <v>215.57338000000001</v>
          </cell>
          <cell r="L42">
            <v>304.29465000000005</v>
          </cell>
          <cell r="N42">
            <v>18.837533103791408</v>
          </cell>
          <cell r="O42">
            <v>72.484759999999994</v>
          </cell>
        </row>
        <row r="43">
          <cell r="A43">
            <v>0</v>
          </cell>
          <cell r="B43">
            <v>0</v>
          </cell>
          <cell r="C43">
            <v>0</v>
          </cell>
          <cell r="E43" t="str">
            <v>Metallurgical Laboratory</v>
          </cell>
          <cell r="G43">
            <v>41.758042729844128</v>
          </cell>
          <cell r="H43">
            <v>43.585160000000002</v>
          </cell>
          <cell r="I43">
            <v>1.827117270155874</v>
          </cell>
          <cell r="K43">
            <v>43.585160000000002</v>
          </cell>
          <cell r="L43">
            <v>165.98961</v>
          </cell>
          <cell r="N43">
            <v>8.2099023037888745</v>
          </cell>
          <cell r="O43">
            <v>14.50182</v>
          </cell>
        </row>
        <row r="44">
          <cell r="A44">
            <v>0</v>
          </cell>
          <cell r="B44">
            <v>0</v>
          </cell>
          <cell r="C44">
            <v>0</v>
          </cell>
          <cell r="E44" t="str">
            <v>Primary Crushing/Ore Handling</v>
          </cell>
          <cell r="G44">
            <v>153.83714800000001</v>
          </cell>
          <cell r="H44">
            <v>193.79900000000001</v>
          </cell>
          <cell r="I44">
            <v>39.961851999999993</v>
          </cell>
          <cell r="K44">
            <v>193.79900000000001</v>
          </cell>
          <cell r="L44">
            <v>754.18541000000005</v>
          </cell>
          <cell r="N44">
            <v>41.090451099999996</v>
          </cell>
          <cell r="O44">
            <v>46.604999999999997</v>
          </cell>
        </row>
        <row r="45">
          <cell r="A45">
            <v>0</v>
          </cell>
          <cell r="B45">
            <v>0</v>
          </cell>
          <cell r="C45">
            <v>0</v>
          </cell>
          <cell r="E45" t="str">
            <v>Grinding/Pebble Crusher</v>
          </cell>
          <cell r="G45">
            <v>1540.2864230439316</v>
          </cell>
          <cell r="H45">
            <v>1750.7183199999999</v>
          </cell>
          <cell r="I45">
            <v>210.43189695606839</v>
          </cell>
          <cell r="K45">
            <v>1750.7183200000002</v>
          </cell>
          <cell r="L45">
            <v>7661.3715799999991</v>
          </cell>
          <cell r="N45">
            <v>397.89567415568229</v>
          </cell>
          <cell r="O45">
            <v>428.83716999999996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Flotation/Thickening</v>
          </cell>
          <cell r="G46">
            <v>667.59650967906907</v>
          </cell>
          <cell r="H46">
            <v>673.98477000000003</v>
          </cell>
          <cell r="I46">
            <v>6.3882603209309536</v>
          </cell>
          <cell r="K46">
            <v>673.98477000000003</v>
          </cell>
          <cell r="L46">
            <v>2893.13337</v>
          </cell>
          <cell r="N46">
            <v>223.71602369024643</v>
          </cell>
          <cell r="O46">
            <v>232.85026000000002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Carbon in Leach</v>
          </cell>
          <cell r="G47">
            <v>1685.0160341496319</v>
          </cell>
          <cell r="H47">
            <v>1867.3979299999999</v>
          </cell>
          <cell r="I47">
            <v>182.38189585036798</v>
          </cell>
          <cell r="K47">
            <v>1867.3979300000001</v>
          </cell>
          <cell r="L47">
            <v>7542.9013199999999</v>
          </cell>
          <cell r="N47">
            <v>575.07277989922659</v>
          </cell>
          <cell r="O47">
            <v>647.96675000000005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Carbon Stripping/Refining &amp; Reagents</v>
          </cell>
          <cell r="G48">
            <v>303.29393007626709</v>
          </cell>
          <cell r="H48">
            <v>337.06482999999997</v>
          </cell>
          <cell r="I48">
            <v>33.770899923732884</v>
          </cell>
          <cell r="K48">
            <v>337.06483000000003</v>
          </cell>
          <cell r="L48">
            <v>1209.1063000000001</v>
          </cell>
          <cell r="N48">
            <v>99.362204934871158</v>
          </cell>
          <cell r="O48">
            <v>113.6636</v>
          </cell>
        </row>
        <row r="49">
          <cell r="A49">
            <v>0</v>
          </cell>
          <cell r="B49">
            <v>0</v>
          </cell>
          <cell r="C49">
            <v>0</v>
          </cell>
          <cell r="E49" t="str">
            <v>Tailings Transportation</v>
          </cell>
          <cell r="G49">
            <v>69.909504268149874</v>
          </cell>
          <cell r="H49">
            <v>99.284000000000006</v>
          </cell>
          <cell r="I49">
            <v>29.374495731850132</v>
          </cell>
          <cell r="K49">
            <v>99.286000000000001</v>
          </cell>
          <cell r="L49">
            <v>416.81797999999998</v>
          </cell>
          <cell r="N49">
            <v>0.21678721338643642</v>
          </cell>
          <cell r="O49">
            <v>35.262</v>
          </cell>
        </row>
        <row r="50">
          <cell r="A50">
            <v>0</v>
          </cell>
          <cell r="B50">
            <v>0</v>
          </cell>
          <cell r="C50">
            <v>0</v>
          </cell>
          <cell r="E50" t="str">
            <v>Mill Utilities</v>
          </cell>
          <cell r="G50">
            <v>1493.8443747929498</v>
          </cell>
          <cell r="H50">
            <v>1550.3345199999999</v>
          </cell>
          <cell r="I50">
            <v>56.490145207050091</v>
          </cell>
          <cell r="K50">
            <v>1550.3345200000001</v>
          </cell>
          <cell r="L50">
            <v>5330.1670300000005</v>
          </cell>
          <cell r="N50">
            <v>511.74431146628774</v>
          </cell>
          <cell r="O50">
            <v>540.81817000000001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Water &amp; Effluent Treatment</v>
          </cell>
          <cell r="G51">
            <v>318.47250075147866</v>
          </cell>
          <cell r="H51">
            <v>282.04169999999999</v>
          </cell>
          <cell r="I51">
            <v>-36.430800751478671</v>
          </cell>
          <cell r="K51">
            <v>282.04169999999999</v>
          </cell>
          <cell r="L51">
            <v>1832.6479399999998</v>
          </cell>
          <cell r="N51">
            <v>107.29197614280891</v>
          </cell>
          <cell r="O51">
            <v>81.228499999999997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Total Milling</v>
          </cell>
          <cell r="G52">
            <v>6615.0585045024045</v>
          </cell>
          <cell r="H52">
            <v>7307.6092799999988</v>
          </cell>
          <cell r="I52">
            <v>692.55077549759426</v>
          </cell>
          <cell r="K52">
            <v>7307.6112800000001</v>
          </cell>
          <cell r="L52">
            <v>29528.236859999997</v>
          </cell>
          <cell r="N52">
            <v>2061.6281737887753</v>
          </cell>
          <cell r="O52">
            <v>2312.7242600000004</v>
          </cell>
        </row>
        <row r="54">
          <cell r="A54">
            <v>0</v>
          </cell>
          <cell r="B54">
            <v>0</v>
          </cell>
          <cell r="C54">
            <v>0</v>
          </cell>
          <cell r="E54" t="str">
            <v>Cost per Ounce Poured</v>
          </cell>
          <cell r="G54">
            <v>12.52</v>
          </cell>
          <cell r="H54">
            <v>10.970475532790083</v>
          </cell>
          <cell r="I54">
            <v>-1.5495244672099169</v>
          </cell>
          <cell r="K54">
            <v>10.970478535270132</v>
          </cell>
          <cell r="L54">
            <v>59.143624216027277</v>
          </cell>
          <cell r="N54">
            <v>33.888849737630892</v>
          </cell>
          <cell r="O54">
            <v>51.50374710493498</v>
          </cell>
        </row>
        <row r="55">
          <cell r="A55">
            <v>0</v>
          </cell>
          <cell r="B55">
            <v>0</v>
          </cell>
          <cell r="C55">
            <v>0</v>
          </cell>
          <cell r="E55" t="str">
            <v>Cost per Tonne Milled</v>
          </cell>
          <cell r="G55">
            <v>1.18</v>
          </cell>
          <cell r="H55">
            <v>1.34</v>
          </cell>
          <cell r="I55">
            <v>0.16000000000000014</v>
          </cell>
          <cell r="K55">
            <v>1.3433207744174591</v>
          </cell>
          <cell r="L55">
            <v>5.3181052330902787</v>
          </cell>
          <cell r="N55">
            <v>4.0822461032245565</v>
          </cell>
          <cell r="O55">
            <v>4.9470037647058831</v>
          </cell>
        </row>
        <row r="57">
          <cell r="E57" t="str">
            <v>Site Administration</v>
          </cell>
        </row>
        <row r="59">
          <cell r="A59">
            <v>0</v>
          </cell>
          <cell r="B59">
            <v>0</v>
          </cell>
          <cell r="C59">
            <v>0</v>
          </cell>
          <cell r="E59" t="str">
            <v>Site Administration</v>
          </cell>
          <cell r="G59">
            <v>1300.8750229124444</v>
          </cell>
          <cell r="H59">
            <v>1682.7988100000002</v>
          </cell>
          <cell r="I59">
            <v>381.92378708755587</v>
          </cell>
          <cell r="K59">
            <v>1682.79881</v>
          </cell>
          <cell r="L59">
            <v>4782.1197400000001</v>
          </cell>
          <cell r="N59">
            <v>426.39872043796493</v>
          </cell>
          <cell r="O59">
            <v>561.91939000000002</v>
          </cell>
        </row>
        <row r="60">
          <cell r="A60">
            <v>0</v>
          </cell>
          <cell r="B60">
            <v>0</v>
          </cell>
          <cell r="C60">
            <v>0</v>
          </cell>
          <cell r="E60" t="str">
            <v>Administration Light Vehicles</v>
          </cell>
          <cell r="G60">
            <v>10.667688296602279</v>
          </cell>
          <cell r="H60">
            <v>18.594000000000001</v>
          </cell>
          <cell r="I60">
            <v>7.9263117033977224</v>
          </cell>
          <cell r="K60">
            <v>18.594000000000001</v>
          </cell>
          <cell r="L60">
            <v>94.470290000000006</v>
          </cell>
          <cell r="N60">
            <v>3.8610057343952477</v>
          </cell>
          <cell r="O60">
            <v>6.1980000000000004</v>
          </cell>
        </row>
        <row r="61">
          <cell r="A61">
            <v>0</v>
          </cell>
          <cell r="B61">
            <v>0</v>
          </cell>
          <cell r="C61">
            <v>0</v>
          </cell>
          <cell r="E61" t="str">
            <v>Power Line Loan</v>
          </cell>
          <cell r="G61">
            <v>895.1866500000001</v>
          </cell>
          <cell r="H61">
            <v>915.88000000000011</v>
          </cell>
          <cell r="I61">
            <v>20.693350000000009</v>
          </cell>
          <cell r="K61">
            <v>915.88</v>
          </cell>
          <cell r="L61">
            <v>3771.0819999999999</v>
          </cell>
          <cell r="N61">
            <v>308.34207000000004</v>
          </cell>
          <cell r="O61">
            <v>315.47000000000003</v>
          </cell>
        </row>
        <row r="62">
          <cell r="A62">
            <v>0</v>
          </cell>
          <cell r="B62">
            <v>0</v>
          </cell>
          <cell r="C62">
            <v>0</v>
          </cell>
          <cell r="E62" t="str">
            <v>Commuting</v>
          </cell>
          <cell r="G62">
            <v>433.13370085644112</v>
          </cell>
          <cell r="H62">
            <v>504.52417000000003</v>
          </cell>
          <cell r="I62">
            <v>71.390469143558903</v>
          </cell>
          <cell r="K62">
            <v>504.52417000000003</v>
          </cell>
          <cell r="L62">
            <v>2102.6490899999999</v>
          </cell>
          <cell r="N62">
            <v>64.635547369837525</v>
          </cell>
          <cell r="O62">
            <v>168.24710000000002</v>
          </cell>
        </row>
        <row r="63">
          <cell r="A63">
            <v>0</v>
          </cell>
          <cell r="B63">
            <v>0</v>
          </cell>
          <cell r="C63">
            <v>0</v>
          </cell>
          <cell r="E63" t="str">
            <v>Camp Operation</v>
          </cell>
          <cell r="G63">
            <v>272.8915165165655</v>
          </cell>
          <cell r="H63">
            <v>256.55065000000002</v>
          </cell>
          <cell r="I63">
            <v>-16.340866516565484</v>
          </cell>
          <cell r="K63">
            <v>256.55065000000002</v>
          </cell>
          <cell r="L63">
            <v>1117.346</v>
          </cell>
          <cell r="N63">
            <v>87.544456778879606</v>
          </cell>
          <cell r="O63">
            <v>87.991330000000005</v>
          </cell>
        </row>
        <row r="64">
          <cell r="A64">
            <v>0</v>
          </cell>
          <cell r="B64">
            <v>0</v>
          </cell>
          <cell r="C64">
            <v>0</v>
          </cell>
          <cell r="E64" t="str">
            <v>Camp Catering</v>
          </cell>
          <cell r="G64">
            <v>820.63078952203807</v>
          </cell>
          <cell r="H64">
            <v>774.69053000000008</v>
          </cell>
          <cell r="I64">
            <v>-45.940259522037991</v>
          </cell>
          <cell r="K64">
            <v>774.69053000000008</v>
          </cell>
          <cell r="L64">
            <v>2853.6724199999999</v>
          </cell>
          <cell r="N64">
            <v>334.27158002037282</v>
          </cell>
          <cell r="O64">
            <v>254.38989000000001</v>
          </cell>
        </row>
        <row r="65">
          <cell r="A65">
            <v>0</v>
          </cell>
          <cell r="B65">
            <v>0</v>
          </cell>
          <cell r="C65">
            <v>0</v>
          </cell>
          <cell r="E65" t="str">
            <v>Worker Health and Safety</v>
          </cell>
          <cell r="G65">
            <v>76.713153455395826</v>
          </cell>
          <cell r="H65">
            <v>117.80465</v>
          </cell>
          <cell r="I65">
            <v>41.091496544604169</v>
          </cell>
          <cell r="K65">
            <v>117.80565</v>
          </cell>
          <cell r="L65">
            <v>584.51030000000003</v>
          </cell>
          <cell r="N65">
            <v>16.29108853620162</v>
          </cell>
          <cell r="O65">
            <v>36.637900000000002</v>
          </cell>
        </row>
        <row r="66">
          <cell r="A66">
            <v>0</v>
          </cell>
          <cell r="B66">
            <v>0</v>
          </cell>
          <cell r="C66">
            <v>0</v>
          </cell>
          <cell r="E66" t="str">
            <v>Safety Light Vehicles</v>
          </cell>
          <cell r="G66">
            <v>5.7811358396484378</v>
          </cell>
          <cell r="H66">
            <v>15.515999999999998</v>
          </cell>
          <cell r="I66">
            <v>9.7348641603515595</v>
          </cell>
          <cell r="K66">
            <v>15.516</v>
          </cell>
          <cell r="L66">
            <v>50.685949999999998</v>
          </cell>
          <cell r="N66">
            <v>2.1949811218261721</v>
          </cell>
          <cell r="O66">
            <v>5.1719999999999997</v>
          </cell>
        </row>
        <row r="67">
          <cell r="A67">
            <v>0</v>
          </cell>
          <cell r="B67">
            <v>0</v>
          </cell>
          <cell r="C67">
            <v>0</v>
          </cell>
          <cell r="E67" t="str">
            <v>Environment</v>
          </cell>
          <cell r="G67">
            <v>309.30938564929284</v>
          </cell>
          <cell r="H67">
            <v>301.11754999999999</v>
          </cell>
          <cell r="I67">
            <v>-8.191835649292841</v>
          </cell>
          <cell r="K67">
            <v>301.11755000000005</v>
          </cell>
          <cell r="L67">
            <v>1183.82897</v>
          </cell>
          <cell r="N67">
            <v>-9.4962825827661455</v>
          </cell>
          <cell r="O67">
            <v>95.954350000000005</v>
          </cell>
        </row>
        <row r="68">
          <cell r="A68">
            <v>0</v>
          </cell>
          <cell r="B68">
            <v>0</v>
          </cell>
          <cell r="C68">
            <v>0</v>
          </cell>
          <cell r="E68" t="str">
            <v>Environment Light Vehicles</v>
          </cell>
          <cell r="G68">
            <v>5.0704422473510746</v>
          </cell>
          <cell r="H68">
            <v>6.1650000000000009</v>
          </cell>
          <cell r="I68">
            <v>1.0945577526489263</v>
          </cell>
          <cell r="K68">
            <v>6.165</v>
          </cell>
          <cell r="L68">
            <v>55.26285</v>
          </cell>
          <cell r="N68">
            <v>1.5835048994995118</v>
          </cell>
          <cell r="O68">
            <v>2.0550000000000002</v>
          </cell>
        </row>
        <row r="69">
          <cell r="A69">
            <v>0</v>
          </cell>
          <cell r="B69">
            <v>0</v>
          </cell>
          <cell r="C69">
            <v>0</v>
          </cell>
          <cell r="E69" t="str">
            <v>Procurement and Site Warehousing</v>
          </cell>
          <cell r="G69">
            <v>215.7486611821877</v>
          </cell>
          <cell r="H69">
            <v>136.21187</v>
          </cell>
          <cell r="I69">
            <v>-79.536791182187699</v>
          </cell>
          <cell r="K69">
            <v>136.21187</v>
          </cell>
          <cell r="L69">
            <v>548.83207000000004</v>
          </cell>
          <cell r="N69">
            <v>-10.87863062626807</v>
          </cell>
          <cell r="O69">
            <v>45.872779999999999</v>
          </cell>
        </row>
        <row r="70">
          <cell r="A70">
            <v>0</v>
          </cell>
          <cell r="B70">
            <v>0</v>
          </cell>
          <cell r="C70">
            <v>0</v>
          </cell>
          <cell r="E70" t="str">
            <v>Warehouse Vehicle Operation</v>
          </cell>
          <cell r="G70">
            <v>5.185353002177429</v>
          </cell>
          <cell r="H70">
            <v>9.7839999999999989</v>
          </cell>
          <cell r="I70">
            <v>4.5986469978225699</v>
          </cell>
          <cell r="K70">
            <v>9.7840000000000007</v>
          </cell>
          <cell r="L70">
            <v>43.955100000000009</v>
          </cell>
          <cell r="N70">
            <v>2.1579740004196166</v>
          </cell>
          <cell r="O70">
            <v>3.2639999999999998</v>
          </cell>
        </row>
        <row r="71">
          <cell r="A71">
            <v>0</v>
          </cell>
          <cell r="B71">
            <v>0</v>
          </cell>
          <cell r="C71">
            <v>0</v>
          </cell>
          <cell r="E71" t="str">
            <v>Kramer Employee Costs</v>
          </cell>
          <cell r="G71">
            <v>4.0841815803775212</v>
          </cell>
          <cell r="H71">
            <v>3.2415500000000002</v>
          </cell>
          <cell r="I71">
            <v>-0.84263158037752106</v>
          </cell>
          <cell r="K71">
            <v>3.2415500000000002</v>
          </cell>
          <cell r="L71">
            <v>9.6336199999999987</v>
          </cell>
          <cell r="N71">
            <v>1.3045922045308873</v>
          </cell>
          <cell r="O71">
            <v>1.11653</v>
          </cell>
        </row>
        <row r="72">
          <cell r="A72">
            <v>0</v>
          </cell>
          <cell r="B72">
            <v>0</v>
          </cell>
          <cell r="C72">
            <v>0</v>
          </cell>
          <cell r="E72" t="str">
            <v>Balykchy Marshalling Yard</v>
          </cell>
          <cell r="G72">
            <v>503.96360566716305</v>
          </cell>
          <cell r="H72">
            <v>466.66073999999998</v>
          </cell>
          <cell r="I72">
            <v>-37.302865667163076</v>
          </cell>
          <cell r="K72">
            <v>466.66073999999998</v>
          </cell>
          <cell r="L72">
            <v>1509.3879899999999</v>
          </cell>
          <cell r="N72">
            <v>174.53950205003028</v>
          </cell>
          <cell r="O72">
            <v>156.39824999999999</v>
          </cell>
        </row>
        <row r="73">
          <cell r="A73">
            <v>0</v>
          </cell>
          <cell r="B73">
            <v>0</v>
          </cell>
          <cell r="C73">
            <v>0</v>
          </cell>
          <cell r="E73" t="str">
            <v>Site General Services</v>
          </cell>
          <cell r="G73">
            <v>359.89552919183251</v>
          </cell>
          <cell r="H73">
            <v>422.16499999999996</v>
          </cell>
          <cell r="I73">
            <v>62.269470808167455</v>
          </cell>
          <cell r="K73">
            <v>422.16500000000002</v>
          </cell>
          <cell r="L73">
            <v>1485.21621</v>
          </cell>
          <cell r="N73">
            <v>249.37088687681955</v>
          </cell>
          <cell r="O73">
            <v>198.965</v>
          </cell>
        </row>
        <row r="74">
          <cell r="A74">
            <v>0</v>
          </cell>
          <cell r="B74">
            <v>0</v>
          </cell>
          <cell r="C74">
            <v>0</v>
          </cell>
          <cell r="E74" t="str">
            <v>Off/Site Roads</v>
          </cell>
          <cell r="G74">
            <v>43.02160031181046</v>
          </cell>
          <cell r="H74">
            <v>114.517</v>
          </cell>
          <cell r="I74">
            <v>71.495399688189536</v>
          </cell>
          <cell r="K74">
            <v>114.517</v>
          </cell>
          <cell r="L74">
            <v>295.87425000000002</v>
          </cell>
          <cell r="N74">
            <v>9.2961417683295906</v>
          </cell>
          <cell r="O74">
            <v>25.847000000000001</v>
          </cell>
        </row>
        <row r="75">
          <cell r="A75">
            <v>0</v>
          </cell>
          <cell r="B75">
            <v>0</v>
          </cell>
          <cell r="C75">
            <v>0</v>
          </cell>
          <cell r="E75" t="str">
            <v>Finance and Accounting</v>
          </cell>
          <cell r="G75">
            <v>24.588671523919928</v>
          </cell>
          <cell r="H75">
            <v>27.696579999999997</v>
          </cell>
          <cell r="I75">
            <v>3.1079084760800697</v>
          </cell>
          <cell r="K75">
            <v>27.696580000000001</v>
          </cell>
          <cell r="L75">
            <v>110.34140999999998</v>
          </cell>
          <cell r="N75">
            <v>6.1275538507558034</v>
          </cell>
          <cell r="O75">
            <v>9.5229900000000001</v>
          </cell>
        </row>
        <row r="76">
          <cell r="A76">
            <v>0</v>
          </cell>
          <cell r="B76">
            <v>0</v>
          </cell>
          <cell r="C76">
            <v>0</v>
          </cell>
          <cell r="E76" t="str">
            <v>Management Information Systems</v>
          </cell>
          <cell r="G76">
            <v>-1.5824506192877426</v>
          </cell>
          <cell r="H76">
            <v>50.755549999999999</v>
          </cell>
          <cell r="I76">
            <v>52.33800061928774</v>
          </cell>
          <cell r="K76">
            <v>50.755549999999992</v>
          </cell>
          <cell r="L76">
            <v>234.50134</v>
          </cell>
          <cell r="N76">
            <v>-18.95101395561629</v>
          </cell>
          <cell r="O76">
            <v>23.35342</v>
          </cell>
        </row>
        <row r="77">
          <cell r="A77">
            <v>0</v>
          </cell>
          <cell r="B77">
            <v>0</v>
          </cell>
          <cell r="C77">
            <v>0</v>
          </cell>
          <cell r="E77" t="str">
            <v>Communications and PC Support</v>
          </cell>
          <cell r="G77">
            <v>35.825489011398311</v>
          </cell>
          <cell r="H77">
            <v>43.928930000000001</v>
          </cell>
          <cell r="I77">
            <v>8.1034409886016903</v>
          </cell>
          <cell r="K77">
            <v>43.929929999999999</v>
          </cell>
          <cell r="L77">
            <v>151.79857000000001</v>
          </cell>
          <cell r="N77">
            <v>-22.637171657972917</v>
          </cell>
          <cell r="O77">
            <v>14.864409999999999</v>
          </cell>
        </row>
        <row r="78">
          <cell r="A78">
            <v>0</v>
          </cell>
          <cell r="B78">
            <v>0</v>
          </cell>
          <cell r="C78">
            <v>0</v>
          </cell>
          <cell r="E78" t="str">
            <v>Human Resources</v>
          </cell>
          <cell r="G78">
            <v>388.60011218860728</v>
          </cell>
          <cell r="H78">
            <v>438.64836000000003</v>
          </cell>
          <cell r="I78">
            <v>50.048247811392741</v>
          </cell>
          <cell r="K78">
            <v>438.64835999999997</v>
          </cell>
          <cell r="L78">
            <v>1436.9017099999999</v>
          </cell>
          <cell r="N78">
            <v>106.5288870463954</v>
          </cell>
          <cell r="O78">
            <v>142.35223999999999</v>
          </cell>
        </row>
        <row r="79">
          <cell r="A79">
            <v>0</v>
          </cell>
          <cell r="B79">
            <v>0</v>
          </cell>
          <cell r="C79">
            <v>0</v>
          </cell>
          <cell r="E79" t="str">
            <v>Medical Services</v>
          </cell>
          <cell r="G79">
            <v>133.82744748677854</v>
          </cell>
          <cell r="H79">
            <v>166.16015000000002</v>
          </cell>
          <cell r="I79">
            <v>32.332702513221477</v>
          </cell>
          <cell r="K79">
            <v>166.16015000000002</v>
          </cell>
          <cell r="L79">
            <v>623.98702000000003</v>
          </cell>
          <cell r="N79">
            <v>30.781227185391952</v>
          </cell>
          <cell r="O79">
            <v>55.674610000000001</v>
          </cell>
        </row>
        <row r="80">
          <cell r="A80">
            <v>0</v>
          </cell>
          <cell r="B80">
            <v>0</v>
          </cell>
          <cell r="C80">
            <v>0</v>
          </cell>
          <cell r="E80" t="str">
            <v>Karakol Training Center</v>
          </cell>
          <cell r="G80">
            <v>15.095798385853119</v>
          </cell>
          <cell r="H80">
            <v>30.74287</v>
          </cell>
          <cell r="I80">
            <v>15.647071614146881</v>
          </cell>
          <cell r="K80">
            <v>30.74287</v>
          </cell>
          <cell r="L80">
            <v>215.07048999999998</v>
          </cell>
          <cell r="N80">
            <v>7.748962469820432</v>
          </cell>
          <cell r="O80">
            <v>10.33445</v>
          </cell>
        </row>
        <row r="81">
          <cell r="A81">
            <v>0</v>
          </cell>
          <cell r="B81">
            <v>0</v>
          </cell>
          <cell r="C81">
            <v>0</v>
          </cell>
          <cell r="E81" t="str">
            <v>Barskaun Health Center</v>
          </cell>
          <cell r="G81">
            <v>4.0515653776385108E-7</v>
          </cell>
          <cell r="H81">
            <v>0</v>
          </cell>
          <cell r="I81">
            <v>-4.0515653776385108E-7</v>
          </cell>
          <cell r="K81">
            <v>0</v>
          </cell>
          <cell r="L81">
            <v>3.60012</v>
          </cell>
          <cell r="N81">
            <v>0.75046040515653778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 t="str">
            <v>Edelweiss</v>
          </cell>
          <cell r="G82">
            <v>1.5613926445954273E-6</v>
          </cell>
          <cell r="H82">
            <v>0</v>
          </cell>
          <cell r="I82">
            <v>-1.5613926445954273E-6</v>
          </cell>
          <cell r="K82">
            <v>0</v>
          </cell>
          <cell r="L82">
            <v>27.234500000000001</v>
          </cell>
          <cell r="N82">
            <v>-0.19989928350148062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 t="str">
            <v>Security</v>
          </cell>
          <cell r="G83">
            <v>146.01991104753137</v>
          </cell>
          <cell r="H83">
            <v>128.28254000000001</v>
          </cell>
          <cell r="I83">
            <v>-17.737371047531354</v>
          </cell>
          <cell r="K83">
            <v>128.28254000000001</v>
          </cell>
          <cell r="L83">
            <v>604.11146999999994</v>
          </cell>
          <cell r="N83">
            <v>36.751756713430389</v>
          </cell>
          <cell r="O83">
            <v>44.058010000000003</v>
          </cell>
        </row>
        <row r="84">
          <cell r="A84">
            <v>0</v>
          </cell>
          <cell r="B84">
            <v>0</v>
          </cell>
          <cell r="C84">
            <v>0</v>
          </cell>
          <cell r="E84" t="str">
            <v>Security Vehicle Operation</v>
          </cell>
          <cell r="G84">
            <v>21.072234387366493</v>
          </cell>
          <cell r="H84">
            <v>28.767000000000003</v>
          </cell>
          <cell r="I84">
            <v>7.6947656126335104</v>
          </cell>
          <cell r="K84">
            <v>28.766999999999999</v>
          </cell>
          <cell r="L84">
            <v>92.022220000000004</v>
          </cell>
          <cell r="N84">
            <v>6.8762143430843059</v>
          </cell>
          <cell r="O84">
            <v>9.5890000000000004</v>
          </cell>
        </row>
        <row r="85">
          <cell r="A85">
            <v>0</v>
          </cell>
          <cell r="B85">
            <v>0</v>
          </cell>
          <cell r="C85">
            <v>0</v>
          </cell>
          <cell r="E85" t="str">
            <v>Total Site Administration</v>
          </cell>
          <cell r="G85">
            <v>6025.6056316100467</v>
          </cell>
          <cell r="H85">
            <v>6661.2034999999996</v>
          </cell>
          <cell r="I85">
            <v>635.59786838995558</v>
          </cell>
          <cell r="K85">
            <v>6661.2054999999991</v>
          </cell>
          <cell r="L85">
            <v>23988.095699999991</v>
          </cell>
          <cell r="N85">
            <v>1815.1941157070178</v>
          </cell>
          <cell r="O85">
            <v>2275.2476499999993</v>
          </cell>
        </row>
        <row r="87">
          <cell r="A87">
            <v>0</v>
          </cell>
          <cell r="B87">
            <v>0</v>
          </cell>
          <cell r="C87">
            <v>0</v>
          </cell>
          <cell r="E87" t="str">
            <v>Cost per Ounce Poured</v>
          </cell>
          <cell r="G87">
            <v>11.4</v>
          </cell>
          <cell r="H87">
            <v>10.000065303941055</v>
          </cell>
          <cell r="I87">
            <v>-1.3999346960589456</v>
          </cell>
          <cell r="K87">
            <v>10.000068306421102</v>
          </cell>
          <cell r="L87">
            <v>48.046990562473411</v>
          </cell>
          <cell r="N87">
            <v>29.837989902309818</v>
          </cell>
          <cell r="O87">
            <v>50.669153082130755</v>
          </cell>
        </row>
        <row r="89">
          <cell r="E89" t="str">
            <v>Maintenance</v>
          </cell>
        </row>
        <row r="91">
          <cell r="A91">
            <v>0</v>
          </cell>
          <cell r="B91">
            <v>0</v>
          </cell>
          <cell r="C91">
            <v>0</v>
          </cell>
          <cell r="E91" t="str">
            <v>Maintenance Administration</v>
          </cell>
          <cell r="G91">
            <v>95.008459183024698</v>
          </cell>
          <cell r="H91">
            <v>264.40310999999997</v>
          </cell>
          <cell r="I91">
            <v>169.39465081697529</v>
          </cell>
          <cell r="K91">
            <v>264.40320999999994</v>
          </cell>
          <cell r="L91">
            <v>0</v>
          </cell>
          <cell r="N91">
            <v>-19.804942389163291</v>
          </cell>
          <cell r="O91">
            <v>88.524740000000008</v>
          </cell>
        </row>
        <row r="92">
          <cell r="A92">
            <v>0</v>
          </cell>
          <cell r="B92">
            <v>0</v>
          </cell>
          <cell r="C92">
            <v>0</v>
          </cell>
          <cell r="E92" t="str">
            <v>Maint. Light Vehicles</v>
          </cell>
          <cell r="G92">
            <v>44.078747377125545</v>
          </cell>
          <cell r="H92">
            <v>27.261000000000003</v>
          </cell>
          <cell r="I92">
            <v>-16.817747377125542</v>
          </cell>
          <cell r="K92">
            <v>27.260999999999999</v>
          </cell>
          <cell r="L92">
            <v>0</v>
          </cell>
          <cell r="N92">
            <v>15.71935636266632</v>
          </cell>
          <cell r="O92">
            <v>9.0950000000000006</v>
          </cell>
        </row>
        <row r="93">
          <cell r="A93">
            <v>0</v>
          </cell>
          <cell r="B93">
            <v>0</v>
          </cell>
          <cell r="C93">
            <v>0</v>
          </cell>
          <cell r="E93" t="str">
            <v>Automotive Shop</v>
          </cell>
          <cell r="G93">
            <v>2.3282799992324428</v>
          </cell>
          <cell r="H93">
            <v>461.38652999999999</v>
          </cell>
          <cell r="I93">
            <v>459.05825000076754</v>
          </cell>
          <cell r="K93">
            <v>461.38652999999999</v>
          </cell>
          <cell r="L93">
            <v>0</v>
          </cell>
          <cell r="N93">
            <v>12.062548395892241</v>
          </cell>
          <cell r="O93">
            <v>154.02318</v>
          </cell>
        </row>
        <row r="94">
          <cell r="A94">
            <v>0</v>
          </cell>
          <cell r="B94">
            <v>0</v>
          </cell>
          <cell r="C94">
            <v>0</v>
          </cell>
          <cell r="E94" t="str">
            <v>Heavy Equipment Maintenance</v>
          </cell>
          <cell r="G94">
            <v>170.04407895454787</v>
          </cell>
          <cell r="H94">
            <v>9546.6921199999997</v>
          </cell>
          <cell r="I94">
            <v>9376.6480410454515</v>
          </cell>
          <cell r="K94">
            <v>9546.6921199999997</v>
          </cell>
          <cell r="L94">
            <v>0</v>
          </cell>
          <cell r="N94">
            <v>-1.8695041297857096</v>
          </cell>
          <cell r="O94">
            <v>3104.6935699999999</v>
          </cell>
        </row>
        <row r="95">
          <cell r="A95">
            <v>0</v>
          </cell>
          <cell r="B95">
            <v>0</v>
          </cell>
          <cell r="C95">
            <v>0</v>
          </cell>
          <cell r="E95" t="str">
            <v>Highway Vehicle Maintenance</v>
          </cell>
          <cell r="G95">
            <v>16.863456858600721</v>
          </cell>
          <cell r="H95">
            <v>765.05086000000006</v>
          </cell>
          <cell r="I95">
            <v>748.18740314139939</v>
          </cell>
          <cell r="K95">
            <v>765.05086000000006</v>
          </cell>
          <cell r="L95">
            <v>0</v>
          </cell>
          <cell r="N95">
            <v>2.0087323840083036</v>
          </cell>
          <cell r="O95">
            <v>255.56920000000002</v>
          </cell>
        </row>
        <row r="96">
          <cell r="A96">
            <v>0</v>
          </cell>
          <cell r="B96">
            <v>0</v>
          </cell>
          <cell r="C96">
            <v>0</v>
          </cell>
          <cell r="E96" t="str">
            <v>Mill Maintenance Shop</v>
          </cell>
          <cell r="G96">
            <v>74.635543849587378</v>
          </cell>
          <cell r="H96">
            <v>5445.7353400000002</v>
          </cell>
          <cell r="I96">
            <v>5371.0997961504127</v>
          </cell>
          <cell r="K96">
            <v>5445.7353400000002</v>
          </cell>
          <cell r="L96">
            <v>0</v>
          </cell>
          <cell r="N96">
            <v>24.47462055046087</v>
          </cell>
          <cell r="O96">
            <v>1410.66552</v>
          </cell>
        </row>
        <row r="97">
          <cell r="A97">
            <v>0</v>
          </cell>
          <cell r="B97">
            <v>0</v>
          </cell>
          <cell r="C97">
            <v>0</v>
          </cell>
          <cell r="E97" t="str">
            <v>Electrical/Instrumentation</v>
          </cell>
          <cell r="G97">
            <v>-17.034706428439257</v>
          </cell>
          <cell r="H97">
            <v>656.81992000000002</v>
          </cell>
          <cell r="I97">
            <v>673.85462642843925</v>
          </cell>
          <cell r="K97">
            <v>656.81991999999991</v>
          </cell>
          <cell r="L97">
            <v>0</v>
          </cell>
          <cell r="N97">
            <v>-24.748550139828854</v>
          </cell>
          <cell r="O97">
            <v>219.64367999999999</v>
          </cell>
        </row>
        <row r="98">
          <cell r="A98">
            <v>0</v>
          </cell>
          <cell r="B98">
            <v>0</v>
          </cell>
          <cell r="C98">
            <v>0</v>
          </cell>
          <cell r="E98" t="str">
            <v>Site Utilities</v>
          </cell>
          <cell r="G98">
            <v>38.910961557094161</v>
          </cell>
          <cell r="H98">
            <v>25.998000000000001</v>
          </cell>
          <cell r="I98">
            <v>-12.91296155709416</v>
          </cell>
          <cell r="K98">
            <v>25.998000000000001</v>
          </cell>
          <cell r="L98">
            <v>0</v>
          </cell>
          <cell r="N98">
            <v>17.409680975062908</v>
          </cell>
          <cell r="O98">
            <v>8.6660000000000004</v>
          </cell>
        </row>
        <row r="99">
          <cell r="A99">
            <v>0</v>
          </cell>
          <cell r="B99">
            <v>0</v>
          </cell>
          <cell r="C99">
            <v>0</v>
          </cell>
          <cell r="E99" t="str">
            <v>Total Maintenance</v>
          </cell>
          <cell r="G99">
            <v>424.8348213507735</v>
          </cell>
          <cell r="H99">
            <v>17193.346880000001</v>
          </cell>
          <cell r="I99">
            <v>16768.512058649227</v>
          </cell>
          <cell r="K99">
            <v>17193.346980000002</v>
          </cell>
          <cell r="L99">
            <v>0</v>
          </cell>
          <cell r="N99">
            <v>25.251942009312792</v>
          </cell>
          <cell r="O99">
            <v>5250.8808900000004</v>
          </cell>
        </row>
        <row r="101">
          <cell r="A101">
            <v>0</v>
          </cell>
          <cell r="B101">
            <v>0</v>
          </cell>
          <cell r="C101">
            <v>0</v>
          </cell>
          <cell r="E101" t="str">
            <v>Cost per Ounce Poured</v>
          </cell>
          <cell r="G101">
            <v>0.8</v>
          </cell>
          <cell r="H101">
            <v>25.811340487242465</v>
          </cell>
          <cell r="I101">
            <v>25.011340487242464</v>
          </cell>
          <cell r="K101">
            <v>25.811340637366467</v>
          </cell>
          <cell r="L101">
            <v>0</v>
          </cell>
          <cell r="N101">
            <v>0.4150890442888599</v>
          </cell>
          <cell r="O101">
            <v>116.93570483698558</v>
          </cell>
        </row>
        <row r="103">
          <cell r="E103" t="str">
            <v>Bishkek Administration</v>
          </cell>
        </row>
        <row r="105">
          <cell r="A105">
            <v>0</v>
          </cell>
          <cell r="B105">
            <v>0</v>
          </cell>
          <cell r="C105">
            <v>0</v>
          </cell>
          <cell r="E105" t="str">
            <v>Bishkek Administration</v>
          </cell>
          <cell r="G105">
            <v>903.17209646764206</v>
          </cell>
          <cell r="H105">
            <v>815.2342900000001</v>
          </cell>
          <cell r="I105">
            <v>-87.937806467641963</v>
          </cell>
          <cell r="K105">
            <v>815.23428999999999</v>
          </cell>
          <cell r="L105">
            <v>3047.9000700000001</v>
          </cell>
          <cell r="N105">
            <v>237.02388350818421</v>
          </cell>
          <cell r="O105">
            <v>272.1739</v>
          </cell>
        </row>
        <row r="106">
          <cell r="A106">
            <v>0</v>
          </cell>
          <cell r="B106">
            <v>0</v>
          </cell>
          <cell r="C106">
            <v>0</v>
          </cell>
          <cell r="E106" t="str">
            <v>Bishkek Light Vehicles</v>
          </cell>
          <cell r="G106">
            <v>141.25391062829917</v>
          </cell>
          <cell r="H106">
            <v>133.40942000000001</v>
          </cell>
          <cell r="I106">
            <v>-7.8444906282991553</v>
          </cell>
          <cell r="K106">
            <v>133.40942000000001</v>
          </cell>
          <cell r="L106">
            <v>602.44365000000005</v>
          </cell>
          <cell r="N106">
            <v>42.083770113656662</v>
          </cell>
          <cell r="O106">
            <v>45.036410000000004</v>
          </cell>
        </row>
        <row r="107">
          <cell r="A107">
            <v>0</v>
          </cell>
          <cell r="B107">
            <v>0</v>
          </cell>
          <cell r="C107">
            <v>0</v>
          </cell>
          <cell r="E107" t="str">
            <v>Corporate Relations</v>
          </cell>
          <cell r="G107">
            <v>110.92380661645277</v>
          </cell>
          <cell r="H107">
            <v>119.80458</v>
          </cell>
          <cell r="I107">
            <v>8.8807733835472362</v>
          </cell>
          <cell r="K107">
            <v>119.80458</v>
          </cell>
          <cell r="L107">
            <v>678.09927000000005</v>
          </cell>
          <cell r="N107">
            <v>7.9219737497243132</v>
          </cell>
          <cell r="O107">
            <v>40.082689999999999</v>
          </cell>
        </row>
        <row r="108">
          <cell r="A108">
            <v>0</v>
          </cell>
          <cell r="B108">
            <v>0</v>
          </cell>
          <cell r="C108">
            <v>0</v>
          </cell>
          <cell r="E108" t="str">
            <v xml:space="preserve">Bishkek Housing </v>
          </cell>
          <cell r="G108">
            <v>167.42768220716172</v>
          </cell>
          <cell r="H108">
            <v>180.87031999999999</v>
          </cell>
          <cell r="I108">
            <v>13.442637792838269</v>
          </cell>
          <cell r="K108">
            <v>180.87032000000002</v>
          </cell>
          <cell r="L108">
            <v>711.03998000000001</v>
          </cell>
          <cell r="N108">
            <v>45.315224257384749</v>
          </cell>
          <cell r="O108">
            <v>60.619150000000005</v>
          </cell>
        </row>
        <row r="109">
          <cell r="A109">
            <v>0</v>
          </cell>
          <cell r="B109">
            <v>0</v>
          </cell>
          <cell r="C109">
            <v>0</v>
          </cell>
          <cell r="E109" t="str">
            <v>JV Executive Administration</v>
          </cell>
          <cell r="G109">
            <v>55.251894145558687</v>
          </cell>
          <cell r="H109">
            <v>62.494</v>
          </cell>
          <cell r="I109">
            <v>7.2421058544413128</v>
          </cell>
          <cell r="K109">
            <v>62.494</v>
          </cell>
          <cell r="L109">
            <v>427.82579000000004</v>
          </cell>
          <cell r="N109">
            <v>20.671387700778382</v>
          </cell>
          <cell r="O109">
            <v>20.826000000000001</v>
          </cell>
        </row>
        <row r="110">
          <cell r="A110">
            <v>0</v>
          </cell>
          <cell r="B110">
            <v>0</v>
          </cell>
          <cell r="C110">
            <v>0</v>
          </cell>
          <cell r="E110" t="str">
            <v>Finance &amp; Accounting</v>
          </cell>
          <cell r="G110">
            <v>168.28755943447624</v>
          </cell>
          <cell r="H110">
            <v>153.17392999999998</v>
          </cell>
          <cell r="I110">
            <v>-15.113629434476252</v>
          </cell>
          <cell r="K110">
            <v>153.17392999999998</v>
          </cell>
          <cell r="L110">
            <v>1249.6584399999999</v>
          </cell>
          <cell r="N110">
            <v>31.934047974849161</v>
          </cell>
          <cell r="O110">
            <v>51.55771</v>
          </cell>
        </row>
        <row r="111">
          <cell r="A111">
            <v>0</v>
          </cell>
          <cell r="B111">
            <v>0</v>
          </cell>
          <cell r="C111">
            <v>0</v>
          </cell>
          <cell r="E111" t="str">
            <v>Management Information Systems</v>
          </cell>
          <cell r="G111">
            <v>23.313264170541586</v>
          </cell>
          <cell r="H111">
            <v>19.47316</v>
          </cell>
          <cell r="I111">
            <v>-3.8401041705415864</v>
          </cell>
          <cell r="K111">
            <v>19.47316</v>
          </cell>
          <cell r="L111">
            <v>107.90111000000002</v>
          </cell>
          <cell r="N111">
            <v>5.5406622772993819</v>
          </cell>
          <cell r="O111">
            <v>6.5963199999999995</v>
          </cell>
        </row>
        <row r="112">
          <cell r="A112">
            <v>0</v>
          </cell>
          <cell r="B112">
            <v>0</v>
          </cell>
          <cell r="C112">
            <v>0</v>
          </cell>
          <cell r="E112" t="str">
            <v>Procurement</v>
          </cell>
          <cell r="G112">
            <v>36.917258369160479</v>
          </cell>
          <cell r="H112">
            <v>34.831069999999997</v>
          </cell>
          <cell r="I112">
            <v>-2.0861883691604817</v>
          </cell>
          <cell r="K112">
            <v>34.831070000000004</v>
          </cell>
          <cell r="L112">
            <v>139.58753999999999</v>
          </cell>
          <cell r="N112">
            <v>11.363094118881266</v>
          </cell>
          <cell r="O112">
            <v>11.86627</v>
          </cell>
        </row>
        <row r="113">
          <cell r="A113">
            <v>0</v>
          </cell>
          <cell r="B113">
            <v>0</v>
          </cell>
          <cell r="C113">
            <v>0</v>
          </cell>
          <cell r="E113" t="str">
            <v>Human Resources</v>
          </cell>
          <cell r="G113">
            <v>69.23761504910189</v>
          </cell>
          <cell r="H113">
            <v>72.584890000000001</v>
          </cell>
          <cell r="I113">
            <v>3.347274950898111</v>
          </cell>
          <cell r="K113">
            <v>72.584890000000001</v>
          </cell>
          <cell r="L113">
            <v>154.48425</v>
          </cell>
          <cell r="N113">
            <v>6.9206136198858861</v>
          </cell>
          <cell r="O113">
            <v>19.768129999999999</v>
          </cell>
        </row>
        <row r="114">
          <cell r="A114">
            <v>0</v>
          </cell>
          <cell r="B114">
            <v>0</v>
          </cell>
          <cell r="C114">
            <v>0</v>
          </cell>
          <cell r="E114" t="str">
            <v>Medical Services</v>
          </cell>
          <cell r="G114">
            <v>104.66465899801098</v>
          </cell>
          <cell r="H114">
            <v>13.263689999999997</v>
          </cell>
          <cell r="I114">
            <v>-91.400968998010981</v>
          </cell>
          <cell r="K114">
            <v>13.263689999999999</v>
          </cell>
          <cell r="L114">
            <v>54.517780000000002</v>
          </cell>
          <cell r="N114">
            <v>4.1194763780315569</v>
          </cell>
          <cell r="O114">
            <v>4.5519399999999992</v>
          </cell>
        </row>
        <row r="115">
          <cell r="A115">
            <v>0</v>
          </cell>
          <cell r="B115">
            <v>0</v>
          </cell>
          <cell r="C115">
            <v>0</v>
          </cell>
          <cell r="E115" t="str">
            <v>Security</v>
          </cell>
          <cell r="G115">
            <v>70.005088935755609</v>
          </cell>
          <cell r="H115">
            <v>76.164380000000008</v>
          </cell>
          <cell r="I115">
            <v>6.1592910642443996</v>
          </cell>
          <cell r="K115">
            <v>76.164380000000008</v>
          </cell>
          <cell r="L115">
            <v>419.78804000000002</v>
          </cell>
          <cell r="N115">
            <v>14.626687867572707</v>
          </cell>
          <cell r="O115">
            <v>26.123630000000002</v>
          </cell>
        </row>
        <row r="116">
          <cell r="A116">
            <v>0</v>
          </cell>
          <cell r="B116">
            <v>0</v>
          </cell>
          <cell r="C116">
            <v>0</v>
          </cell>
          <cell r="E116" t="str">
            <v>KGC Executive Administration</v>
          </cell>
          <cell r="G116">
            <v>18.578734166872792</v>
          </cell>
          <cell r="H116">
            <v>37.567819999999998</v>
          </cell>
          <cell r="I116">
            <v>18.989085833127206</v>
          </cell>
          <cell r="K116">
            <v>37.567819999999998</v>
          </cell>
          <cell r="L116">
            <v>149.46290999999999</v>
          </cell>
          <cell r="N116">
            <v>4.116806971992931</v>
          </cell>
          <cell r="O116">
            <v>12.29631</v>
          </cell>
        </row>
        <row r="117">
          <cell r="A117">
            <v>0</v>
          </cell>
          <cell r="B117">
            <v>0</v>
          </cell>
          <cell r="C117">
            <v>0</v>
          </cell>
          <cell r="E117" t="str">
            <v>Total Bishkek</v>
          </cell>
          <cell r="G117">
            <v>1869.0335691890339</v>
          </cell>
          <cell r="H117">
            <v>1718.8715499999998</v>
          </cell>
          <cell r="I117">
            <v>-150.16201918903403</v>
          </cell>
          <cell r="K117">
            <v>1718.8715499999998</v>
          </cell>
          <cell r="L117">
            <v>7742.7088300000005</v>
          </cell>
          <cell r="N117">
            <v>431.63762853824119</v>
          </cell>
          <cell r="O117">
            <v>571.49845999999991</v>
          </cell>
        </row>
        <row r="119">
          <cell r="A119">
            <v>0</v>
          </cell>
          <cell r="B119">
            <v>0</v>
          </cell>
          <cell r="C119">
            <v>0</v>
          </cell>
          <cell r="E119" t="str">
            <v>Cost per Ounce Poured</v>
          </cell>
          <cell r="G119">
            <v>3.54</v>
          </cell>
          <cell r="H119">
            <v>2.58</v>
          </cell>
          <cell r="I119">
            <v>-0.96</v>
          </cell>
          <cell r="K119">
            <v>2.5804387674218905</v>
          </cell>
          <cell r="L119">
            <v>15.508269715756958</v>
          </cell>
          <cell r="N119">
            <v>7.095218682308559</v>
          </cell>
          <cell r="O119">
            <v>12.727116960627114</v>
          </cell>
        </row>
        <row r="121">
          <cell r="A121">
            <v>0</v>
          </cell>
          <cell r="B121">
            <v>0</v>
          </cell>
          <cell r="C121">
            <v>0</v>
          </cell>
          <cell r="E121" t="str">
            <v>Management Fees</v>
          </cell>
          <cell r="G121">
            <v>1169.8807899999999</v>
          </cell>
          <cell r="H121">
            <v>0</v>
          </cell>
          <cell r="I121">
            <v>-1169.8807899999999</v>
          </cell>
          <cell r="K121">
            <v>0</v>
          </cell>
          <cell r="L121">
            <v>5358.1604479631014</v>
          </cell>
          <cell r="N121">
            <v>356.04831999999999</v>
          </cell>
          <cell r="O121">
            <v>0</v>
          </cell>
        </row>
        <row r="122">
          <cell r="E122" t="str">
            <v xml:space="preserve"> 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E123" t="str">
            <v>Total Operations Costs</v>
          </cell>
          <cell r="G123" t="e">
            <v>#REF!</v>
          </cell>
          <cell r="H123" t="e">
            <v>#REF!</v>
          </cell>
          <cell r="I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O123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E125" t="str">
            <v>Ttl Operations Cost/Oz Poured</v>
          </cell>
          <cell r="G125" t="e">
            <v>#REF!</v>
          </cell>
          <cell r="H125" t="e">
            <v>#REF!</v>
          </cell>
          <cell r="I125" t="e">
            <v>#REF!</v>
          </cell>
          <cell r="K125" t="e">
            <v>#REF!</v>
          </cell>
          <cell r="L125" t="e">
            <v>#REF!</v>
          </cell>
          <cell r="N125" t="e">
            <v>#REF!</v>
          </cell>
          <cell r="O125" t="e">
            <v>#REF!</v>
          </cell>
        </row>
        <row r="127">
          <cell r="A127" t="e">
            <v>#N/A</v>
          </cell>
          <cell r="B127">
            <v>0</v>
          </cell>
          <cell r="C127" t="e">
            <v>#N/A</v>
          </cell>
          <cell r="E127" t="str">
            <v>Taxes</v>
          </cell>
          <cell r="G127" t="e">
            <v>#N/A</v>
          </cell>
          <cell r="H127">
            <v>6731.9725000000008</v>
          </cell>
          <cell r="I127" t="e">
            <v>#N/A</v>
          </cell>
          <cell r="K127">
            <v>6731.9724999999999</v>
          </cell>
          <cell r="L127">
            <v>4523.1974836990221</v>
          </cell>
          <cell r="N127" t="e">
            <v>#N/A</v>
          </cell>
          <cell r="O127">
            <v>2237.0249100000001</v>
          </cell>
        </row>
        <row r="129">
          <cell r="A129">
            <v>0</v>
          </cell>
          <cell r="B129">
            <v>0</v>
          </cell>
          <cell r="C129">
            <v>0</v>
          </cell>
          <cell r="E129" t="str">
            <v>Exploration</v>
          </cell>
          <cell r="G129">
            <v>607.22991999999999</v>
          </cell>
          <cell r="H129">
            <v>3343.1350000000002</v>
          </cell>
          <cell r="I129">
            <v>2735.9050800000005</v>
          </cell>
          <cell r="K129">
            <v>3343.1350000000002</v>
          </cell>
          <cell r="L129">
            <v>1736.43715</v>
          </cell>
          <cell r="N129">
            <v>60.664760000000001</v>
          </cell>
          <cell r="O129">
            <v>1088.44</v>
          </cell>
        </row>
        <row r="131">
          <cell r="A131">
            <v>0</v>
          </cell>
          <cell r="B131">
            <v>0</v>
          </cell>
          <cell r="C131">
            <v>0</v>
          </cell>
          <cell r="E131" t="str">
            <v>Other Income/Expense</v>
          </cell>
          <cell r="G131">
            <v>366.43979339765343</v>
          </cell>
          <cell r="H131">
            <v>2919.26827</v>
          </cell>
          <cell r="I131">
            <v>2552.8284766023467</v>
          </cell>
          <cell r="K131">
            <v>2919.26827</v>
          </cell>
          <cell r="L131">
            <v>0</v>
          </cell>
          <cell r="N131">
            <v>166.91404386931777</v>
          </cell>
          <cell r="O131">
            <v>976.16912000000002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E132" t="str">
            <v>Total Cash Costs</v>
          </cell>
          <cell r="G132" t="e">
            <v>#REF!</v>
          </cell>
          <cell r="H132" t="e">
            <v>#REF!</v>
          </cell>
          <cell r="I132" t="e">
            <v>#REF!</v>
          </cell>
          <cell r="K132" t="e">
            <v>#REF!</v>
          </cell>
          <cell r="L132" t="e">
            <v>#REF!</v>
          </cell>
          <cell r="N132" t="e">
            <v>#REF!</v>
          </cell>
          <cell r="O132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E134" t="str">
            <v>Total Cash Cost/Oz Poured</v>
          </cell>
          <cell r="G134" t="e">
            <v>#REF!</v>
          </cell>
          <cell r="H134" t="e">
            <v>#REF!</v>
          </cell>
          <cell r="I134" t="e">
            <v>#REF!</v>
          </cell>
          <cell r="K134" t="e">
            <v>#REF!</v>
          </cell>
          <cell r="L134" t="e">
            <v>#REF!</v>
          </cell>
          <cell r="N134" t="e">
            <v>#REF!</v>
          </cell>
          <cell r="O134" t="e">
            <v>#REF!</v>
          </cell>
        </row>
        <row r="136">
          <cell r="A136">
            <v>609.37587883049844</v>
          </cell>
          <cell r="B136">
            <v>0</v>
          </cell>
          <cell r="C136">
            <v>-609.37587883049844</v>
          </cell>
          <cell r="E136" t="str">
            <v>Interest and Financing</v>
          </cell>
          <cell r="G136">
            <v>6417.2945368729497</v>
          </cell>
          <cell r="H136">
            <v>331.52600000000001</v>
          </cell>
          <cell r="I136">
            <v>-6085.7685368729499</v>
          </cell>
          <cell r="K136">
            <v>331.52600000000001</v>
          </cell>
          <cell r="L136">
            <v>12821.420355668119</v>
          </cell>
          <cell r="N136">
            <v>882.09042883049847</v>
          </cell>
          <cell r="O136">
            <v>107.142</v>
          </cell>
        </row>
        <row r="138">
          <cell r="A138">
            <v>0</v>
          </cell>
          <cell r="B138" t="e">
            <v>#REF!</v>
          </cell>
          <cell r="C138" t="e">
            <v>#REF!</v>
          </cell>
          <cell r="E138" t="str">
            <v>Deprec., Deplet., &amp; Reclamation</v>
          </cell>
          <cell r="G138">
            <v>9758.6322099999998</v>
          </cell>
          <cell r="H138" t="e">
            <v>#REF!</v>
          </cell>
          <cell r="I138" t="e">
            <v>#REF!</v>
          </cell>
          <cell r="K138" t="e">
            <v>#REF!</v>
          </cell>
          <cell r="L138">
            <v>35174.37928489544</v>
          </cell>
          <cell r="N138">
            <v>3626.1304599999999</v>
          </cell>
          <cell r="O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E139" t="str">
            <v>Total KGC Costs</v>
          </cell>
          <cell r="G139" t="e">
            <v>#REF!</v>
          </cell>
          <cell r="H139" t="e">
            <v>#REF!</v>
          </cell>
          <cell r="I139" t="e">
            <v>#REF!</v>
          </cell>
          <cell r="K139" t="e">
            <v>#REF!</v>
          </cell>
          <cell r="L139" t="e">
            <v>#REF!</v>
          </cell>
          <cell r="N139" t="e">
            <v>#REF!</v>
          </cell>
          <cell r="O139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E141" t="str">
            <v>Total KGC Cost/Ounce Poured</v>
          </cell>
          <cell r="G141" t="e">
            <v>#REF!</v>
          </cell>
          <cell r="H141" t="e">
            <v>#REF!</v>
          </cell>
          <cell r="I141" t="e">
            <v>#REF!</v>
          </cell>
          <cell r="K141" t="e">
            <v>#REF!</v>
          </cell>
          <cell r="L141" t="e">
            <v>#REF!</v>
          </cell>
          <cell r="N141" t="e">
            <v>#REF!</v>
          </cell>
          <cell r="O141" t="e">
            <v>#REF!</v>
          </cell>
        </row>
        <row r="147">
          <cell r="A147" t="str">
            <v>Check of Report Totals and Calculations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E149" t="str">
            <v>Total KOC Cost/Ounce Poured</v>
          </cell>
          <cell r="G149" t="e">
            <v>#REF!</v>
          </cell>
          <cell r="H149" t="e">
            <v>#REF!</v>
          </cell>
          <cell r="I149" t="e">
            <v>#REF!</v>
          </cell>
          <cell r="K149" t="e">
            <v>#REF!</v>
          </cell>
          <cell r="L149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E151" t="str">
            <v>Rounding Difference</v>
          </cell>
          <cell r="G151" t="e">
            <v>#REF!</v>
          </cell>
          <cell r="H151" t="e">
            <v>#REF!</v>
          </cell>
          <cell r="I151" t="e">
            <v>#REF!</v>
          </cell>
          <cell r="K151" t="e">
            <v>#REF!</v>
          </cell>
          <cell r="L151" t="e">
            <v>#REF!</v>
          </cell>
        </row>
      </sheetData>
      <sheetData sheetId="7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5">
          <cell r="F5" t="str">
            <v>Mining</v>
          </cell>
        </row>
        <row r="6">
          <cell r="B6" t="str">
            <v>Current Month</v>
          </cell>
          <cell r="F6" t="str">
            <v>($000's)</v>
          </cell>
          <cell r="I6" t="str">
            <v>Year To Date</v>
          </cell>
          <cell r="M6" t="str">
            <v>Annual</v>
          </cell>
          <cell r="N6" t="str">
            <v>2001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D7" t="str">
            <v>%</v>
          </cell>
          <cell r="F7" t="str">
            <v>Nature of Expenses</v>
          </cell>
          <cell r="H7" t="str">
            <v>Actual</v>
          </cell>
          <cell r="I7" t="str">
            <v>Budget</v>
          </cell>
          <cell r="J7" t="str">
            <v>Variance</v>
          </cell>
          <cell r="K7" t="str">
            <v>%</v>
          </cell>
          <cell r="M7" t="str">
            <v>Budget</v>
          </cell>
          <cell r="N7" t="str">
            <v>Forecast</v>
          </cell>
        </row>
        <row r="9">
          <cell r="A9">
            <v>752.00118000000009</v>
          </cell>
          <cell r="B9">
            <v>401.06387999999998</v>
          </cell>
          <cell r="C9">
            <v>-350.93730000000011</v>
          </cell>
          <cell r="D9">
            <v>-0.87501597002452602</v>
          </cell>
          <cell r="F9" t="str">
            <v>Employee Costs</v>
          </cell>
          <cell r="H9">
            <v>5815.2007300000005</v>
          </cell>
          <cell r="I9">
            <v>5281.7585599999993</v>
          </cell>
          <cell r="J9">
            <v>-533.44217000000117</v>
          </cell>
          <cell r="K9">
            <v>-0.10099707586785285</v>
          </cell>
          <cell r="M9">
            <v>0</v>
          </cell>
          <cell r="N9">
            <v>0</v>
          </cell>
        </row>
        <row r="10">
          <cell r="A10">
            <v>986.02819</v>
          </cell>
          <cell r="B10">
            <v>780.69971999999996</v>
          </cell>
          <cell r="C10">
            <v>-205.32847000000004</v>
          </cell>
          <cell r="D10">
            <v>-0.26300569186831535</v>
          </cell>
          <cell r="F10" t="str">
            <v>Operating Materials &amp; Supplies</v>
          </cell>
          <cell r="H10">
            <v>10730.27226</v>
          </cell>
          <cell r="I10">
            <v>10047.5555</v>
          </cell>
          <cell r="J10">
            <v>-682.71675999999934</v>
          </cell>
          <cell r="K10">
            <v>-6.794854330488638E-2</v>
          </cell>
          <cell r="M10">
            <v>0</v>
          </cell>
          <cell r="N10">
            <v>0</v>
          </cell>
        </row>
        <row r="11">
          <cell r="A11">
            <v>764.02627000000007</v>
          </cell>
          <cell r="B11">
            <v>984.29200000000003</v>
          </cell>
          <cell r="C11">
            <v>220.26572999999996</v>
          </cell>
          <cell r="D11">
            <v>0.22378088006404598</v>
          </cell>
          <cell r="F11" t="str">
            <v>Maintenance Materials &amp; Supplies</v>
          </cell>
          <cell r="H11">
            <v>18398.97969</v>
          </cell>
          <cell r="I11">
            <v>15252.508</v>
          </cell>
          <cell r="J11">
            <v>-3146.4716900000003</v>
          </cell>
          <cell r="K11">
            <v>-0.20629208586548523</v>
          </cell>
          <cell r="M11">
            <v>0</v>
          </cell>
          <cell r="N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F12" t="str">
            <v>Procurement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F13" t="str">
            <v>Camp Catering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</row>
        <row r="14">
          <cell r="A14">
            <v>88.179520000000011</v>
          </cell>
          <cell r="B14">
            <v>32.75</v>
          </cell>
          <cell r="C14">
            <v>-55.429520000000011</v>
          </cell>
          <cell r="D14">
            <v>-1.6925044274809165</v>
          </cell>
          <cell r="F14" t="str">
            <v>General and Administration</v>
          </cell>
          <cell r="H14">
            <v>1234.63663</v>
          </cell>
          <cell r="I14">
            <v>377.8</v>
          </cell>
          <cell r="J14">
            <v>-856.83663000000001</v>
          </cell>
          <cell r="K14">
            <v>-2.2679635521439914</v>
          </cell>
          <cell r="M14">
            <v>0</v>
          </cell>
          <cell r="N14">
            <v>0</v>
          </cell>
        </row>
        <row r="15">
          <cell r="A15">
            <v>-171.06131999999999</v>
          </cell>
          <cell r="B15">
            <v>-106.90600000000001</v>
          </cell>
          <cell r="C15">
            <v>64.155319999999989</v>
          </cell>
          <cell r="D15">
            <v>0.60010962901988651</v>
          </cell>
          <cell r="F15" t="str">
            <v>Allocations</v>
          </cell>
          <cell r="H15">
            <v>-2537.1032799999998</v>
          </cell>
          <cell r="I15">
            <v>-1976.2909999999999</v>
          </cell>
          <cell r="J15">
            <v>560.81227999999987</v>
          </cell>
          <cell r="K15">
            <v>-0.28377009256227947</v>
          </cell>
          <cell r="M15">
            <v>0</v>
          </cell>
          <cell r="N15">
            <v>0</v>
          </cell>
        </row>
        <row r="16">
          <cell r="A16">
            <v>2419.1738400000008</v>
          </cell>
          <cell r="B16">
            <v>2091.8996000000002</v>
          </cell>
          <cell r="C16">
            <v>-327.27424000000065</v>
          </cell>
          <cell r="D16">
            <v>-0.15644834962442777</v>
          </cell>
          <cell r="F16" t="str">
            <v>Total Mining</v>
          </cell>
          <cell r="H16">
            <v>33641.98603</v>
          </cell>
          <cell r="I16">
            <v>28983.331059999997</v>
          </cell>
          <cell r="J16">
            <v>-4658.6549700000032</v>
          </cell>
          <cell r="K16">
            <v>-0.16073566424631675</v>
          </cell>
          <cell r="M16">
            <v>0</v>
          </cell>
          <cell r="N16">
            <v>0</v>
          </cell>
        </row>
        <row r="18">
          <cell r="A18">
            <v>1.1499999999999999</v>
          </cell>
          <cell r="B18">
            <v>1.3</v>
          </cell>
          <cell r="C18">
            <v>0.15000000000000013</v>
          </cell>
          <cell r="D18">
            <v>0.11538461538461549</v>
          </cell>
          <cell r="F18" t="str">
            <v>Cost per BCM</v>
          </cell>
          <cell r="H18">
            <v>1.71</v>
          </cell>
          <cell r="I18">
            <v>1.53</v>
          </cell>
          <cell r="J18">
            <v>-0.17999999999999994</v>
          </cell>
          <cell r="K18">
            <v>-0.11764705882352937</v>
          </cell>
          <cell r="M18">
            <v>0</v>
          </cell>
          <cell r="N18">
            <v>0</v>
          </cell>
        </row>
        <row r="21">
          <cell r="F21" t="str">
            <v>Milling</v>
          </cell>
        </row>
        <row r="22">
          <cell r="B22" t="str">
            <v>Current Month</v>
          </cell>
          <cell r="F22" t="str">
            <v>($000's)</v>
          </cell>
          <cell r="I22" t="str">
            <v>Year To Date</v>
          </cell>
          <cell r="M22" t="str">
            <v>Annual</v>
          </cell>
          <cell r="N22" t="str">
            <v>2001</v>
          </cell>
        </row>
        <row r="23">
          <cell r="A23" t="str">
            <v>Actual</v>
          </cell>
          <cell r="B23" t="str">
            <v>Budget</v>
          </cell>
          <cell r="C23" t="str">
            <v>Variance</v>
          </cell>
          <cell r="D23" t="str">
            <v>%</v>
          </cell>
          <cell r="F23" t="str">
            <v>Nature of Expenses</v>
          </cell>
          <cell r="H23" t="str">
            <v>Actual</v>
          </cell>
          <cell r="I23" t="str">
            <v>Budget</v>
          </cell>
          <cell r="J23" t="str">
            <v>Variance</v>
          </cell>
          <cell r="K23" t="str">
            <v>%</v>
          </cell>
          <cell r="M23" t="str">
            <v>Budget</v>
          </cell>
          <cell r="N23" t="str">
            <v>Forecast</v>
          </cell>
        </row>
        <row r="25">
          <cell r="A25">
            <v>412.65460999999999</v>
          </cell>
          <cell r="B25">
            <v>203.52673000000001</v>
          </cell>
          <cell r="C25">
            <v>-209.12787999999998</v>
          </cell>
          <cell r="D25">
            <v>-1.0275204637739719</v>
          </cell>
          <cell r="F25" t="str">
            <v>Employee Costs</v>
          </cell>
          <cell r="H25">
            <v>2915.2867700000002</v>
          </cell>
          <cell r="I25">
            <v>2445.6778999999997</v>
          </cell>
          <cell r="J25">
            <v>-469.60887000000048</v>
          </cell>
          <cell r="K25">
            <v>-0.19201582923082411</v>
          </cell>
          <cell r="M25">
            <v>0</v>
          </cell>
          <cell r="N25">
            <v>0</v>
          </cell>
        </row>
        <row r="26">
          <cell r="A26">
            <v>993.30061000000001</v>
          </cell>
          <cell r="B26">
            <v>1204.6638700000001</v>
          </cell>
          <cell r="C26">
            <v>211.36326000000008</v>
          </cell>
          <cell r="D26">
            <v>0.17545413726071163</v>
          </cell>
          <cell r="F26" t="str">
            <v>Operating Materials &amp; Supplies</v>
          </cell>
          <cell r="H26">
            <v>12735.16389</v>
          </cell>
          <cell r="I26">
            <v>15239.362560000001</v>
          </cell>
          <cell r="J26">
            <v>2504.1986700000016</v>
          </cell>
          <cell r="K26">
            <v>0.16432437118944701</v>
          </cell>
          <cell r="M26">
            <v>0</v>
          </cell>
          <cell r="N26">
            <v>0</v>
          </cell>
        </row>
        <row r="27">
          <cell r="A27">
            <v>542.53756999999996</v>
          </cell>
          <cell r="B27">
            <v>497.36099999999999</v>
          </cell>
          <cell r="C27">
            <v>-45.17656999999997</v>
          </cell>
          <cell r="D27">
            <v>-9.0832554221179321E-2</v>
          </cell>
          <cell r="F27" t="str">
            <v>Maintenance Materials &amp; Supplies</v>
          </cell>
          <cell r="H27">
            <v>7455.3863899999997</v>
          </cell>
          <cell r="I27">
            <v>7531.0609999999997</v>
          </cell>
          <cell r="J27">
            <v>75.67461000000003</v>
          </cell>
          <cell r="K27">
            <v>1.0048333163149261E-2</v>
          </cell>
          <cell r="M27">
            <v>0</v>
          </cell>
          <cell r="N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F28" t="str">
            <v>Procurement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</row>
        <row r="29">
          <cell r="A29">
            <v>2.3523700000000001</v>
          </cell>
          <cell r="B29">
            <v>10.265000000000001</v>
          </cell>
          <cell r="C29">
            <v>7.9126300000000001</v>
          </cell>
          <cell r="D29">
            <v>0.77083584997564536</v>
          </cell>
          <cell r="F29" t="str">
            <v>General and Administration</v>
          </cell>
          <cell r="H29">
            <v>96.852080000000001</v>
          </cell>
          <cell r="I29">
            <v>123.18</v>
          </cell>
          <cell r="J29">
            <v>26.327920000000006</v>
          </cell>
          <cell r="K29">
            <v>0.21373534664718302</v>
          </cell>
          <cell r="M29">
            <v>0</v>
          </cell>
          <cell r="N29">
            <v>0</v>
          </cell>
        </row>
        <row r="30">
          <cell r="A30">
            <v>604.80318</v>
          </cell>
          <cell r="B30">
            <v>452.35</v>
          </cell>
          <cell r="C30">
            <v>-152.45317999999997</v>
          </cell>
          <cell r="D30">
            <v>-0.33702482590914107</v>
          </cell>
          <cell r="F30" t="str">
            <v>Allocations</v>
          </cell>
          <cell r="H30">
            <v>5756.4382300000007</v>
          </cell>
          <cell r="I30">
            <v>4954.6149999999998</v>
          </cell>
          <cell r="J30">
            <v>-801.82323000000088</v>
          </cell>
          <cell r="K30">
            <v>-0.16183360967502033</v>
          </cell>
          <cell r="M30">
            <v>0</v>
          </cell>
          <cell r="N30">
            <v>0</v>
          </cell>
        </row>
        <row r="31">
          <cell r="A31">
            <v>2555.6483400000002</v>
          </cell>
          <cell r="B31">
            <v>2368.1666000000005</v>
          </cell>
          <cell r="C31">
            <v>-187.48173999999972</v>
          </cell>
          <cell r="D31">
            <v>-7.9167462289181714E-2</v>
          </cell>
          <cell r="F31" t="str">
            <v>Total Milling</v>
          </cell>
          <cell r="H31">
            <v>28959.127360000002</v>
          </cell>
          <cell r="I31">
            <v>30293.896459999996</v>
          </cell>
          <cell r="J31">
            <v>1334.7690999999941</v>
          </cell>
          <cell r="K31">
            <v>4.4060660924302712E-2</v>
          </cell>
          <cell r="M31">
            <v>0</v>
          </cell>
          <cell r="N31">
            <v>0</v>
          </cell>
        </row>
        <row r="33">
          <cell r="A33">
            <v>5.33</v>
          </cell>
          <cell r="B33">
            <v>5.07</v>
          </cell>
          <cell r="C33">
            <v>-0.25999999999999979</v>
          </cell>
          <cell r="D33">
            <v>-5.1282051282051239E-2</v>
          </cell>
          <cell r="F33" t="str">
            <v>Cost per Tonne Milled</v>
          </cell>
          <cell r="H33">
            <v>5.16</v>
          </cell>
          <cell r="I33">
            <v>5.57</v>
          </cell>
          <cell r="J33">
            <v>0.41000000000000014</v>
          </cell>
          <cell r="K33">
            <v>7.3608617594254952E-2</v>
          </cell>
          <cell r="M33">
            <v>0</v>
          </cell>
          <cell r="N33">
            <v>0</v>
          </cell>
        </row>
        <row r="36">
          <cell r="B36" t="str">
            <v>Current Month</v>
          </cell>
          <cell r="F36" t="str">
            <v>Site Administration</v>
          </cell>
          <cell r="I36" t="str">
            <v>Year To Date</v>
          </cell>
          <cell r="M36" t="str">
            <v>Annual</v>
          </cell>
          <cell r="N36" t="str">
            <v>2001</v>
          </cell>
        </row>
        <row r="37">
          <cell r="A37" t="str">
            <v>Actual</v>
          </cell>
          <cell r="B37" t="str">
            <v>Budget</v>
          </cell>
          <cell r="C37" t="str">
            <v>Variance</v>
          </cell>
          <cell r="D37" t="str">
            <v>%</v>
          </cell>
          <cell r="F37" t="str">
            <v>($000's)</v>
          </cell>
          <cell r="H37" t="str">
            <v>Actual</v>
          </cell>
          <cell r="I37" t="str">
            <v>Budget</v>
          </cell>
          <cell r="J37" t="str">
            <v>Variance</v>
          </cell>
          <cell r="K37" t="str">
            <v>%</v>
          </cell>
          <cell r="M37" t="str">
            <v>Budget</v>
          </cell>
          <cell r="N37" t="str">
            <v>Forecast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F39" t="str">
            <v>Site Administration</v>
          </cell>
          <cell r="H39">
            <v>1300.8750229124444</v>
          </cell>
          <cell r="I39">
            <v>1682.7988100000002</v>
          </cell>
          <cell r="J39">
            <v>381.92378708755587</v>
          </cell>
          <cell r="K39">
            <v>0.22695748583727357</v>
          </cell>
          <cell r="M39">
            <v>1682.79881</v>
          </cell>
          <cell r="N39">
            <v>4782.1197400000001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F40" t="str">
            <v>Admin. Light Vehicles</v>
          </cell>
          <cell r="H40">
            <v>10.667688296602279</v>
          </cell>
          <cell r="I40">
            <v>18.594000000000001</v>
          </cell>
          <cell r="J40">
            <v>7.9263117033977224</v>
          </cell>
          <cell r="K40">
            <v>0.42628330124759178</v>
          </cell>
          <cell r="M40">
            <v>18.594000000000001</v>
          </cell>
          <cell r="N40">
            <v>94.470290000000006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F41" t="str">
            <v>Balykchy-Tamga Powerline</v>
          </cell>
          <cell r="H41">
            <v>895.1866500000001</v>
          </cell>
          <cell r="I41">
            <v>915.88000000000011</v>
          </cell>
          <cell r="J41">
            <v>20.693350000000009</v>
          </cell>
          <cell r="K41">
            <v>2.2593953356334899E-2</v>
          </cell>
          <cell r="M41">
            <v>915.88</v>
          </cell>
          <cell r="N41">
            <v>3771.0819999999999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F42" t="str">
            <v>Commuting</v>
          </cell>
          <cell r="H42">
            <v>433.13370085644112</v>
          </cell>
          <cell r="I42">
            <v>504.52417000000003</v>
          </cell>
          <cell r="J42">
            <v>71.390469143558903</v>
          </cell>
          <cell r="K42">
            <v>0.14150059281314292</v>
          </cell>
          <cell r="M42">
            <v>504.52417000000003</v>
          </cell>
          <cell r="N42">
            <v>2102.6490899999999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F43" t="str">
            <v>Camp Operation</v>
          </cell>
          <cell r="H43">
            <v>272.8915165165655</v>
          </cell>
          <cell r="I43">
            <v>256.55065000000002</v>
          </cell>
          <cell r="J43">
            <v>-16.340866516565484</v>
          </cell>
          <cell r="K43">
            <v>-6.3694504444114577E-2</v>
          </cell>
          <cell r="M43">
            <v>256.55065000000002</v>
          </cell>
          <cell r="N43">
            <v>1117.346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F44" t="str">
            <v>Camp Catering</v>
          </cell>
          <cell r="H44">
            <v>820.63078952203807</v>
          </cell>
          <cell r="I44">
            <v>774.69053000000008</v>
          </cell>
          <cell r="J44">
            <v>-45.940259522037991</v>
          </cell>
          <cell r="K44">
            <v>-5.9301434241151738E-2</v>
          </cell>
          <cell r="M44">
            <v>774.69053000000008</v>
          </cell>
          <cell r="N44">
            <v>2853.6724199999999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F45" t="str">
            <v>Worker Health &amp; Safety</v>
          </cell>
          <cell r="H45">
            <v>76.713153455395826</v>
          </cell>
          <cell r="I45">
            <v>117.80465</v>
          </cell>
          <cell r="J45">
            <v>41.091496544604169</v>
          </cell>
          <cell r="K45">
            <v>0.34881048027055106</v>
          </cell>
          <cell r="M45">
            <v>117.80565</v>
          </cell>
          <cell r="N45">
            <v>584.51030000000003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F46" t="str">
            <v>Safety Light Vehicles</v>
          </cell>
          <cell r="H46">
            <v>5.7811358396484378</v>
          </cell>
          <cell r="I46">
            <v>15.515999999999998</v>
          </cell>
          <cell r="J46">
            <v>9.7348641603515595</v>
          </cell>
          <cell r="K46">
            <v>0.62740810520440582</v>
          </cell>
          <cell r="M46">
            <v>15.516</v>
          </cell>
          <cell r="N46">
            <v>50.685949999999998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F47" t="str">
            <v>Environment</v>
          </cell>
          <cell r="H47">
            <v>309.30938564929284</v>
          </cell>
          <cell r="I47">
            <v>301.11754999999999</v>
          </cell>
          <cell r="J47">
            <v>-8.191835649292841</v>
          </cell>
          <cell r="K47">
            <v>-2.720477650436795E-2</v>
          </cell>
          <cell r="M47">
            <v>301.11755000000005</v>
          </cell>
          <cell r="N47">
            <v>1183.82897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F48" t="str">
            <v>Environment Light Vehicles</v>
          </cell>
          <cell r="H48">
            <v>5.0704422473510746</v>
          </cell>
          <cell r="I48">
            <v>6.1650000000000009</v>
          </cell>
          <cell r="J48">
            <v>1.0945577526489263</v>
          </cell>
          <cell r="K48">
            <v>0.17754383660161008</v>
          </cell>
          <cell r="M48">
            <v>6.165</v>
          </cell>
          <cell r="N48">
            <v>55.26285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F49" t="str">
            <v>Procurement &amp; Site Warehouse</v>
          </cell>
          <cell r="H49">
            <v>215.7486611821877</v>
          </cell>
          <cell r="I49">
            <v>136.21187</v>
          </cell>
          <cell r="J49">
            <v>-79.536791182187699</v>
          </cell>
          <cell r="K49">
            <v>-0.58391967735401984</v>
          </cell>
          <cell r="M49">
            <v>136.21187</v>
          </cell>
          <cell r="N49">
            <v>548.83207000000004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F50" t="str">
            <v>Warehouse Vehicle Operations</v>
          </cell>
          <cell r="H50">
            <v>5.185353002177429</v>
          </cell>
          <cell r="I50">
            <v>9.7839999999999989</v>
          </cell>
          <cell r="J50">
            <v>4.5986469978225699</v>
          </cell>
          <cell r="K50">
            <v>0.47001706846101499</v>
          </cell>
          <cell r="M50">
            <v>9.7840000000000007</v>
          </cell>
          <cell r="N50">
            <v>43.955100000000009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F51" t="str">
            <v>Kramer Employee Costs</v>
          </cell>
          <cell r="H51">
            <v>4.0841815803775212</v>
          </cell>
          <cell r="I51">
            <v>3.2415500000000002</v>
          </cell>
          <cell r="J51">
            <v>-0.84263158037752106</v>
          </cell>
          <cell r="K51">
            <v>-0.25994711800759546</v>
          </cell>
          <cell r="M51">
            <v>3.2415500000000002</v>
          </cell>
          <cell r="N51">
            <v>9.6336199999999987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F52" t="str">
            <v>Balykchy Marshalling Yard</v>
          </cell>
          <cell r="H52">
            <v>503.96360566716305</v>
          </cell>
          <cell r="I52">
            <v>466.66073999999998</v>
          </cell>
          <cell r="J52">
            <v>-37.302865667163076</v>
          </cell>
          <cell r="K52">
            <v>-7.9935727327657941E-2</v>
          </cell>
          <cell r="M52">
            <v>466.66073999999998</v>
          </cell>
          <cell r="N52">
            <v>1509.3879899999999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F53" t="str">
            <v>Site General Services</v>
          </cell>
          <cell r="H53">
            <v>359.89552919183251</v>
          </cell>
          <cell r="I53">
            <v>422.16499999999996</v>
          </cell>
          <cell r="J53">
            <v>62.269470808167455</v>
          </cell>
          <cell r="K53">
            <v>0.14750031577266581</v>
          </cell>
          <cell r="M53">
            <v>422.16500000000002</v>
          </cell>
          <cell r="N53">
            <v>1485.21621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F54" t="str">
            <v>Off-Site Roads</v>
          </cell>
          <cell r="H54">
            <v>43.02160031181046</v>
          </cell>
          <cell r="I54">
            <v>114.517</v>
          </cell>
          <cell r="J54">
            <v>71.495399688189536</v>
          </cell>
          <cell r="K54">
            <v>0.62432127708715335</v>
          </cell>
          <cell r="M54">
            <v>114.517</v>
          </cell>
          <cell r="N54">
            <v>295.87425000000002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F55" t="str">
            <v>Finance &amp; Accounting</v>
          </cell>
          <cell r="H55">
            <v>24.588671523919928</v>
          </cell>
          <cell r="I55">
            <v>27.696579999999997</v>
          </cell>
          <cell r="J55">
            <v>3.1079084760800697</v>
          </cell>
          <cell r="K55">
            <v>0.11221271637437077</v>
          </cell>
          <cell r="M55">
            <v>27.696580000000001</v>
          </cell>
          <cell r="N55">
            <v>110.34140999999998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F56" t="str">
            <v>M.I.S.</v>
          </cell>
          <cell r="H56">
            <v>-1.5824506192877426</v>
          </cell>
          <cell r="I56">
            <v>50.755549999999999</v>
          </cell>
          <cell r="J56">
            <v>52.33800061928774</v>
          </cell>
          <cell r="K56">
            <v>1.0311778833898508</v>
          </cell>
          <cell r="M56">
            <v>50.755549999999992</v>
          </cell>
          <cell r="N56">
            <v>234.50134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F57" t="str">
            <v>Communications and PC Support</v>
          </cell>
          <cell r="H57">
            <v>35.825489011398311</v>
          </cell>
          <cell r="I57">
            <v>43.928930000000001</v>
          </cell>
          <cell r="J57">
            <v>8.1034409886016903</v>
          </cell>
          <cell r="K57">
            <v>0.18446706961907997</v>
          </cell>
          <cell r="M57">
            <v>43.929929999999999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F58" t="str">
            <v>Human Resources</v>
          </cell>
          <cell r="H58">
            <v>388.60011218860728</v>
          </cell>
          <cell r="I58">
            <v>438.64836000000003</v>
          </cell>
          <cell r="J58">
            <v>50.048247811392741</v>
          </cell>
          <cell r="K58">
            <v>0.11409651186520506</v>
          </cell>
          <cell r="M58">
            <v>438.64835999999997</v>
          </cell>
          <cell r="N58">
            <v>1436.9017099999999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F59" t="str">
            <v>Medical Services</v>
          </cell>
          <cell r="H59">
            <v>133.82744748677854</v>
          </cell>
          <cell r="I59">
            <v>166.16015000000002</v>
          </cell>
          <cell r="J59">
            <v>32.332702513221477</v>
          </cell>
          <cell r="K59">
            <v>0.19458758621258751</v>
          </cell>
          <cell r="M59">
            <v>166.16015000000002</v>
          </cell>
          <cell r="N59">
            <v>623.98702000000003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F60" t="str">
            <v>Karakol Training Centre</v>
          </cell>
          <cell r="H60">
            <v>15.095798385853119</v>
          </cell>
          <cell r="I60">
            <v>30.74287</v>
          </cell>
          <cell r="J60">
            <v>15.647071614146881</v>
          </cell>
          <cell r="K60">
            <v>0.50896587124581671</v>
          </cell>
          <cell r="M60">
            <v>30.74287</v>
          </cell>
          <cell r="N60">
            <v>215.07048999999998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F61" t="str">
            <v>Barskaun Health Centre</v>
          </cell>
          <cell r="H61">
            <v>4.0515653776385108E-7</v>
          </cell>
          <cell r="I61">
            <v>0</v>
          </cell>
          <cell r="J61">
            <v>-4.0515653776385108E-7</v>
          </cell>
          <cell r="K61">
            <v>0</v>
          </cell>
          <cell r="M61">
            <v>0</v>
          </cell>
          <cell r="N61">
            <v>3.60012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F62" t="str">
            <v>Edelweiss</v>
          </cell>
          <cell r="H62">
            <v>1.5613926445954273E-6</v>
          </cell>
          <cell r="I62">
            <v>0</v>
          </cell>
          <cell r="J62">
            <v>-1.5613926445954273E-6</v>
          </cell>
          <cell r="K62">
            <v>0</v>
          </cell>
          <cell r="M62">
            <v>0</v>
          </cell>
          <cell r="N62">
            <v>27.234500000000001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F63" t="str">
            <v>Security</v>
          </cell>
          <cell r="H63">
            <v>146.01991104753137</v>
          </cell>
          <cell r="I63">
            <v>128.28254000000001</v>
          </cell>
          <cell r="J63">
            <v>-17.737371047531354</v>
          </cell>
          <cell r="K63">
            <v>-0.13826800628933097</v>
          </cell>
          <cell r="M63">
            <v>128.28254000000001</v>
          </cell>
          <cell r="N63">
            <v>604.11146999999994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F64" t="str">
            <v>Security Vehicle Operation</v>
          </cell>
          <cell r="H64">
            <v>21.072234387366493</v>
          </cell>
          <cell r="I64">
            <v>28.767000000000003</v>
          </cell>
          <cell r="J64">
            <v>7.6947656126335104</v>
          </cell>
          <cell r="K64">
            <v>0.26748585575949907</v>
          </cell>
          <cell r="M64">
            <v>28.766999999999999</v>
          </cell>
          <cell r="N64">
            <v>92.022220000000004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F65" t="str">
            <v>Total Site Administration</v>
          </cell>
          <cell r="H65">
            <v>6025.6056316100467</v>
          </cell>
          <cell r="I65">
            <v>6661.2034999999996</v>
          </cell>
          <cell r="J65">
            <v>635.59786838995558</v>
          </cell>
          <cell r="K65">
            <v>9.5417872819822364E-2</v>
          </cell>
          <cell r="M65">
            <v>6661.2054999999991</v>
          </cell>
          <cell r="N65">
            <v>23836.297129999992</v>
          </cell>
        </row>
        <row r="68">
          <cell r="B68" t="str">
            <v>Current Month</v>
          </cell>
          <cell r="F68" t="str">
            <v>Maintenance</v>
          </cell>
          <cell r="I68" t="str">
            <v>Year To Date</v>
          </cell>
          <cell r="M68" t="str">
            <v>Annual</v>
          </cell>
          <cell r="N68" t="str">
            <v>2001</v>
          </cell>
        </row>
        <row r="69">
          <cell r="A69" t="str">
            <v>Actual</v>
          </cell>
          <cell r="B69" t="str">
            <v>Budget</v>
          </cell>
          <cell r="C69" t="str">
            <v>Variance</v>
          </cell>
          <cell r="D69" t="str">
            <v>%</v>
          </cell>
          <cell r="F69" t="str">
            <v>($000's)</v>
          </cell>
          <cell r="H69" t="str">
            <v>Actual</v>
          </cell>
          <cell r="I69" t="str">
            <v>Budget</v>
          </cell>
          <cell r="J69" t="str">
            <v>Variance</v>
          </cell>
          <cell r="K69" t="str">
            <v>%</v>
          </cell>
          <cell r="M69" t="str">
            <v>Budget</v>
          </cell>
          <cell r="N69" t="str">
            <v>Forecast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F71" t="str">
            <v>Maintenance Administration</v>
          </cell>
          <cell r="H71">
            <v>95.008459183024698</v>
          </cell>
          <cell r="I71">
            <v>264.40310999999997</v>
          </cell>
          <cell r="J71">
            <v>169.39465081697529</v>
          </cell>
          <cell r="K71">
            <v>0.6406681480296329</v>
          </cell>
          <cell r="M71">
            <v>264.40320999999994</v>
          </cell>
          <cell r="N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F72" t="str">
            <v>Maint. Light Vehicles</v>
          </cell>
          <cell r="H72">
            <v>44.078747377125545</v>
          </cell>
          <cell r="I72">
            <v>27.261000000000003</v>
          </cell>
          <cell r="J72">
            <v>-16.817747377125542</v>
          </cell>
          <cell r="K72">
            <v>-0.61691601104601956</v>
          </cell>
          <cell r="M72">
            <v>27.260999999999999</v>
          </cell>
          <cell r="N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F73" t="str">
            <v>Automotive Shop</v>
          </cell>
          <cell r="H73">
            <v>2.3282799992324428</v>
          </cell>
          <cell r="I73">
            <v>461.38652999999999</v>
          </cell>
          <cell r="J73">
            <v>459.05825000076754</v>
          </cell>
          <cell r="K73">
            <v>0.99495373217932381</v>
          </cell>
          <cell r="M73">
            <v>461.38652999999999</v>
          </cell>
          <cell r="N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F74" t="str">
            <v>Heavy Equipment Maintenance</v>
          </cell>
          <cell r="H74">
            <v>170.04407895454787</v>
          </cell>
          <cell r="I74">
            <v>9546.6921199999997</v>
          </cell>
          <cell r="J74">
            <v>9376.6480410454515</v>
          </cell>
          <cell r="K74">
            <v>0.98218816771116857</v>
          </cell>
          <cell r="M74">
            <v>9546.6921199999997</v>
          </cell>
          <cell r="N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F75" t="str">
            <v>Highway Vehicle Mainten.</v>
          </cell>
          <cell r="H75">
            <v>16.863456858600721</v>
          </cell>
          <cell r="I75">
            <v>765.05086000000006</v>
          </cell>
          <cell r="J75">
            <v>748.18740314139939</v>
          </cell>
          <cell r="K75">
            <v>0.97795773099503391</v>
          </cell>
          <cell r="M75">
            <v>765.05086000000006</v>
          </cell>
          <cell r="N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F76" t="str">
            <v>Mill Maintenance Shop</v>
          </cell>
          <cell r="H76">
            <v>74.635543849587378</v>
          </cell>
          <cell r="I76">
            <v>5445.7353400000002</v>
          </cell>
          <cell r="J76">
            <v>5371.0997961504127</v>
          </cell>
          <cell r="K76">
            <v>0.98629468029755785</v>
          </cell>
          <cell r="M76">
            <v>5445.7353400000002</v>
          </cell>
          <cell r="N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F77" t="str">
            <v>Electrical/Instrumentation</v>
          </cell>
          <cell r="H77">
            <v>-17.034706428439257</v>
          </cell>
          <cell r="I77">
            <v>656.81992000000002</v>
          </cell>
          <cell r="J77">
            <v>673.85462642843925</v>
          </cell>
          <cell r="K77">
            <v>1.0259351245443944</v>
          </cell>
          <cell r="M77">
            <v>656.81991999999991</v>
          </cell>
          <cell r="N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F78" t="str">
            <v>Site Utilities</v>
          </cell>
          <cell r="H78">
            <v>38.910961557094161</v>
          </cell>
          <cell r="I78">
            <v>25.998000000000001</v>
          </cell>
          <cell r="J78">
            <v>-12.91296155709416</v>
          </cell>
          <cell r="K78">
            <v>-0.49669057454781751</v>
          </cell>
          <cell r="M78">
            <v>25.998000000000001</v>
          </cell>
          <cell r="N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F79" t="str">
            <v>Total Maintenance</v>
          </cell>
          <cell r="H79">
            <v>424.8348213507735</v>
          </cell>
          <cell r="I79">
            <v>17193.346880000001</v>
          </cell>
          <cell r="J79">
            <v>16768.512058649227</v>
          </cell>
          <cell r="K79">
            <v>0.97529074331391763</v>
          </cell>
          <cell r="M79">
            <v>17193.346980000002</v>
          </cell>
          <cell r="N79">
            <v>0</v>
          </cell>
        </row>
        <row r="82">
          <cell r="B82" t="str">
            <v>Current Month</v>
          </cell>
          <cell r="F82" t="str">
            <v>Bishkek Administration</v>
          </cell>
          <cell r="I82" t="str">
            <v>Year To Date</v>
          </cell>
          <cell r="M82" t="str">
            <v>Annual</v>
          </cell>
          <cell r="N82" t="str">
            <v>2001</v>
          </cell>
        </row>
        <row r="83">
          <cell r="A83" t="str">
            <v>Actual</v>
          </cell>
          <cell r="B83" t="str">
            <v>Budget</v>
          </cell>
          <cell r="C83" t="str">
            <v>Variance</v>
          </cell>
          <cell r="D83" t="str">
            <v>%</v>
          </cell>
          <cell r="F83" t="str">
            <v>($000's)</v>
          </cell>
          <cell r="H83" t="str">
            <v>Actual</v>
          </cell>
          <cell r="I83" t="str">
            <v>Budget</v>
          </cell>
          <cell r="J83" t="str">
            <v>Variance</v>
          </cell>
          <cell r="K83" t="str">
            <v>%</v>
          </cell>
          <cell r="M83" t="str">
            <v>Budget</v>
          </cell>
          <cell r="N83" t="str">
            <v>Forecast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F85" t="str">
            <v>Bishkek Administration</v>
          </cell>
          <cell r="H85">
            <v>903.17209646764206</v>
          </cell>
          <cell r="I85">
            <v>815.2342900000001</v>
          </cell>
          <cell r="J85">
            <v>-87.937806467641963</v>
          </cell>
          <cell r="K85">
            <v>-0.10786813992777702</v>
          </cell>
          <cell r="M85">
            <v>815.23428999999999</v>
          </cell>
          <cell r="N85">
            <v>3047.9000700000001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F86" t="str">
            <v>Bishkek Light Vehicles</v>
          </cell>
          <cell r="H86">
            <v>141.25391062829917</v>
          </cell>
          <cell r="I86">
            <v>133.40942000000001</v>
          </cell>
          <cell r="J86">
            <v>-7.8444906282991553</v>
          </cell>
          <cell r="K86">
            <v>-5.8800125420672353E-2</v>
          </cell>
          <cell r="M86">
            <v>133.40942000000001</v>
          </cell>
          <cell r="N86">
            <v>602.44365000000005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F87" t="str">
            <v>Corporate Relations</v>
          </cell>
          <cell r="H87">
            <v>110.92380661645277</v>
          </cell>
          <cell r="I87">
            <v>119.80458</v>
          </cell>
          <cell r="J87">
            <v>8.8807733835472362</v>
          </cell>
          <cell r="K87">
            <v>7.4127160944491732E-2</v>
          </cell>
          <cell r="M87">
            <v>119.80458</v>
          </cell>
          <cell r="N87">
            <v>678.09927000000005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F88" t="str">
            <v>Housing Bishkek</v>
          </cell>
          <cell r="H88">
            <v>167.42768220716172</v>
          </cell>
          <cell r="I88">
            <v>180.87031999999999</v>
          </cell>
          <cell r="J88">
            <v>13.442637792838269</v>
          </cell>
          <cell r="K88">
            <v>7.4321966107199183E-2</v>
          </cell>
          <cell r="M88">
            <v>180.87032000000002</v>
          </cell>
          <cell r="N88">
            <v>711.03998000000001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F89" t="str">
            <v>JV Executive Administration</v>
          </cell>
          <cell r="H89">
            <v>55.251894145558687</v>
          </cell>
          <cell r="I89">
            <v>62.494</v>
          </cell>
          <cell r="J89">
            <v>7.2421058544413128</v>
          </cell>
          <cell r="K89">
            <v>0.11588481861364791</v>
          </cell>
          <cell r="M89">
            <v>62.494</v>
          </cell>
          <cell r="N89">
            <v>427.82579000000004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F90" t="str">
            <v>Finance &amp; Accounting</v>
          </cell>
          <cell r="H90">
            <v>168.28755943447624</v>
          </cell>
          <cell r="I90">
            <v>153.17392999999998</v>
          </cell>
          <cell r="J90">
            <v>-15.113629434476252</v>
          </cell>
          <cell r="K90">
            <v>-9.8669724244042398E-2</v>
          </cell>
          <cell r="M90">
            <v>153.17392999999998</v>
          </cell>
          <cell r="N90">
            <v>1249.6584399999999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F91" t="str">
            <v>Mgt. Information System</v>
          </cell>
          <cell r="H91">
            <v>23.313264170541586</v>
          </cell>
          <cell r="I91">
            <v>19.47316</v>
          </cell>
          <cell r="J91">
            <v>-3.8401041705415864</v>
          </cell>
          <cell r="K91">
            <v>-0.19719984689396</v>
          </cell>
          <cell r="M91">
            <v>19.47316</v>
          </cell>
          <cell r="N91">
            <v>107.90111000000002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F92" t="str">
            <v>Bishkek Procurement</v>
          </cell>
          <cell r="H92">
            <v>36.917258369160479</v>
          </cell>
          <cell r="I92">
            <v>34.831069999999997</v>
          </cell>
          <cell r="J92">
            <v>-2.0861883691604817</v>
          </cell>
          <cell r="K92">
            <v>-5.9894466898676439E-2</v>
          </cell>
          <cell r="M92">
            <v>34.831070000000004</v>
          </cell>
          <cell r="N92">
            <v>139.58753999999999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F93" t="str">
            <v>Human Resources</v>
          </cell>
          <cell r="H93">
            <v>69.23761504910189</v>
          </cell>
          <cell r="I93">
            <v>72.584890000000001</v>
          </cell>
          <cell r="J93">
            <v>3.347274950898111</v>
          </cell>
          <cell r="K93">
            <v>4.6115313406111254E-2</v>
          </cell>
          <cell r="M93">
            <v>72.584890000000001</v>
          </cell>
          <cell r="N93">
            <v>154.48425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F94" t="str">
            <v>Medical Services</v>
          </cell>
          <cell r="H94">
            <v>104.66465899801098</v>
          </cell>
          <cell r="I94">
            <v>13.263689999999997</v>
          </cell>
          <cell r="J94">
            <v>-91.400968998010981</v>
          </cell>
          <cell r="K94">
            <v>-6.8910664376211299</v>
          </cell>
          <cell r="M94">
            <v>13.263689999999999</v>
          </cell>
          <cell r="N94">
            <v>54.517780000000002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F95" t="str">
            <v>Security</v>
          </cell>
          <cell r="H95">
            <v>70.005088935755609</v>
          </cell>
          <cell r="I95">
            <v>76.164380000000008</v>
          </cell>
          <cell r="J95">
            <v>6.1592910642443996</v>
          </cell>
          <cell r="K95">
            <v>8.086839365388912E-2</v>
          </cell>
          <cell r="M95">
            <v>76.164380000000008</v>
          </cell>
          <cell r="N95">
            <v>419.78804000000002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F96" t="str">
            <v>KGC Executive Administration</v>
          </cell>
          <cell r="H96">
            <v>18.578734166872792</v>
          </cell>
          <cell r="I96">
            <v>37.567819999999998</v>
          </cell>
          <cell r="J96">
            <v>18.989085833127206</v>
          </cell>
          <cell r="K96">
            <v>0.50546147828453203</v>
          </cell>
          <cell r="M96">
            <v>37.567819999999998</v>
          </cell>
          <cell r="N96">
            <v>149.46290999999999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F97" t="str">
            <v>Total Bishkek</v>
          </cell>
          <cell r="H97">
            <v>1869.0335691890339</v>
          </cell>
          <cell r="I97">
            <v>1718.8715499999998</v>
          </cell>
          <cell r="J97">
            <v>-150.16201918903403</v>
          </cell>
          <cell r="K97">
            <v>-8.7360814825886229E-2</v>
          </cell>
          <cell r="M97">
            <v>1718.8715499999998</v>
          </cell>
          <cell r="N97">
            <v>7742.7088300000014</v>
          </cell>
        </row>
      </sheetData>
      <sheetData sheetId="8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Mine Cost/BCM - 2002 Average</v>
          </cell>
          <cell r="C3">
            <v>0.43638935985225796</v>
          </cell>
          <cell r="D3">
            <v>0.43638935985225796</v>
          </cell>
          <cell r="E3">
            <v>0.43638935985225796</v>
          </cell>
          <cell r="F3">
            <v>0.43638935985225796</v>
          </cell>
          <cell r="G3">
            <v>0.43638935985225796</v>
          </cell>
          <cell r="H3">
            <v>0.43638935985225796</v>
          </cell>
          <cell r="I3">
            <v>0.43638935985225796</v>
          </cell>
          <cell r="J3">
            <v>0.43638935985225796</v>
          </cell>
          <cell r="K3">
            <v>0.43638935985225796</v>
          </cell>
          <cell r="L3">
            <v>0.43638935985225796</v>
          </cell>
          <cell r="M3">
            <v>0.43638935985225796</v>
          </cell>
          <cell r="N3">
            <v>0.43638935985225796</v>
          </cell>
        </row>
        <row r="4">
          <cell r="B4" t="str">
            <v>Mine Cost/BCM - 2002 Actual</v>
          </cell>
          <cell r="C4">
            <v>1.6879280070204343</v>
          </cell>
          <cell r="D4">
            <v>1.7779286257910571</v>
          </cell>
          <cell r="E4">
            <v>1.7117032243200416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Mine Cost/BCM - 2001 Average</v>
          </cell>
          <cell r="C5">
            <v>1.56304585507459</v>
          </cell>
          <cell r="D5">
            <v>1.56304585507459</v>
          </cell>
          <cell r="E5">
            <v>1.56304585507459</v>
          </cell>
          <cell r="F5">
            <v>1.56304585507459</v>
          </cell>
          <cell r="G5">
            <v>1.56304585507459</v>
          </cell>
          <cell r="H5">
            <v>1.56304585507459</v>
          </cell>
          <cell r="I5">
            <v>1.56304585507459</v>
          </cell>
          <cell r="J5">
            <v>1.56304585507459</v>
          </cell>
          <cell r="K5">
            <v>1.56304585507459</v>
          </cell>
          <cell r="L5">
            <v>1.56304585507459</v>
          </cell>
          <cell r="M5">
            <v>1.56304585507459</v>
          </cell>
          <cell r="N5">
            <v>1.56304585507459</v>
          </cell>
        </row>
        <row r="6">
          <cell r="B6" t="str">
            <v>Mine Cost/BCM - 2000 Average</v>
          </cell>
          <cell r="C6">
            <v>1.6807205603285489</v>
          </cell>
          <cell r="D6">
            <v>1.6807205603285489</v>
          </cell>
          <cell r="E6">
            <v>1.6807205603285489</v>
          </cell>
          <cell r="F6">
            <v>1.6807205603285489</v>
          </cell>
          <cell r="G6">
            <v>1.6807205603285489</v>
          </cell>
          <cell r="H6">
            <v>1.6807205603285489</v>
          </cell>
          <cell r="I6">
            <v>1.6807205603285489</v>
          </cell>
          <cell r="J6">
            <v>1.6807205603285489</v>
          </cell>
          <cell r="K6">
            <v>1.6807205603285489</v>
          </cell>
          <cell r="L6">
            <v>1.6807205603285489</v>
          </cell>
          <cell r="M6">
            <v>1.6807205603285489</v>
          </cell>
          <cell r="N6">
            <v>1.6807205603285489</v>
          </cell>
        </row>
        <row r="7">
          <cell r="B7" t="str">
            <v>Mine Cost/BCM - 1999 Average</v>
          </cell>
          <cell r="C7">
            <v>1.9300000000000002</v>
          </cell>
          <cell r="D7">
            <v>1.9300000000000002</v>
          </cell>
          <cell r="E7">
            <v>1.9300000000000002</v>
          </cell>
          <cell r="F7">
            <v>1.9300000000000002</v>
          </cell>
          <cell r="G7">
            <v>1.9300000000000002</v>
          </cell>
          <cell r="H7">
            <v>1.9300000000000002</v>
          </cell>
          <cell r="I7">
            <v>1.9300000000000002</v>
          </cell>
          <cell r="J7">
            <v>1.9300000000000002</v>
          </cell>
          <cell r="K7">
            <v>1.9300000000000002</v>
          </cell>
          <cell r="L7">
            <v>1.9300000000000002</v>
          </cell>
          <cell r="M7">
            <v>1.9300000000000002</v>
          </cell>
          <cell r="N7">
            <v>1.9300000000000002</v>
          </cell>
        </row>
        <row r="8">
          <cell r="B8" t="str">
            <v>Mine Cost/BCM - 1998 Average</v>
          </cell>
          <cell r="C8">
            <v>2.2747599051946357</v>
          </cell>
          <cell r="D8">
            <v>2.2747599051946357</v>
          </cell>
          <cell r="E8">
            <v>2.2747599051946357</v>
          </cell>
          <cell r="F8">
            <v>2.2747599051946357</v>
          </cell>
          <cell r="G8">
            <v>2.2747599051946357</v>
          </cell>
          <cell r="H8">
            <v>2.2747599051946357</v>
          </cell>
          <cell r="I8">
            <v>2.2747599051946357</v>
          </cell>
          <cell r="J8">
            <v>2.2747599051946357</v>
          </cell>
          <cell r="K8">
            <v>2.2747599051946357</v>
          </cell>
          <cell r="L8">
            <v>2.2747599051946357</v>
          </cell>
          <cell r="M8">
            <v>2.2747599051946357</v>
          </cell>
          <cell r="N8">
            <v>2.2747599051946357</v>
          </cell>
        </row>
        <row r="9">
          <cell r="B9" t="str">
            <v>Mine Cost/BCM - 1997 Average</v>
          </cell>
          <cell r="C9">
            <v>2.5906945813098559</v>
          </cell>
          <cell r="D9">
            <v>2.5906945813098559</v>
          </cell>
          <cell r="E9">
            <v>2.5906945813098559</v>
          </cell>
          <cell r="F9">
            <v>2.5906945813098559</v>
          </cell>
          <cell r="G9">
            <v>2.5906945813098559</v>
          </cell>
          <cell r="H9">
            <v>2.5906945813098559</v>
          </cell>
          <cell r="I9">
            <v>2.5906945813098559</v>
          </cell>
          <cell r="J9">
            <v>2.5906945813098559</v>
          </cell>
          <cell r="K9">
            <v>2.5906945813098559</v>
          </cell>
          <cell r="L9">
            <v>2.5906945813098559</v>
          </cell>
          <cell r="M9">
            <v>2.5906945813098559</v>
          </cell>
          <cell r="N9">
            <v>2.5906945813098559</v>
          </cell>
        </row>
        <row r="10">
          <cell r="B10" t="str">
            <v>Mine Target Line - 1999 Budget less 5%</v>
          </cell>
          <cell r="C10">
            <v>2.1185</v>
          </cell>
          <cell r="D10">
            <v>2.1185</v>
          </cell>
          <cell r="E10">
            <v>2.1185</v>
          </cell>
          <cell r="F10">
            <v>2.1185</v>
          </cell>
          <cell r="G10">
            <v>2.1185</v>
          </cell>
          <cell r="H10">
            <v>2.1185</v>
          </cell>
          <cell r="I10">
            <v>2.1185</v>
          </cell>
          <cell r="J10">
            <v>2.1185</v>
          </cell>
          <cell r="K10">
            <v>2.1185</v>
          </cell>
          <cell r="L10">
            <v>2.1185</v>
          </cell>
          <cell r="M10">
            <v>2.1185</v>
          </cell>
          <cell r="N10">
            <v>2.1185</v>
          </cell>
        </row>
        <row r="37">
          <cell r="C37" t="str">
            <v>Jan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May</v>
          </cell>
          <cell r="H37" t="str">
            <v>Jun</v>
          </cell>
          <cell r="I37" t="str">
            <v>Jul</v>
          </cell>
          <cell r="J37" t="str">
            <v>Aug</v>
          </cell>
          <cell r="K37" t="str">
            <v>Sep</v>
          </cell>
          <cell r="L37" t="str">
            <v>Oct</v>
          </cell>
          <cell r="M37" t="str">
            <v>Nov</v>
          </cell>
          <cell r="N37" t="str">
            <v>Dec</v>
          </cell>
        </row>
        <row r="38">
          <cell r="B38" t="str">
            <v>Mill Cost/Tonne  - 2002 Actual</v>
          </cell>
          <cell r="C38">
            <v>4.0822461032245565</v>
          </cell>
          <cell r="D38">
            <v>5.0266297184664053</v>
          </cell>
          <cell r="E38">
            <v>5.2823966201434782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Mill Cost/Tonne  - 2002 Average</v>
          </cell>
          <cell r="C39">
            <v>1.1789186096230277</v>
          </cell>
          <cell r="D39">
            <v>1.1789186096230277</v>
          </cell>
          <cell r="E39">
            <v>1.1789186096230277</v>
          </cell>
          <cell r="F39">
            <v>1.1789186096230277</v>
          </cell>
          <cell r="G39">
            <v>1.1789186096230277</v>
          </cell>
          <cell r="H39">
            <v>1.1789186096230277</v>
          </cell>
          <cell r="I39">
            <v>1.1789186096230277</v>
          </cell>
          <cell r="J39">
            <v>1.1789186096230277</v>
          </cell>
          <cell r="K39">
            <v>1.1789186096230277</v>
          </cell>
          <cell r="L39">
            <v>1.1789186096230277</v>
          </cell>
          <cell r="M39">
            <v>1.1789186096230277</v>
          </cell>
          <cell r="N39">
            <v>1.1789186096230277</v>
          </cell>
        </row>
        <row r="40">
          <cell r="B40" t="str">
            <v>Mill Cost/Tonne  - 2001 Average</v>
          </cell>
          <cell r="C40">
            <v>5.6501037754442729</v>
          </cell>
          <cell r="D40">
            <v>5.6501037754442729</v>
          </cell>
          <cell r="E40">
            <v>5.6501037754442729</v>
          </cell>
          <cell r="F40">
            <v>5.6501037754442729</v>
          </cell>
          <cell r="G40">
            <v>5.6501037754442729</v>
          </cell>
          <cell r="H40">
            <v>5.6501037754442729</v>
          </cell>
          <cell r="I40">
            <v>5.6501037754442729</v>
          </cell>
          <cell r="J40">
            <v>5.6501037754442729</v>
          </cell>
          <cell r="K40">
            <v>5.6501037754442729</v>
          </cell>
          <cell r="L40">
            <v>5.6501037754442729</v>
          </cell>
          <cell r="M40">
            <v>5.6501037754442729</v>
          </cell>
          <cell r="N40">
            <v>5.6501037754442729</v>
          </cell>
        </row>
        <row r="41">
          <cell r="B41" t="str">
            <v>Mill Cost/Tonne  - 2000 Average</v>
          </cell>
          <cell r="C41">
            <v>5.3071253133821337</v>
          </cell>
          <cell r="D41">
            <v>5.3071253133821337</v>
          </cell>
          <cell r="E41">
            <v>5.3071253133821337</v>
          </cell>
          <cell r="F41">
            <v>5.3071253133821337</v>
          </cell>
          <cell r="G41">
            <v>5.3071253133821337</v>
          </cell>
          <cell r="H41">
            <v>5.3071253133821337</v>
          </cell>
          <cell r="I41">
            <v>5.3071253133821337</v>
          </cell>
          <cell r="J41">
            <v>5.3071253133821337</v>
          </cell>
          <cell r="K41">
            <v>5.3071253133821337</v>
          </cell>
          <cell r="L41">
            <v>5.3071253133821337</v>
          </cell>
          <cell r="M41">
            <v>5.3071253133821337</v>
          </cell>
          <cell r="N41">
            <v>5.3071253133821337</v>
          </cell>
        </row>
        <row r="42">
          <cell r="B42" t="str">
            <v>Mill Cost/Tonne - 1999 Average</v>
          </cell>
          <cell r="C42">
            <v>5.4699999999999989</v>
          </cell>
          <cell r="D42">
            <v>5.4699999999999989</v>
          </cell>
          <cell r="E42">
            <v>5.4699999999999989</v>
          </cell>
          <cell r="F42">
            <v>5.4699999999999989</v>
          </cell>
          <cell r="G42">
            <v>5.4699999999999989</v>
          </cell>
          <cell r="H42">
            <v>5.4699999999999989</v>
          </cell>
          <cell r="I42">
            <v>5.4699999999999989</v>
          </cell>
          <cell r="J42">
            <v>5.4699999999999989</v>
          </cell>
          <cell r="K42">
            <v>5.4699999999999989</v>
          </cell>
          <cell r="L42">
            <v>5.4699999999999989</v>
          </cell>
          <cell r="M42">
            <v>5.4699999999999989</v>
          </cell>
          <cell r="N42">
            <v>5.4699999999999989</v>
          </cell>
        </row>
        <row r="43">
          <cell r="B43" t="str">
            <v>Mill Cost/Tonne - 1998 Average</v>
          </cell>
          <cell r="C43">
            <v>6.3906201647464274</v>
          </cell>
          <cell r="D43">
            <v>6.3906201647464274</v>
          </cell>
          <cell r="E43">
            <v>6.3906201647464274</v>
          </cell>
          <cell r="F43">
            <v>6.3906201647464274</v>
          </cell>
          <cell r="G43">
            <v>6.3906201647464274</v>
          </cell>
          <cell r="H43">
            <v>6.3906201647464274</v>
          </cell>
          <cell r="I43">
            <v>6.3906201647464274</v>
          </cell>
          <cell r="J43">
            <v>6.3906201647464274</v>
          </cell>
          <cell r="K43">
            <v>6.3906201647464274</v>
          </cell>
          <cell r="L43">
            <v>6.3906201647464274</v>
          </cell>
          <cell r="M43">
            <v>6.3906201647464274</v>
          </cell>
          <cell r="N43">
            <v>6.3906201647464274</v>
          </cell>
        </row>
        <row r="44">
          <cell r="B44" t="str">
            <v>Mill Cost/Tonne - 1997 Average</v>
          </cell>
          <cell r="C44">
            <v>6.5480554972770397</v>
          </cell>
          <cell r="D44">
            <v>6.5480554972770397</v>
          </cell>
          <cell r="E44">
            <v>6.5480554972770397</v>
          </cell>
          <cell r="F44">
            <v>6.5480554972770397</v>
          </cell>
          <cell r="G44">
            <v>6.5480554972770397</v>
          </cell>
          <cell r="H44">
            <v>6.5480554972770397</v>
          </cell>
          <cell r="I44">
            <v>6.5480554972770397</v>
          </cell>
          <cell r="J44">
            <v>6.5480554972770397</v>
          </cell>
          <cell r="K44">
            <v>6.5480554972770397</v>
          </cell>
          <cell r="L44">
            <v>6.5480554972770397</v>
          </cell>
          <cell r="M44">
            <v>6.5480554972770397</v>
          </cell>
          <cell r="N44">
            <v>6.5480554972770397</v>
          </cell>
        </row>
        <row r="45">
          <cell r="B45" t="str">
            <v>Mill Target Line - 1999 Budget less 5%</v>
          </cell>
          <cell r="C45">
            <v>5.6011999999999995</v>
          </cell>
          <cell r="D45">
            <v>5.6011999999999995</v>
          </cell>
          <cell r="E45">
            <v>5.6011999999999995</v>
          </cell>
          <cell r="F45">
            <v>5.6011999999999995</v>
          </cell>
          <cell r="G45">
            <v>5.6011999999999995</v>
          </cell>
          <cell r="H45">
            <v>5.6011999999999995</v>
          </cell>
          <cell r="I45">
            <v>5.6011999999999995</v>
          </cell>
          <cell r="J45">
            <v>5.6011999999999995</v>
          </cell>
          <cell r="K45">
            <v>5.6011999999999995</v>
          </cell>
          <cell r="L45">
            <v>5.6011999999999995</v>
          </cell>
          <cell r="M45">
            <v>5.6011999999999995</v>
          </cell>
          <cell r="N45">
            <v>5.6011999999999995</v>
          </cell>
        </row>
        <row r="72">
          <cell r="C72" t="str">
            <v>Jan</v>
          </cell>
          <cell r="D72" t="str">
            <v>Feb</v>
          </cell>
          <cell r="E72" t="str">
            <v>Mar</v>
          </cell>
          <cell r="F72" t="str">
            <v>Apr</v>
          </cell>
          <cell r="G72" t="str">
            <v>May</v>
          </cell>
          <cell r="H72" t="str">
            <v>Jun</v>
          </cell>
          <cell r="I72" t="str">
            <v>Jul</v>
          </cell>
          <cell r="J72" t="str">
            <v>Aug</v>
          </cell>
          <cell r="K72" t="str">
            <v>Sep</v>
          </cell>
          <cell r="L72" t="str">
            <v>Oct</v>
          </cell>
          <cell r="M72" t="str">
            <v>Nov</v>
          </cell>
          <cell r="N72" t="str">
            <v>Dec</v>
          </cell>
        </row>
        <row r="73">
          <cell r="B73" t="str">
            <v>Mill Cost/oz Poured - 2002 Actual</v>
          </cell>
          <cell r="C73">
            <v>33.888849737630892</v>
          </cell>
          <cell r="D73">
            <v>45.520155212628254</v>
          </cell>
          <cell r="E73">
            <v>51.207829465906386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Mill Cost/oz Poured - 2002 Average</v>
          </cell>
          <cell r="C74">
            <v>12.52</v>
          </cell>
          <cell r="D74">
            <v>12.52</v>
          </cell>
          <cell r="E74">
            <v>12.52</v>
          </cell>
          <cell r="F74">
            <v>12.52</v>
          </cell>
          <cell r="G74">
            <v>12.52</v>
          </cell>
          <cell r="H74">
            <v>12.52</v>
          </cell>
          <cell r="I74">
            <v>12.52</v>
          </cell>
          <cell r="J74">
            <v>12.52</v>
          </cell>
          <cell r="K74">
            <v>12.52</v>
          </cell>
          <cell r="L74">
            <v>12.52</v>
          </cell>
          <cell r="M74">
            <v>12.52</v>
          </cell>
          <cell r="N74">
            <v>12.52</v>
          </cell>
        </row>
        <row r="75">
          <cell r="B75" t="str">
            <v>Mill Cost/oz Poured - 2001 Average</v>
          </cell>
          <cell r="C75">
            <v>42.641258914646798</v>
          </cell>
          <cell r="D75">
            <v>42.641258914646798</v>
          </cell>
          <cell r="E75">
            <v>42.641258914646798</v>
          </cell>
          <cell r="F75">
            <v>42.641258914646798</v>
          </cell>
          <cell r="G75">
            <v>42.641258914646798</v>
          </cell>
          <cell r="H75">
            <v>42.641258914646798</v>
          </cell>
          <cell r="I75">
            <v>42.641258914646798</v>
          </cell>
          <cell r="J75">
            <v>42.641258914646798</v>
          </cell>
          <cell r="K75">
            <v>42.641258914646798</v>
          </cell>
          <cell r="L75">
            <v>42.641258914646798</v>
          </cell>
          <cell r="M75">
            <v>42.641258914646798</v>
          </cell>
          <cell r="N75">
            <v>42.641258914646798</v>
          </cell>
        </row>
        <row r="76">
          <cell r="B76" t="str">
            <v>Mill Cost/oz Poured - 2000 Average</v>
          </cell>
          <cell r="C76">
            <v>43.546545157130574</v>
          </cell>
          <cell r="D76">
            <v>43.546545157130574</v>
          </cell>
          <cell r="E76">
            <v>43.546545157130574</v>
          </cell>
          <cell r="F76">
            <v>43.546545157130574</v>
          </cell>
          <cell r="G76">
            <v>43.546545157130574</v>
          </cell>
          <cell r="H76">
            <v>43.546545157130574</v>
          </cell>
          <cell r="I76">
            <v>43.546545157130574</v>
          </cell>
          <cell r="J76">
            <v>43.546545157130574</v>
          </cell>
          <cell r="K76">
            <v>43.546545157130574</v>
          </cell>
          <cell r="L76">
            <v>43.546545157130574</v>
          </cell>
          <cell r="M76">
            <v>43.546545157130574</v>
          </cell>
          <cell r="N76">
            <v>43.546545157130574</v>
          </cell>
        </row>
        <row r="77">
          <cell r="B77" t="str">
            <v>Mill Cost/oz Poured - 1999 Average</v>
          </cell>
          <cell r="C77">
            <v>47.500108923005357</v>
          </cell>
          <cell r="D77">
            <v>47.500108923005357</v>
          </cell>
          <cell r="E77">
            <v>47.500108923005357</v>
          </cell>
          <cell r="F77">
            <v>47.500108923005357</v>
          </cell>
          <cell r="G77">
            <v>47.500108923005357</v>
          </cell>
          <cell r="H77">
            <v>47.500108923005357</v>
          </cell>
          <cell r="I77">
            <v>47.500108923005357</v>
          </cell>
          <cell r="J77">
            <v>47.500108923005357</v>
          </cell>
          <cell r="K77">
            <v>47.500108923005357</v>
          </cell>
          <cell r="L77">
            <v>47.500108923005357</v>
          </cell>
          <cell r="M77">
            <v>47.500108923005357</v>
          </cell>
          <cell r="N77">
            <v>47.500108923005357</v>
          </cell>
        </row>
        <row r="78">
          <cell r="B78" t="str">
            <v>Mill Cost/oz Poured - 1998 Average</v>
          </cell>
          <cell r="C78">
            <v>52.047061121177506</v>
          </cell>
          <cell r="D78">
            <v>52.047061121177506</v>
          </cell>
          <cell r="E78">
            <v>52.047061121177506</v>
          </cell>
          <cell r="F78">
            <v>52.047061121177506</v>
          </cell>
          <cell r="G78">
            <v>52.047061121177506</v>
          </cell>
          <cell r="H78">
            <v>52.047061121177506</v>
          </cell>
          <cell r="I78">
            <v>52.047061121177506</v>
          </cell>
          <cell r="J78">
            <v>52.047061121177506</v>
          </cell>
          <cell r="K78">
            <v>52.047061121177506</v>
          </cell>
          <cell r="L78">
            <v>52.047061121177506</v>
          </cell>
          <cell r="M78">
            <v>52.047061121177506</v>
          </cell>
          <cell r="N78">
            <v>52.047061121177506</v>
          </cell>
        </row>
        <row r="79">
          <cell r="B79" t="str">
            <v>Mill Cost/oz Poured - 1997 Average</v>
          </cell>
          <cell r="C79">
            <v>52.455117329382524</v>
          </cell>
          <cell r="D79">
            <v>52.455117329382524</v>
          </cell>
          <cell r="E79">
            <v>52.455117329382524</v>
          </cell>
          <cell r="F79">
            <v>52.455117329382524</v>
          </cell>
          <cell r="G79">
            <v>52.455117329382524</v>
          </cell>
          <cell r="H79">
            <v>52.455117329382524</v>
          </cell>
          <cell r="I79">
            <v>52.455117329382524</v>
          </cell>
          <cell r="J79">
            <v>52.455117329382524</v>
          </cell>
          <cell r="K79">
            <v>52.455117329382524</v>
          </cell>
          <cell r="L79">
            <v>52.455117329382524</v>
          </cell>
          <cell r="M79">
            <v>52.455117329382524</v>
          </cell>
          <cell r="N79">
            <v>52.455117329382524</v>
          </cell>
        </row>
        <row r="80">
          <cell r="B80" t="str">
            <v>Target Line - 2000 Budget less 5%</v>
          </cell>
          <cell r="C80">
            <v>49.295499999999997</v>
          </cell>
          <cell r="D80">
            <v>49.295499999999997</v>
          </cell>
          <cell r="E80">
            <v>49.295499999999997</v>
          </cell>
          <cell r="F80">
            <v>49.295499999999997</v>
          </cell>
          <cell r="G80">
            <v>49.295499999999997</v>
          </cell>
          <cell r="H80">
            <v>49.295499999999997</v>
          </cell>
          <cell r="I80">
            <v>49.295499999999997</v>
          </cell>
          <cell r="J80">
            <v>49.295499999999997</v>
          </cell>
          <cell r="K80">
            <v>49.295499999999997</v>
          </cell>
          <cell r="L80">
            <v>49.295499999999997</v>
          </cell>
          <cell r="M80">
            <v>49.295499999999997</v>
          </cell>
          <cell r="N80">
            <v>49.295499999999997</v>
          </cell>
        </row>
        <row r="107">
          <cell r="C107" t="str">
            <v>Jan</v>
          </cell>
          <cell r="D107" t="str">
            <v>Feb</v>
          </cell>
          <cell r="E107" t="str">
            <v>Mar</v>
          </cell>
          <cell r="F107" t="str">
            <v>Apr</v>
          </cell>
          <cell r="G107" t="str">
            <v>May</v>
          </cell>
          <cell r="H107" t="str">
            <v>Jun</v>
          </cell>
          <cell r="I107" t="str">
            <v>Jul</v>
          </cell>
          <cell r="J107" t="str">
            <v>Aug</v>
          </cell>
          <cell r="K107" t="str">
            <v>Sep</v>
          </cell>
          <cell r="L107" t="str">
            <v>Oct</v>
          </cell>
          <cell r="M107" t="str">
            <v>Nov</v>
          </cell>
          <cell r="N107" t="str">
            <v>Dec</v>
          </cell>
        </row>
        <row r="108">
          <cell r="B108" t="str">
            <v>Mine Cost/oz Mined - 2002Actual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>
            <v>0</v>
          </cell>
          <cell r="H108">
            <v>0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</row>
        <row r="109">
          <cell r="B109" t="str">
            <v>Mine Cost/oz Mined - 2002 Average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</row>
        <row r="110">
          <cell r="B110" t="str">
            <v>Mine Cost/oz Mined - 2001 Average</v>
          </cell>
          <cell r="C110">
            <v>31.292196577541624</v>
          </cell>
          <cell r="D110">
            <v>31.292196577541624</v>
          </cell>
          <cell r="E110">
            <v>31.292196577541624</v>
          </cell>
          <cell r="F110">
            <v>31.292196577541624</v>
          </cell>
          <cell r="G110">
            <v>31.292196577541624</v>
          </cell>
          <cell r="H110">
            <v>31.292196577541624</v>
          </cell>
          <cell r="I110">
            <v>31.292196577541624</v>
          </cell>
          <cell r="J110">
            <v>31.292196577541624</v>
          </cell>
          <cell r="K110">
            <v>31.292196577541624</v>
          </cell>
          <cell r="L110">
            <v>31.292196577541624</v>
          </cell>
          <cell r="M110">
            <v>31.292196577541624</v>
          </cell>
          <cell r="N110">
            <v>31.292196577541624</v>
          </cell>
        </row>
        <row r="111">
          <cell r="B111" t="str">
            <v>Mine Cost/oz Mined - 2000 Average</v>
          </cell>
          <cell r="C111">
            <v>32.39494399257724</v>
          </cell>
          <cell r="D111">
            <v>32.39494399257724</v>
          </cell>
          <cell r="E111">
            <v>32.39494399257724</v>
          </cell>
          <cell r="F111">
            <v>32.39494399257724</v>
          </cell>
          <cell r="G111">
            <v>32.39494399257724</v>
          </cell>
          <cell r="H111">
            <v>32.39494399257724</v>
          </cell>
          <cell r="I111">
            <v>32.39494399257724</v>
          </cell>
          <cell r="J111">
            <v>32.39494399257724</v>
          </cell>
          <cell r="K111">
            <v>32.39494399257724</v>
          </cell>
          <cell r="L111">
            <v>32.39494399257724</v>
          </cell>
          <cell r="M111">
            <v>32.39494399257724</v>
          </cell>
          <cell r="N111">
            <v>32.39494399257724</v>
          </cell>
        </row>
        <row r="112">
          <cell r="B112" t="str">
            <v>Mine Cost/oz Mined - 1999 Average</v>
          </cell>
          <cell r="C112">
            <v>32.659201384410842</v>
          </cell>
          <cell r="D112">
            <v>32.659201384410842</v>
          </cell>
          <cell r="E112">
            <v>32.659201384410842</v>
          </cell>
          <cell r="F112">
            <v>32.659201384410842</v>
          </cell>
          <cell r="G112">
            <v>32.659201384410842</v>
          </cell>
          <cell r="H112">
            <v>32.659201384410842</v>
          </cell>
          <cell r="I112">
            <v>32.659201384410842</v>
          </cell>
          <cell r="J112">
            <v>32.659201384410842</v>
          </cell>
          <cell r="K112">
            <v>32.659201384410842</v>
          </cell>
          <cell r="L112">
            <v>32.659201384410842</v>
          </cell>
          <cell r="M112">
            <v>32.659201384410842</v>
          </cell>
          <cell r="N112">
            <v>32.659201384410842</v>
          </cell>
        </row>
        <row r="113">
          <cell r="B113" t="str">
            <v>Mine Cost/oz Mined - 1998 Average</v>
          </cell>
          <cell r="C113">
            <v>33.661281676476975</v>
          </cell>
          <cell r="D113">
            <v>33.661281676476975</v>
          </cell>
          <cell r="E113">
            <v>33.661281676476975</v>
          </cell>
          <cell r="F113">
            <v>33.661281676476975</v>
          </cell>
          <cell r="G113">
            <v>33.661281676476975</v>
          </cell>
          <cell r="H113">
            <v>33.661281676476975</v>
          </cell>
          <cell r="I113">
            <v>33.661281676476975</v>
          </cell>
          <cell r="J113">
            <v>33.661281676476975</v>
          </cell>
          <cell r="K113">
            <v>33.661281676476975</v>
          </cell>
          <cell r="L113">
            <v>33.661281676476975</v>
          </cell>
          <cell r="M113">
            <v>33.661281676476975</v>
          </cell>
          <cell r="N113">
            <v>33.661281676476975</v>
          </cell>
        </row>
        <row r="114">
          <cell r="B114" t="str">
            <v>Mine Cost/oz Mined - 1997 Average</v>
          </cell>
          <cell r="C114">
            <v>27.024979994829433</v>
          </cell>
          <cell r="D114">
            <v>27.024979994829433</v>
          </cell>
          <cell r="E114">
            <v>27.024979994829433</v>
          </cell>
          <cell r="F114">
            <v>27.024979994829433</v>
          </cell>
          <cell r="G114">
            <v>27.024979994829433</v>
          </cell>
          <cell r="H114">
            <v>27.024979994829433</v>
          </cell>
          <cell r="I114">
            <v>27.024979994829433</v>
          </cell>
          <cell r="J114">
            <v>27.024979994829433</v>
          </cell>
          <cell r="K114">
            <v>27.024979994829433</v>
          </cell>
          <cell r="L114">
            <v>27.024979994829433</v>
          </cell>
          <cell r="M114">
            <v>27.024979994829433</v>
          </cell>
          <cell r="N114">
            <v>27.024979994829433</v>
          </cell>
        </row>
        <row r="115">
          <cell r="B115" t="str">
            <v>Target Line - 2000 Budget less 5%</v>
          </cell>
          <cell r="C115">
            <v>31.348764999999997</v>
          </cell>
          <cell r="D115">
            <v>31.348764999999997</v>
          </cell>
          <cell r="E115">
            <v>31.348764999999997</v>
          </cell>
          <cell r="F115">
            <v>31.348764999999997</v>
          </cell>
          <cell r="G115">
            <v>31.348764999999997</v>
          </cell>
          <cell r="H115">
            <v>31.348764999999997</v>
          </cell>
          <cell r="I115">
            <v>31.348764999999997</v>
          </cell>
          <cell r="J115">
            <v>31.348764999999997</v>
          </cell>
          <cell r="K115">
            <v>31.348764999999997</v>
          </cell>
          <cell r="L115">
            <v>31.348764999999997</v>
          </cell>
          <cell r="M115">
            <v>31.348764999999997</v>
          </cell>
          <cell r="N115">
            <v>31.348764999999997</v>
          </cell>
        </row>
      </sheetData>
      <sheetData sheetId="9">
        <row r="1">
          <cell r="E1" t="str">
            <v>Production Summary Report</v>
          </cell>
        </row>
        <row r="2">
          <cell r="E2" t="str">
            <v>December 31, 2002</v>
          </cell>
        </row>
        <row r="3">
          <cell r="E3" t="str">
            <v>Table 1.1</v>
          </cell>
        </row>
        <row r="4">
          <cell r="B4" t="str">
            <v>Current Month</v>
          </cell>
          <cell r="H4" t="str">
            <v>Year To Date</v>
          </cell>
          <cell r="K4" t="str">
            <v>Annual</v>
          </cell>
          <cell r="L4">
            <v>2002</v>
          </cell>
          <cell r="M4" t="str">
            <v>January</v>
          </cell>
          <cell r="O4" t="str">
            <v>February</v>
          </cell>
        </row>
        <row r="5">
          <cell r="A5" t="str">
            <v>Actual</v>
          </cell>
          <cell r="B5" t="str">
            <v>Budget</v>
          </cell>
          <cell r="C5" t="str">
            <v>Variance</v>
          </cell>
          <cell r="G5" t="str">
            <v>Actual</v>
          </cell>
          <cell r="H5" t="str">
            <v>Budget</v>
          </cell>
          <cell r="I5" t="str">
            <v>Variance</v>
          </cell>
          <cell r="K5" t="str">
            <v>Budget</v>
          </cell>
          <cell r="L5" t="str">
            <v>Forecast</v>
          </cell>
          <cell r="M5" t="str">
            <v>Actual</v>
          </cell>
          <cell r="N5" t="str">
            <v>Budget</v>
          </cell>
          <cell r="O5" t="str">
            <v>Actual</v>
          </cell>
        </row>
        <row r="6">
          <cell r="E6" t="str">
            <v>Mining</v>
          </cell>
        </row>
        <row r="7">
          <cell r="E7" t="str">
            <v>BCM's:</v>
          </cell>
        </row>
        <row r="8">
          <cell r="A8">
            <v>63450</v>
          </cell>
          <cell r="B8">
            <v>0</v>
          </cell>
          <cell r="C8">
            <v>63450</v>
          </cell>
          <cell r="E8" t="str">
            <v>Ice</v>
          </cell>
          <cell r="G8">
            <v>876700</v>
          </cell>
          <cell r="H8">
            <v>0</v>
          </cell>
          <cell r="I8">
            <v>876700</v>
          </cell>
          <cell r="K8">
            <v>0</v>
          </cell>
          <cell r="L8">
            <v>629831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1862605</v>
          </cell>
          <cell r="B9">
            <v>1447742</v>
          </cell>
          <cell r="C9">
            <v>414863</v>
          </cell>
          <cell r="E9" t="str">
            <v>Waste (including low grade ore)</v>
          </cell>
          <cell r="G9">
            <v>17160399</v>
          </cell>
          <cell r="H9">
            <v>17131817</v>
          </cell>
          <cell r="I9">
            <v>28582</v>
          </cell>
          <cell r="K9">
            <v>17131818</v>
          </cell>
          <cell r="L9">
            <v>17047817</v>
          </cell>
          <cell r="M9">
            <v>1499723</v>
          </cell>
          <cell r="N9">
            <v>1448718</v>
          </cell>
          <cell r="O9">
            <v>1433688</v>
          </cell>
        </row>
        <row r="10">
          <cell r="A10">
            <v>173750</v>
          </cell>
          <cell r="B10">
            <v>164258</v>
          </cell>
          <cell r="C10">
            <v>9492</v>
          </cell>
          <cell r="E10" t="str">
            <v>Ore</v>
          </cell>
          <cell r="G10">
            <v>1633299</v>
          </cell>
          <cell r="H10">
            <v>1848183</v>
          </cell>
          <cell r="I10">
            <v>-214884</v>
          </cell>
          <cell r="K10">
            <v>1848183</v>
          </cell>
          <cell r="L10">
            <v>1131096</v>
          </cell>
          <cell r="M10">
            <v>170570</v>
          </cell>
          <cell r="N10">
            <v>163282</v>
          </cell>
          <cell r="O10">
            <v>150820</v>
          </cell>
        </row>
        <row r="11">
          <cell r="A11">
            <v>2099805</v>
          </cell>
          <cell r="B11">
            <v>1612000</v>
          </cell>
          <cell r="C11">
            <v>487805</v>
          </cell>
          <cell r="E11" t="str">
            <v>Total BCM's</v>
          </cell>
          <cell r="G11">
            <v>19670398</v>
          </cell>
          <cell r="H11">
            <v>18980000</v>
          </cell>
          <cell r="I11">
            <v>690398</v>
          </cell>
          <cell r="K11">
            <v>18980000</v>
          </cell>
          <cell r="L11">
            <v>18808744</v>
          </cell>
          <cell r="M11">
            <v>1670293</v>
          </cell>
          <cell r="N11">
            <v>1612000</v>
          </cell>
          <cell r="O11">
            <v>1584508</v>
          </cell>
        </row>
        <row r="13">
          <cell r="E13" t="str">
            <v>Tonnes:</v>
          </cell>
        </row>
        <row r="14">
          <cell r="A14">
            <v>5858813.25</v>
          </cell>
          <cell r="B14">
            <v>4594200</v>
          </cell>
          <cell r="C14">
            <v>1264613.25</v>
          </cell>
          <cell r="E14" t="str">
            <v>Total Tonnes Mined</v>
          </cell>
          <cell r="G14">
            <v>54324768.299999997</v>
          </cell>
          <cell r="H14">
            <v>54266274.050000012</v>
          </cell>
          <cell r="I14">
            <v>58494.249999985099</v>
          </cell>
          <cell r="K14">
            <v>54265639.150000006</v>
          </cell>
          <cell r="L14">
            <v>53656206.170000002</v>
          </cell>
          <cell r="M14">
            <v>4760335.05</v>
          </cell>
          <cell r="N14">
            <v>4596346.0500000007</v>
          </cell>
          <cell r="O14">
            <v>4515847.8</v>
          </cell>
        </row>
        <row r="15">
          <cell r="A15">
            <v>495189</v>
          </cell>
          <cell r="B15">
            <v>467500</v>
          </cell>
          <cell r="C15">
            <v>27689</v>
          </cell>
          <cell r="E15" t="str">
            <v>Tonnes of Ore Mined</v>
          </cell>
          <cell r="G15">
            <v>4654904</v>
          </cell>
          <cell r="H15">
            <v>5439960</v>
          </cell>
          <cell r="I15">
            <v>-785056</v>
          </cell>
          <cell r="K15">
            <v>5439960</v>
          </cell>
          <cell r="L15">
            <v>4521972</v>
          </cell>
          <cell r="M15">
            <v>486125</v>
          </cell>
          <cell r="N15">
            <v>467500</v>
          </cell>
          <cell r="O15">
            <v>429837</v>
          </cell>
        </row>
        <row r="16">
          <cell r="A16">
            <v>5.8710000000000004</v>
          </cell>
          <cell r="B16">
            <v>6.4</v>
          </cell>
          <cell r="C16">
            <v>-0.52899999999999991</v>
          </cell>
          <cell r="E16" t="str">
            <v>Grade (g/t)</v>
          </cell>
          <cell r="G16">
            <v>3.6794070896843416</v>
          </cell>
          <cell r="H16">
            <v>4.6681921161699726</v>
          </cell>
          <cell r="I16">
            <v>-0.98878502648563105</v>
          </cell>
          <cell r="K16">
            <v>4.6681921161699726</v>
          </cell>
          <cell r="L16">
            <v>3.448889671957279</v>
          </cell>
          <cell r="M16">
            <v>4.6520000000000001</v>
          </cell>
          <cell r="N16">
            <v>3.681</v>
          </cell>
          <cell r="O16">
            <v>4.0339999999999998</v>
          </cell>
        </row>
        <row r="17">
          <cell r="A17">
            <v>93474</v>
          </cell>
          <cell r="B17">
            <v>96195</v>
          </cell>
          <cell r="C17">
            <v>-2721</v>
          </cell>
          <cell r="E17" t="str">
            <v>Ounces Mined</v>
          </cell>
          <cell r="G17">
            <v>550655</v>
          </cell>
          <cell r="H17">
            <v>816461</v>
          </cell>
          <cell r="I17">
            <v>-265806</v>
          </cell>
          <cell r="K17">
            <v>816461</v>
          </cell>
          <cell r="L17">
            <v>501416</v>
          </cell>
          <cell r="M17">
            <v>72701</v>
          </cell>
          <cell r="N17">
            <v>55327</v>
          </cell>
          <cell r="O17">
            <v>55751</v>
          </cell>
        </row>
        <row r="18">
          <cell r="N18" t="str">
            <v xml:space="preserve"> </v>
          </cell>
        </row>
        <row r="20">
          <cell r="E20" t="str">
            <v>Milling</v>
          </cell>
        </row>
        <row r="21">
          <cell r="A21">
            <v>479392</v>
          </cell>
          <cell r="B21">
            <v>467500</v>
          </cell>
          <cell r="C21">
            <v>11892</v>
          </cell>
          <cell r="E21" t="str">
            <v>Tonnes of Ore Milled</v>
          </cell>
          <cell r="G21">
            <v>5611124</v>
          </cell>
          <cell r="H21">
            <v>5439960</v>
          </cell>
          <cell r="I21">
            <v>171164</v>
          </cell>
          <cell r="K21">
            <v>5439960</v>
          </cell>
          <cell r="L21">
            <v>5552398</v>
          </cell>
          <cell r="M21">
            <v>505023</v>
          </cell>
          <cell r="N21">
            <v>467500</v>
          </cell>
          <cell r="O21">
            <v>402802</v>
          </cell>
        </row>
        <row r="22">
          <cell r="A22">
            <v>5.1970000000000001</v>
          </cell>
          <cell r="B22">
            <v>6.4</v>
          </cell>
          <cell r="C22">
            <v>-1.2030000000000003</v>
          </cell>
          <cell r="E22" t="str">
            <v>Grade (g/t)</v>
          </cell>
          <cell r="G22">
            <v>3.7110215837325997</v>
          </cell>
          <cell r="H22">
            <v>4.6681921161699726</v>
          </cell>
          <cell r="I22">
            <v>-0.95717053243737293</v>
          </cell>
          <cell r="K22">
            <v>4.6681921161699726</v>
          </cell>
          <cell r="L22">
            <v>3.574968863881876</v>
          </cell>
          <cell r="M22">
            <v>4.43</v>
          </cell>
          <cell r="N22">
            <v>3.681</v>
          </cell>
          <cell r="O22">
            <v>4.0810000000000004</v>
          </cell>
        </row>
        <row r="23">
          <cell r="A23">
            <v>0.8286</v>
          </cell>
          <cell r="B23">
            <v>0.83</v>
          </cell>
          <cell r="C23">
            <v>-1.3999999999999568E-3</v>
          </cell>
          <cell r="E23" t="str">
            <v>Recovery</v>
          </cell>
          <cell r="G23">
            <v>0.78126741103103181</v>
          </cell>
          <cell r="H23">
            <v>0.81715354438240162</v>
          </cell>
          <cell r="I23">
            <v>-3.5886133351369809E-2</v>
          </cell>
          <cell r="K23">
            <v>0.81715354438240162</v>
          </cell>
          <cell r="L23">
            <v>0.77441666235754436</v>
          </cell>
          <cell r="M23">
            <v>0.82340000000000002</v>
          </cell>
          <cell r="N23">
            <v>0.8</v>
          </cell>
          <cell r="O23">
            <v>0.81200000000000006</v>
          </cell>
        </row>
        <row r="24">
          <cell r="A24">
            <v>66370</v>
          </cell>
          <cell r="B24">
            <v>79842</v>
          </cell>
          <cell r="C24">
            <v>-13472</v>
          </cell>
          <cell r="E24" t="str">
            <v>Ounces Extracted</v>
          </cell>
          <cell r="G24">
            <v>523039</v>
          </cell>
          <cell r="H24">
            <v>667174</v>
          </cell>
          <cell r="I24">
            <v>-144135</v>
          </cell>
          <cell r="K24">
            <v>667174</v>
          </cell>
          <cell r="L24">
            <v>494218</v>
          </cell>
          <cell r="M24">
            <v>59274</v>
          </cell>
          <cell r="N24">
            <v>44262</v>
          </cell>
          <cell r="O24">
            <v>42915</v>
          </cell>
        </row>
        <row r="26">
          <cell r="A26">
            <v>3853</v>
          </cell>
          <cell r="B26">
            <v>-700</v>
          </cell>
          <cell r="C26">
            <v>4553</v>
          </cell>
          <cell r="E26" t="str">
            <v>Ounces in Circuit Change</v>
          </cell>
          <cell r="G26">
            <v>5511</v>
          </cell>
          <cell r="H26">
            <v>-1059</v>
          </cell>
          <cell r="I26">
            <v>6570</v>
          </cell>
          <cell r="K26">
            <v>-1058</v>
          </cell>
          <cell r="L26">
            <v>5045.2299999999814</v>
          </cell>
          <cell r="M26">
            <v>1561</v>
          </cell>
          <cell r="N26">
            <v>642</v>
          </cell>
          <cell r="O26">
            <v>1565</v>
          </cell>
        </row>
        <row r="28">
          <cell r="A28">
            <v>70223</v>
          </cell>
          <cell r="B28">
            <v>79142</v>
          </cell>
          <cell r="C28">
            <v>-8919</v>
          </cell>
          <cell r="E28" t="str">
            <v>Ounces Poured</v>
          </cell>
          <cell r="G28">
            <v>528550</v>
          </cell>
          <cell r="H28">
            <v>666116</v>
          </cell>
          <cell r="I28">
            <v>-137566</v>
          </cell>
          <cell r="K28">
            <v>666116</v>
          </cell>
          <cell r="L28">
            <v>499263.23</v>
          </cell>
          <cell r="M28">
            <v>60835</v>
          </cell>
          <cell r="N28">
            <v>44904</v>
          </cell>
          <cell r="O28">
            <v>44480</v>
          </cell>
        </row>
        <row r="30">
          <cell r="I30">
            <v>323186</v>
          </cell>
        </row>
        <row r="31">
          <cell r="A31" t="str">
            <v>Density factors used to convert BCM's  to Tonnes:</v>
          </cell>
        </row>
        <row r="32">
          <cell r="A32" t="str">
            <v>Waste = 2.85</v>
          </cell>
        </row>
        <row r="33">
          <cell r="A33" t="str">
            <v>Ice = .87</v>
          </cell>
        </row>
        <row r="34">
          <cell r="A34" t="str">
            <v>Ore Actual = 2.85</v>
          </cell>
        </row>
        <row r="37">
          <cell r="M37" t="str">
            <v>Average Grade Calculation:</v>
          </cell>
        </row>
        <row r="38">
          <cell r="N38" t="str">
            <v>Jan</v>
          </cell>
        </row>
        <row r="39">
          <cell r="N39" t="str">
            <v>actual</v>
          </cell>
        </row>
        <row r="40">
          <cell r="M40" t="str">
            <v>HG =</v>
          </cell>
          <cell r="N40">
            <v>218809</v>
          </cell>
          <cell r="O40" t="str">
            <v>HG =</v>
          </cell>
        </row>
        <row r="41">
          <cell r="M41" t="str">
            <v>grade =</v>
          </cell>
          <cell r="N41">
            <v>5.4980000000000002</v>
          </cell>
          <cell r="O41" t="str">
            <v>grade =</v>
          </cell>
        </row>
        <row r="42">
          <cell r="M42" t="str">
            <v>grams =</v>
          </cell>
          <cell r="N42">
            <v>1203011.882</v>
          </cell>
          <cell r="O42" t="str">
            <v>grams =</v>
          </cell>
        </row>
        <row r="43">
          <cell r="M43" t="str">
            <v>LG =</v>
          </cell>
          <cell r="N43">
            <v>17884</v>
          </cell>
          <cell r="O43" t="str">
            <v>LG =</v>
          </cell>
        </row>
        <row r="44">
          <cell r="M44" t="str">
            <v>grade =</v>
          </cell>
          <cell r="N44">
            <v>1.3169999999999999</v>
          </cell>
          <cell r="O44" t="str">
            <v>grade =</v>
          </cell>
        </row>
        <row r="45">
          <cell r="M45" t="str">
            <v>grams =</v>
          </cell>
          <cell r="N45">
            <v>23553.227999999999</v>
          </cell>
          <cell r="O45" t="str">
            <v>grams =</v>
          </cell>
        </row>
        <row r="46">
          <cell r="M46" t="str">
            <v>total HGLG =</v>
          </cell>
          <cell r="N46">
            <v>236693</v>
          </cell>
          <cell r="O46" t="str">
            <v>total HGLG =</v>
          </cell>
        </row>
        <row r="47">
          <cell r="M47" t="str">
            <v>total gr =</v>
          </cell>
          <cell r="N47">
            <v>1226565.1099999999</v>
          </cell>
          <cell r="O47" t="str">
            <v>total gr =</v>
          </cell>
        </row>
        <row r="48">
          <cell r="M48" t="str">
            <v>aver gr =</v>
          </cell>
          <cell r="N48">
            <v>5.1820928798063308</v>
          </cell>
          <cell r="O48" t="str">
            <v>aver gr =</v>
          </cell>
        </row>
        <row r="50">
          <cell r="E50" t="str">
            <v>Adjustment to Stockpile: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Tonnes of Ore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Grade</v>
          </cell>
          <cell r="K52">
            <v>0</v>
          </cell>
          <cell r="L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E53" t="str">
            <v xml:space="preserve">Ounces </v>
          </cell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</row>
        <row r="54">
          <cell r="A54">
            <v>93474</v>
          </cell>
          <cell r="B54">
            <v>0</v>
          </cell>
          <cell r="C54">
            <v>93474</v>
          </cell>
          <cell r="E54" t="str">
            <v>Net Ounces Mined</v>
          </cell>
          <cell r="G54">
            <v>550655</v>
          </cell>
          <cell r="H54">
            <v>0</v>
          </cell>
          <cell r="I54">
            <v>550655</v>
          </cell>
          <cell r="K54">
            <v>0</v>
          </cell>
          <cell r="L54">
            <v>0</v>
          </cell>
        </row>
        <row r="57">
          <cell r="E57" t="str">
            <v>Final Settlement Adjustments</v>
          </cell>
        </row>
        <row r="58">
          <cell r="E58" t="str">
            <v>Ounces Extracted</v>
          </cell>
          <cell r="G58">
            <v>0</v>
          </cell>
        </row>
        <row r="71">
          <cell r="A71">
            <v>-272.60059681697612</v>
          </cell>
          <cell r="B71">
            <v>0</v>
          </cell>
          <cell r="C71">
            <v>-272.60059681697612</v>
          </cell>
          <cell r="E71" t="str">
            <v>Capitalized Commissioning Costs</v>
          </cell>
          <cell r="G71">
            <v>-178.76793994259219</v>
          </cell>
          <cell r="H71">
            <v>0</v>
          </cell>
          <cell r="I71">
            <v>-178.76793994259219</v>
          </cell>
          <cell r="K71">
            <v>0</v>
          </cell>
          <cell r="M71">
            <v>93.832656874383929</v>
          </cell>
          <cell r="N71">
            <v>0</v>
          </cell>
          <cell r="O71">
            <v>-272.60059681697612</v>
          </cell>
        </row>
        <row r="72">
          <cell r="A72">
            <v>203.60258620689655</v>
          </cell>
          <cell r="B72">
            <v>138.27496277216565</v>
          </cell>
          <cell r="C72">
            <v>65.327623434730896</v>
          </cell>
          <cell r="E72" t="str">
            <v>Taxes &amp; Finance Costs</v>
          </cell>
          <cell r="G72">
            <v>329.10719805696624</v>
          </cell>
          <cell r="H72">
            <v>128.50975959742888</v>
          </cell>
          <cell r="I72">
            <v>200.59743845953736</v>
          </cell>
          <cell r="K72">
            <v>107.80231249908678</v>
          </cell>
          <cell r="M72">
            <v>125.50461185006969</v>
          </cell>
          <cell r="N72">
            <v>-9.7652031747367687</v>
          </cell>
          <cell r="O72">
            <v>203.60258620689655</v>
          </cell>
        </row>
        <row r="73">
          <cell r="A73">
            <v>150.0118700265252</v>
          </cell>
          <cell r="B73">
            <v>114.95975369259871</v>
          </cell>
          <cell r="C73">
            <v>35.052116333926492</v>
          </cell>
          <cell r="E73" t="str">
            <v>Deprec., Deplet., &amp; Amort.</v>
          </cell>
          <cell r="G73">
            <v>124.87188120998013</v>
          </cell>
          <cell r="H73">
            <v>112.77803550016708</v>
          </cell>
          <cell r="I73">
            <v>12.093845709813053</v>
          </cell>
          <cell r="K73">
            <v>84.880503022126547</v>
          </cell>
          <cell r="M73">
            <v>-25.13998881654507</v>
          </cell>
          <cell r="N73">
            <v>-2.1817181924316316</v>
          </cell>
          <cell r="O73">
            <v>150.0118700265252</v>
          </cell>
        </row>
        <row r="74">
          <cell r="A74">
            <v>81.013859416445626</v>
          </cell>
          <cell r="B74">
            <v>253.23471646476435</v>
          </cell>
          <cell r="C74">
            <v>-172.22085704831872</v>
          </cell>
          <cell r="E74" t="str">
            <v>TOTAL COST PER OUNCE</v>
          </cell>
          <cell r="G74">
            <v>275.21113932435418</v>
          </cell>
          <cell r="H74">
            <v>241.28779509759596</v>
          </cell>
          <cell r="I74">
            <v>33.923344226758218</v>
          </cell>
          <cell r="K74">
            <v>192.68281552121334</v>
          </cell>
          <cell r="M74">
            <v>194.19727990790855</v>
          </cell>
          <cell r="N74">
            <v>-11.946921367168386</v>
          </cell>
          <cell r="O74">
            <v>81.013859416445626</v>
          </cell>
        </row>
        <row r="78">
          <cell r="A78" t="str">
            <v>See Section 2 for Operation Costs, Operation Capital and Project Capital cost details.</v>
          </cell>
        </row>
        <row r="85">
          <cell r="A85" t="str">
            <v>Краткий производственный отчет</v>
          </cell>
        </row>
        <row r="86">
          <cell r="A86" t="str">
            <v>31 августа 2002 года</v>
          </cell>
        </row>
        <row r="87">
          <cell r="A87" t="str">
            <v>Таблица 1.1</v>
          </cell>
        </row>
        <row r="90">
          <cell r="A90" t="str">
            <v>Текущий месяц</v>
          </cell>
          <cell r="G90" t="str">
            <v>За период с начала года</v>
          </cell>
          <cell r="K90" t="str">
            <v xml:space="preserve">Годовой </v>
          </cell>
          <cell r="L90" t="str">
            <v>Прогноз</v>
          </cell>
        </row>
        <row r="91">
          <cell r="A91" t="str">
            <v>Фактически</v>
          </cell>
          <cell r="B91" t="str">
            <v>Бюджет</v>
          </cell>
          <cell r="C91" t="str">
            <v>Расхож.</v>
          </cell>
          <cell r="E91" t="str">
            <v>Горный отдел</v>
          </cell>
          <cell r="G91" t="str">
            <v>Фактически</v>
          </cell>
          <cell r="H91" t="str">
            <v>Бюджет</v>
          </cell>
          <cell r="I91" t="str">
            <v>Расхож.</v>
          </cell>
          <cell r="K91" t="str">
            <v>бюджет</v>
          </cell>
          <cell r="L91" t="str">
            <v>2002 г.</v>
          </cell>
        </row>
        <row r="93">
          <cell r="E93" t="str">
            <v>БКМ:</v>
          </cell>
        </row>
        <row r="94">
          <cell r="A94">
            <v>63450</v>
          </cell>
          <cell r="B94">
            <v>0</v>
          </cell>
          <cell r="C94">
            <v>63450</v>
          </cell>
          <cell r="E94" t="str">
            <v>Лед</v>
          </cell>
          <cell r="G94">
            <v>876700</v>
          </cell>
          <cell r="H94">
            <v>0</v>
          </cell>
          <cell r="I94">
            <v>876700</v>
          </cell>
          <cell r="K94">
            <v>0</v>
          </cell>
          <cell r="L94">
            <v>629831</v>
          </cell>
        </row>
        <row r="95">
          <cell r="A95">
            <v>1862605</v>
          </cell>
          <cell r="B95">
            <v>1447742</v>
          </cell>
          <cell r="C95">
            <v>414863</v>
          </cell>
          <cell r="E95" t="str">
            <v>Пустая порода ( в т.ч. низкосортная руда)</v>
          </cell>
          <cell r="G95">
            <v>17160399</v>
          </cell>
          <cell r="H95">
            <v>17131817</v>
          </cell>
          <cell r="I95">
            <v>28582</v>
          </cell>
          <cell r="K95">
            <v>17131818</v>
          </cell>
          <cell r="L95">
            <v>17047817</v>
          </cell>
        </row>
        <row r="96">
          <cell r="A96">
            <v>173750</v>
          </cell>
          <cell r="B96">
            <v>164258</v>
          </cell>
          <cell r="C96">
            <v>9492</v>
          </cell>
          <cell r="E96" t="str">
            <v>Руда</v>
          </cell>
          <cell r="G96">
            <v>1633299</v>
          </cell>
          <cell r="H96">
            <v>1848183</v>
          </cell>
          <cell r="I96">
            <v>-214884</v>
          </cell>
          <cell r="K96">
            <v>1848183</v>
          </cell>
          <cell r="L96">
            <v>1131096</v>
          </cell>
        </row>
        <row r="97">
          <cell r="A97">
            <v>2099805</v>
          </cell>
          <cell r="B97">
            <v>1612000</v>
          </cell>
          <cell r="C97">
            <v>487805</v>
          </cell>
          <cell r="E97" t="str">
            <v>Всего по БКМ</v>
          </cell>
          <cell r="G97">
            <v>19670398</v>
          </cell>
          <cell r="H97">
            <v>18980000</v>
          </cell>
          <cell r="I97">
            <v>690398</v>
          </cell>
          <cell r="K97">
            <v>18980000</v>
          </cell>
          <cell r="L97">
            <v>18808744</v>
          </cell>
        </row>
        <row r="99">
          <cell r="E99" t="str">
            <v>Тонны:</v>
          </cell>
        </row>
        <row r="100">
          <cell r="A100">
            <v>5858813.25</v>
          </cell>
          <cell r="B100">
            <v>4594200</v>
          </cell>
          <cell r="C100">
            <v>1264613.25</v>
          </cell>
          <cell r="E100" t="str">
            <v>Всего добыто тонн</v>
          </cell>
          <cell r="G100">
            <v>54324768.299999997</v>
          </cell>
          <cell r="H100">
            <v>54266274.050000012</v>
          </cell>
          <cell r="I100">
            <v>58494.249999985099</v>
          </cell>
          <cell r="K100">
            <v>54265639.150000006</v>
          </cell>
          <cell r="L100">
            <v>53656206.170000002</v>
          </cell>
        </row>
        <row r="101">
          <cell r="A101">
            <v>495189</v>
          </cell>
          <cell r="B101">
            <v>467500</v>
          </cell>
          <cell r="C101">
            <v>27689</v>
          </cell>
          <cell r="E101" t="str">
            <v>Добытая руда в тоннах</v>
          </cell>
          <cell r="G101">
            <v>4654904</v>
          </cell>
          <cell r="H101">
            <v>5439960</v>
          </cell>
          <cell r="I101">
            <v>-785056</v>
          </cell>
          <cell r="K101">
            <v>5439960</v>
          </cell>
          <cell r="L101">
            <v>4521972</v>
          </cell>
        </row>
        <row r="102">
          <cell r="A102">
            <v>5.8710000000000004</v>
          </cell>
          <cell r="B102">
            <v>6.4</v>
          </cell>
          <cell r="C102">
            <v>-0.52899999999999991</v>
          </cell>
          <cell r="E102" t="str">
            <v>Содержание (г/т)</v>
          </cell>
          <cell r="G102">
            <v>3.6794070896843416</v>
          </cell>
          <cell r="H102">
            <v>4.6681921161699726</v>
          </cell>
          <cell r="I102">
            <v>-0.98878502648563105</v>
          </cell>
          <cell r="K102">
            <v>4.6681921161699726</v>
          </cell>
          <cell r="L102">
            <v>3.448889671957279</v>
          </cell>
        </row>
        <row r="103">
          <cell r="A103">
            <v>93474</v>
          </cell>
          <cell r="B103">
            <v>96195</v>
          </cell>
          <cell r="C103">
            <v>-2721</v>
          </cell>
          <cell r="E103" t="str">
            <v>Добытых унций</v>
          </cell>
          <cell r="G103">
            <v>550655</v>
          </cell>
          <cell r="H103">
            <v>816461</v>
          </cell>
          <cell r="I103">
            <v>-265806</v>
          </cell>
          <cell r="K103">
            <v>816461</v>
          </cell>
          <cell r="L103">
            <v>501416</v>
          </cell>
        </row>
        <row r="106">
          <cell r="E106" t="str">
            <v>Фабрика</v>
          </cell>
        </row>
        <row r="108">
          <cell r="A108">
            <v>479392</v>
          </cell>
          <cell r="B108">
            <v>467500</v>
          </cell>
          <cell r="C108">
            <v>11892</v>
          </cell>
          <cell r="E108" t="str">
            <v>Тонны переработанной руды</v>
          </cell>
          <cell r="G108">
            <v>5611124</v>
          </cell>
          <cell r="H108">
            <v>5439960</v>
          </cell>
          <cell r="I108">
            <v>171164</v>
          </cell>
          <cell r="K108">
            <v>5439960</v>
          </cell>
          <cell r="L108">
            <v>5552398</v>
          </cell>
        </row>
        <row r="109">
          <cell r="A109">
            <v>5.1970000000000001</v>
          </cell>
          <cell r="B109">
            <v>6.4</v>
          </cell>
          <cell r="C109">
            <v>-1.2030000000000003</v>
          </cell>
          <cell r="E109" t="str">
            <v>Содержание (г/т)</v>
          </cell>
          <cell r="G109">
            <v>3.7110215837325997</v>
          </cell>
          <cell r="H109">
            <v>4.6681921161699726</v>
          </cell>
          <cell r="I109">
            <v>-0.95717053243737293</v>
          </cell>
          <cell r="K109">
            <v>4.6681921161699726</v>
          </cell>
          <cell r="L109">
            <v>3.574968863881876</v>
          </cell>
        </row>
        <row r="110">
          <cell r="A110">
            <v>0.8286</v>
          </cell>
          <cell r="B110">
            <v>0.83</v>
          </cell>
          <cell r="C110">
            <v>-1.3999999999999568E-3</v>
          </cell>
          <cell r="E110" t="str">
            <v>Извлечение</v>
          </cell>
          <cell r="G110">
            <v>0.78126741103103181</v>
          </cell>
          <cell r="H110">
            <v>0.81715354438240162</v>
          </cell>
          <cell r="I110">
            <v>-3.5886133351369809E-2</v>
          </cell>
          <cell r="K110">
            <v>0.81715354438240162</v>
          </cell>
          <cell r="L110">
            <v>0.77441666235754436</v>
          </cell>
        </row>
        <row r="111">
          <cell r="A111">
            <v>66370</v>
          </cell>
          <cell r="B111">
            <v>79842</v>
          </cell>
          <cell r="C111">
            <v>-13472</v>
          </cell>
          <cell r="E111" t="str">
            <v>Извлеченных унций</v>
          </cell>
          <cell r="G111">
            <v>523039</v>
          </cell>
          <cell r="H111">
            <v>667174</v>
          </cell>
          <cell r="I111">
            <v>-144135</v>
          </cell>
          <cell r="K111">
            <v>667174</v>
          </cell>
          <cell r="L111">
            <v>494218</v>
          </cell>
        </row>
        <row r="113">
          <cell r="A113">
            <v>3853</v>
          </cell>
          <cell r="B113">
            <v>-700</v>
          </cell>
          <cell r="C113">
            <v>4553</v>
          </cell>
          <cell r="E113" t="str">
            <v>Изменение унций в незавершенном производстве</v>
          </cell>
          <cell r="G113">
            <v>5511</v>
          </cell>
          <cell r="H113">
            <v>-1059</v>
          </cell>
          <cell r="I113">
            <v>6570</v>
          </cell>
          <cell r="K113">
            <v>-1058</v>
          </cell>
          <cell r="L113">
            <v>5045.2299999999814</v>
          </cell>
        </row>
        <row r="115">
          <cell r="A115">
            <v>70223</v>
          </cell>
          <cell r="B115">
            <v>79142</v>
          </cell>
          <cell r="C115">
            <v>-8919</v>
          </cell>
          <cell r="E115" t="str">
            <v>Отлитых унций</v>
          </cell>
          <cell r="G115">
            <v>528550</v>
          </cell>
          <cell r="H115">
            <v>666116</v>
          </cell>
          <cell r="I115">
            <v>-137566</v>
          </cell>
          <cell r="K115">
            <v>666116</v>
          </cell>
          <cell r="L115">
            <v>499263.23</v>
          </cell>
        </row>
        <row r="117">
          <cell r="A117" t="str">
            <v>Плотность факторов использованных для конвертации куб. м. в тонны:</v>
          </cell>
        </row>
        <row r="118">
          <cell r="A118" t="str">
            <v>Пустая порода = 2,85</v>
          </cell>
        </row>
        <row r="119">
          <cell r="A119" t="str">
            <v>Лед = 0.87</v>
          </cell>
        </row>
        <row r="120">
          <cell r="A120" t="str">
            <v>Фактическая руда = 2,85</v>
          </cell>
        </row>
      </sheetData>
      <sheetData sheetId="10">
        <row r="1">
          <cell r="A1" t="str">
            <v>KUMTOR GOLD COMPANY</v>
          </cell>
        </row>
        <row r="2">
          <cell r="A2" t="str">
            <v>Capital Cost Summary Report</v>
          </cell>
        </row>
        <row r="3">
          <cell r="A3" t="str">
            <v>December 31, 2002</v>
          </cell>
        </row>
        <row r="4">
          <cell r="A4" t="str">
            <v>(Thousands of Dollars)</v>
          </cell>
        </row>
        <row r="5">
          <cell r="A5" t="str">
            <v>Table 1.4</v>
          </cell>
        </row>
        <row r="8">
          <cell r="A8" t="str">
            <v>Project</v>
          </cell>
          <cell r="C8" t="str">
            <v>Monthly</v>
          </cell>
          <cell r="D8" t="str">
            <v xml:space="preserve">Monthly </v>
          </cell>
          <cell r="E8" t="str">
            <v>Year-to-Date</v>
          </cell>
          <cell r="F8" t="str">
            <v>Year-to-Date</v>
          </cell>
          <cell r="H8">
            <v>2002</v>
          </cell>
          <cell r="I8">
            <v>2002</v>
          </cell>
        </row>
        <row r="9">
          <cell r="A9" t="str">
            <v>Description</v>
          </cell>
          <cell r="C9" t="str">
            <v>Actual</v>
          </cell>
          <cell r="D9" t="str">
            <v>Budget</v>
          </cell>
          <cell r="E9" t="str">
            <v>Actual</v>
          </cell>
          <cell r="F9" t="str">
            <v>Budget</v>
          </cell>
          <cell r="H9" t="str">
            <v>Budget</v>
          </cell>
          <cell r="I9" t="str">
            <v>Forecast</v>
          </cell>
        </row>
        <row r="12">
          <cell r="A12" t="str">
            <v>2002  Capital Projects</v>
          </cell>
        </row>
        <row r="14">
          <cell r="A14" t="str">
            <v>Capital</v>
          </cell>
          <cell r="C14">
            <v>2803.444</v>
          </cell>
          <cell r="D14">
            <v>15.75</v>
          </cell>
          <cell r="E14">
            <v>8610.179909025459</v>
          </cell>
          <cell r="F14">
            <v>4960.5</v>
          </cell>
          <cell r="G14">
            <v>0</v>
          </cell>
          <cell r="H14">
            <v>4960.5</v>
          </cell>
          <cell r="I14">
            <v>7258.3514000000005</v>
          </cell>
        </row>
        <row r="15">
          <cell r="A15" t="str">
            <v>Development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 t="str">
            <v xml:space="preserve"> </v>
          </cell>
        </row>
        <row r="16">
          <cell r="A16" t="str">
            <v>Decommissioning/Reclamation</v>
          </cell>
          <cell r="C16">
            <v>0</v>
          </cell>
          <cell r="D16">
            <v>2E-3</v>
          </cell>
          <cell r="E16">
            <v>2E-3</v>
          </cell>
          <cell r="F16">
            <v>0</v>
          </cell>
          <cell r="H16">
            <v>0</v>
          </cell>
          <cell r="I16">
            <v>4.0000000000000001E-3</v>
          </cell>
        </row>
        <row r="18">
          <cell r="A18" t="str">
            <v>Total Capital Projects</v>
          </cell>
          <cell r="C18">
            <v>2803.444</v>
          </cell>
          <cell r="D18">
            <v>15.752000000000001</v>
          </cell>
          <cell r="E18">
            <v>8610.1819090254594</v>
          </cell>
          <cell r="F18">
            <v>4960.5</v>
          </cell>
          <cell r="H18">
            <v>4960.5</v>
          </cell>
          <cell r="I18">
            <v>7258.3554000000004</v>
          </cell>
        </row>
        <row r="22">
          <cell r="A22" t="str">
            <v>КУМТОР ГОЛД КОМПАНИ</v>
          </cell>
        </row>
        <row r="23">
          <cell r="A23" t="str">
            <v>Краткий отчет о проектных затратах</v>
          </cell>
        </row>
        <row r="24">
          <cell r="A24" t="str">
            <v>31 августа 2002 года</v>
          </cell>
        </row>
        <row r="25">
          <cell r="A25" t="str">
            <v>(Доллары в тыс.)</v>
          </cell>
        </row>
        <row r="26">
          <cell r="A26" t="str">
            <v>(Таблица 1.4)</v>
          </cell>
        </row>
        <row r="29">
          <cell r="A29" t="str">
            <v>Описание проекта</v>
          </cell>
          <cell r="C29" t="str">
            <v>Ежемесячно</v>
          </cell>
          <cell r="D29" t="str">
            <v>Ежемесячный</v>
          </cell>
          <cell r="E29" t="str">
            <v>За год</v>
          </cell>
          <cell r="F29" t="str">
            <v>За год</v>
          </cell>
          <cell r="H29" t="str">
            <v>Бюджет</v>
          </cell>
          <cell r="I29" t="str">
            <v>Прогноз</v>
          </cell>
        </row>
        <row r="30">
          <cell r="C30" t="str">
            <v>фактически</v>
          </cell>
          <cell r="D30" t="str">
            <v>бюджет</v>
          </cell>
          <cell r="E30" t="str">
            <v>фактически</v>
          </cell>
          <cell r="F30" t="str">
            <v>по бюджету</v>
          </cell>
          <cell r="H30" t="str">
            <v>на 2002 г.</v>
          </cell>
          <cell r="I30" t="str">
            <v>на 2002 г.</v>
          </cell>
        </row>
        <row r="33">
          <cell r="A33" t="str">
            <v xml:space="preserve">Капитальные проекты 2002 года  </v>
          </cell>
        </row>
        <row r="34">
          <cell r="A34" t="str">
            <v>Капитал</v>
          </cell>
          <cell r="C34">
            <v>2803.444</v>
          </cell>
          <cell r="D34">
            <v>15.75</v>
          </cell>
          <cell r="E34">
            <v>8610.179909025459</v>
          </cell>
          <cell r="F34">
            <v>4960.5</v>
          </cell>
          <cell r="G34">
            <v>0</v>
          </cell>
          <cell r="H34">
            <v>4960.5</v>
          </cell>
          <cell r="I34">
            <v>7258.3514000000005</v>
          </cell>
        </row>
        <row r="35">
          <cell r="A35" t="str">
            <v>Развитие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A36" t="str">
            <v>Вывод из эксплуатации/рекультивация</v>
          </cell>
          <cell r="C36">
            <v>0</v>
          </cell>
          <cell r="D36">
            <v>2E-3</v>
          </cell>
          <cell r="E36">
            <v>2E-3</v>
          </cell>
          <cell r="F36">
            <v>0</v>
          </cell>
          <cell r="H36">
            <v>0</v>
          </cell>
          <cell r="I36">
            <v>4.0000000000000001E-3</v>
          </cell>
        </row>
        <row r="38">
          <cell r="A38" t="str">
            <v>Итого капитальных проектов</v>
          </cell>
          <cell r="C38">
            <v>2803.444</v>
          </cell>
          <cell r="D38">
            <v>15.752000000000001</v>
          </cell>
          <cell r="E38">
            <v>8610.1819090254594</v>
          </cell>
          <cell r="F38">
            <v>4960.5</v>
          </cell>
          <cell r="H38">
            <v>4960.5</v>
          </cell>
          <cell r="I38">
            <v>7258.3554000000004</v>
          </cell>
        </row>
      </sheetData>
      <sheetData sheetId="11">
        <row r="1">
          <cell r="A1" t="str">
            <v>Kumtor Operating Company</v>
          </cell>
        </row>
        <row r="2">
          <cell r="A2" t="str">
            <v>Cost Summary</v>
          </cell>
        </row>
        <row r="3">
          <cell r="A3" t="str">
            <v>December 31, 2002</v>
          </cell>
        </row>
        <row r="4">
          <cell r="A4" t="str">
            <v>Table 1.2</v>
          </cell>
        </row>
        <row r="6">
          <cell r="A6" t="str">
            <v>Current Month</v>
          </cell>
          <cell r="E6" t="str">
            <v>($000's)</v>
          </cell>
          <cell r="G6" t="str">
            <v>Year To Date</v>
          </cell>
          <cell r="K6" t="str">
            <v>Annual</v>
          </cell>
          <cell r="L6" t="str">
            <v>2002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G7" t="str">
            <v>Actual</v>
          </cell>
          <cell r="H7" t="str">
            <v>Budget</v>
          </cell>
          <cell r="I7" t="str">
            <v>Variance</v>
          </cell>
          <cell r="K7" t="str">
            <v>Budget</v>
          </cell>
          <cell r="L7" t="str">
            <v>Forecast</v>
          </cell>
        </row>
        <row r="8">
          <cell r="E8" t="str">
            <v>Operating Costs</v>
          </cell>
        </row>
        <row r="9">
          <cell r="A9" t="e">
            <v>#REF!</v>
          </cell>
          <cell r="B9" t="e">
            <v>#REF!</v>
          </cell>
          <cell r="C9" t="e">
            <v>#REF!</v>
          </cell>
          <cell r="E9" t="str">
            <v>Mining</v>
          </cell>
          <cell r="G9" t="e">
            <v>#REF!</v>
          </cell>
          <cell r="H9" t="e">
            <v>#REF!</v>
          </cell>
          <cell r="I9" t="e">
            <v>#REF!</v>
          </cell>
          <cell r="K9" t="e">
            <v>#REF!</v>
          </cell>
          <cell r="L9" t="e">
            <v>#REF!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Milling</v>
          </cell>
          <cell r="G10">
            <v>6615.0585045024045</v>
          </cell>
          <cell r="H10">
            <v>7307.6092799999988</v>
          </cell>
          <cell r="I10">
            <v>692.55077549759426</v>
          </cell>
          <cell r="K10">
            <v>7307.6112800000001</v>
          </cell>
          <cell r="L10">
            <v>29528.236859999997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Site Administration</v>
          </cell>
          <cell r="G11">
            <v>6025.6056316100467</v>
          </cell>
          <cell r="H11">
            <v>6661.2034999999996</v>
          </cell>
          <cell r="I11">
            <v>635.59786838995296</v>
          </cell>
          <cell r="K11">
            <v>6661.2054999999991</v>
          </cell>
          <cell r="L11">
            <v>23988.095699999991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Maintenance</v>
          </cell>
          <cell r="G12">
            <v>424.8348213507735</v>
          </cell>
          <cell r="H12">
            <v>17193.346880000001</v>
          </cell>
          <cell r="I12">
            <v>16768.512058649227</v>
          </cell>
          <cell r="K12">
            <v>17193.346980000002</v>
          </cell>
          <cell r="L12">
            <v>0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Total Site Costs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Bishkek Administration</v>
          </cell>
          <cell r="G15">
            <v>1869.0335691890339</v>
          </cell>
          <cell r="H15">
            <v>1718.8715499999998</v>
          </cell>
          <cell r="I15">
            <v>-150.16201918903403</v>
          </cell>
          <cell r="K15">
            <v>1718.8715499999998</v>
          </cell>
          <cell r="L15">
            <v>7742.7088300000005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Management Fees</v>
          </cell>
          <cell r="G16">
            <v>1169.8807899999999</v>
          </cell>
          <cell r="H16">
            <v>0</v>
          </cell>
          <cell r="I16">
            <v>-1169.8807899999999</v>
          </cell>
          <cell r="K16">
            <v>0</v>
          </cell>
          <cell r="L16">
            <v>5358.1604479631014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Operating Cash Costs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 t="e">
            <v>#N/A</v>
          </cell>
          <cell r="B19">
            <v>0</v>
          </cell>
          <cell r="C19" t="e">
            <v>#N/A</v>
          </cell>
          <cell r="E19" t="str">
            <v>Taxes</v>
          </cell>
          <cell r="G19" t="e">
            <v>#N/A</v>
          </cell>
          <cell r="H19">
            <v>6731.9725000000008</v>
          </cell>
          <cell r="I19" t="e">
            <v>#N/A</v>
          </cell>
          <cell r="K19">
            <v>6731.9724999999999</v>
          </cell>
          <cell r="L19">
            <v>4523.1974836990221</v>
          </cell>
        </row>
        <row r="21">
          <cell r="A21">
            <v>0</v>
          </cell>
          <cell r="B21">
            <v>0</v>
          </cell>
          <cell r="C21">
            <v>0</v>
          </cell>
          <cell r="E21" t="str">
            <v>Exploration</v>
          </cell>
          <cell r="G21">
            <v>607.22991999999999</v>
          </cell>
          <cell r="H21">
            <v>3343.1350000000002</v>
          </cell>
          <cell r="I21">
            <v>2735.9050800000005</v>
          </cell>
          <cell r="K21">
            <v>3343.1350000000002</v>
          </cell>
          <cell r="L21">
            <v>1736.43715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Other Income/Expense</v>
          </cell>
          <cell r="G23">
            <v>366.43979339765343</v>
          </cell>
          <cell r="H23">
            <v>2919.26827</v>
          </cell>
          <cell r="I23">
            <v>2552.8284766023467</v>
          </cell>
          <cell r="K23">
            <v>2919.26827</v>
          </cell>
          <cell r="L23">
            <v>0</v>
          </cell>
        </row>
        <row r="24">
          <cell r="A24" t="e">
            <v>#REF!</v>
          </cell>
          <cell r="B24" t="e">
            <v>#REF!</v>
          </cell>
          <cell r="C24" t="e">
            <v>#REF!</v>
          </cell>
          <cell r="E24" t="str">
            <v>Total Cash Costs</v>
          </cell>
          <cell r="G24" t="e">
            <v>#REF!</v>
          </cell>
          <cell r="H24" t="e">
            <v>#REF!</v>
          </cell>
          <cell r="I24" t="e">
            <v>#REF!</v>
          </cell>
          <cell r="K24" t="e">
            <v>#REF!</v>
          </cell>
          <cell r="L24" t="e">
            <v>#REF!</v>
          </cell>
        </row>
        <row r="26">
          <cell r="A26">
            <v>609.37587883049844</v>
          </cell>
          <cell r="B26">
            <v>0</v>
          </cell>
          <cell r="C26">
            <v>-609.37587883049844</v>
          </cell>
          <cell r="E26" t="str">
            <v>Interest &amp; Financing</v>
          </cell>
          <cell r="G26">
            <v>6417.2945368729497</v>
          </cell>
          <cell r="H26">
            <v>331.52600000000001</v>
          </cell>
          <cell r="I26">
            <v>-6085.7685368729499</v>
          </cell>
          <cell r="K26">
            <v>331.52600000000001</v>
          </cell>
          <cell r="L26">
            <v>12821.420355668119</v>
          </cell>
        </row>
        <row r="28">
          <cell r="A28">
            <v>0</v>
          </cell>
          <cell r="B28" t="e">
            <v>#REF!</v>
          </cell>
          <cell r="C28" t="e">
            <v>#REF!</v>
          </cell>
          <cell r="E28" t="str">
            <v>Deprec., Deplet., &amp;  Reclamation.</v>
          </cell>
          <cell r="G28">
            <v>9758.6322099999998</v>
          </cell>
          <cell r="H28" t="e">
            <v>#REF!</v>
          </cell>
          <cell r="I28" t="e">
            <v>#REF!</v>
          </cell>
          <cell r="K28" t="e">
            <v>#REF!</v>
          </cell>
          <cell r="L28">
            <v>35174.37928489544</v>
          </cell>
        </row>
        <row r="29">
          <cell r="A29" t="e">
            <v>#REF!</v>
          </cell>
          <cell r="B29" t="e">
            <v>#REF!</v>
          </cell>
          <cell r="C29" t="e">
            <v>#REF!</v>
          </cell>
          <cell r="E29" t="str">
            <v>Total KOC Costs</v>
          </cell>
          <cell r="G29" t="e">
            <v>#REF!</v>
          </cell>
          <cell r="H29" t="e">
            <v>#REF!</v>
          </cell>
          <cell r="I29" t="e">
            <v>#REF!</v>
          </cell>
          <cell r="K29" t="e">
            <v>#REF!</v>
          </cell>
          <cell r="L29" t="e">
            <v>#REF!</v>
          </cell>
        </row>
      </sheetData>
      <sheetData sheetId="12">
        <row r="1">
          <cell r="A1" t="str">
            <v>Kumtor Gold Company</v>
          </cell>
        </row>
        <row r="2">
          <cell r="A2" t="str">
            <v>Operating Cost Summary Report</v>
          </cell>
        </row>
        <row r="3">
          <cell r="A3" t="str">
            <v>December 31, 2002</v>
          </cell>
        </row>
        <row r="5">
          <cell r="A5" t="str">
            <v>Current Month</v>
          </cell>
          <cell r="G5" t="str">
            <v>Year To Date</v>
          </cell>
          <cell r="K5" t="str">
            <v>2002</v>
          </cell>
          <cell r="L5" t="str">
            <v>2002</v>
          </cell>
        </row>
        <row r="6">
          <cell r="A6" t="str">
            <v>Actual</v>
          </cell>
          <cell r="B6" t="str">
            <v>Budget</v>
          </cell>
          <cell r="C6" t="str">
            <v>Variance</v>
          </cell>
          <cell r="E6" t="str">
            <v>Cost By Department</v>
          </cell>
          <cell r="G6" t="str">
            <v>Actual</v>
          </cell>
          <cell r="H6" t="str">
            <v>Budget</v>
          </cell>
          <cell r="I6" t="str">
            <v>Variance</v>
          </cell>
          <cell r="K6" t="str">
            <v>Budget</v>
          </cell>
          <cell r="L6" t="str">
            <v>Forecast</v>
          </cell>
        </row>
        <row r="8">
          <cell r="A8" t="e">
            <v>#REF!</v>
          </cell>
          <cell r="B8" t="e">
            <v>#REF!</v>
          </cell>
          <cell r="C8" t="e">
            <v>#REF!</v>
          </cell>
          <cell r="E8" t="str">
            <v>Mining</v>
          </cell>
          <cell r="G8" t="e">
            <v>#REF!</v>
          </cell>
          <cell r="H8" t="e">
            <v>#REF!</v>
          </cell>
          <cell r="I8" t="e">
            <v>#REF!</v>
          </cell>
          <cell r="K8" t="e">
            <v>#REF!</v>
          </cell>
          <cell r="L8" t="e">
            <v>#REF!</v>
          </cell>
        </row>
        <row r="9">
          <cell r="A9">
            <v>0</v>
          </cell>
          <cell r="B9">
            <v>0</v>
          </cell>
          <cell r="C9">
            <v>0</v>
          </cell>
          <cell r="E9" t="str">
            <v>Milling</v>
          </cell>
          <cell r="G9">
            <v>6615.0585045024045</v>
          </cell>
          <cell r="H9">
            <v>7307.6092799999988</v>
          </cell>
          <cell r="I9">
            <v>692.55077549759426</v>
          </cell>
          <cell r="K9">
            <v>7307.6112800000001</v>
          </cell>
          <cell r="L9">
            <v>29528.236859999997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Site Administration</v>
          </cell>
          <cell r="G10">
            <v>6025.6056316100467</v>
          </cell>
          <cell r="H10">
            <v>6661.2034999999996</v>
          </cell>
          <cell r="I10">
            <v>635.59786838995296</v>
          </cell>
          <cell r="K10">
            <v>6661.2054999999991</v>
          </cell>
          <cell r="L10">
            <v>23988.095699999991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Maintenance Costs</v>
          </cell>
          <cell r="G11">
            <v>424.8348213507735</v>
          </cell>
          <cell r="H11">
            <v>17193.346880000001</v>
          </cell>
          <cell r="I11">
            <v>16768.512058649227</v>
          </cell>
          <cell r="K11">
            <v>17193.346980000002</v>
          </cell>
          <cell r="L11">
            <v>0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E12" t="str">
            <v>Total Site Costs</v>
          </cell>
          <cell r="G12" t="e">
            <v>#REF!</v>
          </cell>
          <cell r="H12" t="e">
            <v>#REF!</v>
          </cell>
          <cell r="I12" t="e">
            <v>#REF!</v>
          </cell>
          <cell r="K12" t="e">
            <v>#REF!</v>
          </cell>
          <cell r="L12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Bishkek Administration</v>
          </cell>
          <cell r="G14">
            <v>1869.0335691890339</v>
          </cell>
          <cell r="H14">
            <v>1718.8715499999998</v>
          </cell>
          <cell r="I14">
            <v>-150.16201918903403</v>
          </cell>
          <cell r="K14">
            <v>1718.8715499999998</v>
          </cell>
          <cell r="L14">
            <v>7742.7088300000005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E16" t="str">
            <v xml:space="preserve">Net Operating Costs  </v>
          </cell>
          <cell r="G16" t="e">
            <v>#REF!</v>
          </cell>
          <cell r="H16" t="e">
            <v>#REF!</v>
          </cell>
          <cell r="I16" t="e">
            <v>#REF!</v>
          </cell>
          <cell r="K16" t="e">
            <v>#REF!</v>
          </cell>
          <cell r="L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Net Unit cost per oz/ounces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21">
          <cell r="A21" t="str">
            <v>Current Month</v>
          </cell>
          <cell r="G21" t="str">
            <v>Year To Date</v>
          </cell>
          <cell r="K21" t="str">
            <v>2002</v>
          </cell>
          <cell r="L21" t="str">
            <v>2002</v>
          </cell>
        </row>
        <row r="22">
          <cell r="A22" t="str">
            <v>Actual</v>
          </cell>
          <cell r="B22" t="str">
            <v>Budget</v>
          </cell>
          <cell r="C22" t="str">
            <v>Variance</v>
          </cell>
          <cell r="E22" t="str">
            <v>Cost By Expense Element</v>
          </cell>
          <cell r="G22" t="str">
            <v>Actual</v>
          </cell>
          <cell r="H22" t="str">
            <v>Budget</v>
          </cell>
          <cell r="I22" t="str">
            <v>Variance</v>
          </cell>
          <cell r="K22" t="str">
            <v>Budget</v>
          </cell>
          <cell r="L22" t="str">
            <v>Forecast</v>
          </cell>
        </row>
        <row r="23">
          <cell r="A23">
            <v>3272.8333399999997</v>
          </cell>
          <cell r="B23">
            <v>1779.6747600000001</v>
          </cell>
          <cell r="C23">
            <v>-1493.1585799999996</v>
          </cell>
          <cell r="E23" t="str">
            <v>Employee Costs</v>
          </cell>
          <cell r="G23">
            <v>25012.982010000003</v>
          </cell>
          <cell r="H23">
            <v>22072.20952</v>
          </cell>
          <cell r="I23">
            <v>-2940.772490000003</v>
          </cell>
          <cell r="K23">
            <v>22072.210520000001</v>
          </cell>
          <cell r="L23">
            <v>0</v>
          </cell>
        </row>
        <row r="24">
          <cell r="A24">
            <v>3031.7338</v>
          </cell>
          <cell r="B24">
            <v>2975.68959</v>
          </cell>
          <cell r="C24">
            <v>-56.044210000000021</v>
          </cell>
          <cell r="E24" t="str">
            <v>Operating Materials &amp; Supplies</v>
          </cell>
          <cell r="G24">
            <v>35103.802230000001</v>
          </cell>
          <cell r="H24">
            <v>37039.764060000001</v>
          </cell>
          <cell r="I24">
            <v>1935.9618300000002</v>
          </cell>
          <cell r="K24">
            <v>37039.75806</v>
          </cell>
          <cell r="L24">
            <v>0</v>
          </cell>
        </row>
        <row r="25">
          <cell r="A25">
            <v>358.11601000000002</v>
          </cell>
          <cell r="B25">
            <v>1141.9960000000001</v>
          </cell>
          <cell r="C25">
            <v>783.87999000000013</v>
          </cell>
          <cell r="E25" t="str">
            <v>Maintenance Materials &amp; Supplies</v>
          </cell>
          <cell r="G25">
            <v>19878.732629999999</v>
          </cell>
          <cell r="H25">
            <v>17930.23</v>
          </cell>
          <cell r="I25">
            <v>-1948.502629999999</v>
          </cell>
          <cell r="K25">
            <v>17930.227999999999</v>
          </cell>
          <cell r="L25">
            <v>0</v>
          </cell>
        </row>
        <row r="26">
          <cell r="A26">
            <v>-1.8042499999999999</v>
          </cell>
          <cell r="B26">
            <v>8.1509999999999998</v>
          </cell>
          <cell r="C26">
            <v>9.9552499999999995</v>
          </cell>
          <cell r="E26" t="str">
            <v>Procurement</v>
          </cell>
          <cell r="G26">
            <v>60.918479999999995</v>
          </cell>
          <cell r="H26">
            <v>97.804000000000002</v>
          </cell>
          <cell r="I26">
            <v>36.885520000000007</v>
          </cell>
          <cell r="K26">
            <v>97.804000000000002</v>
          </cell>
          <cell r="L26">
            <v>0</v>
          </cell>
        </row>
        <row r="27">
          <cell r="A27">
            <v>219.34842999999998</v>
          </cell>
          <cell r="B27">
            <v>311.12599999999998</v>
          </cell>
          <cell r="C27">
            <v>91.777569999999997</v>
          </cell>
          <cell r="E27" t="str">
            <v>Camp Catering</v>
          </cell>
          <cell r="G27">
            <v>2520.7168700000007</v>
          </cell>
          <cell r="H27">
            <v>3785.61</v>
          </cell>
          <cell r="I27">
            <v>1264.8931299999995</v>
          </cell>
          <cell r="K27">
            <v>3785.61</v>
          </cell>
          <cell r="L27">
            <v>0</v>
          </cell>
        </row>
        <row r="28">
          <cell r="A28">
            <v>1318.5993700000001</v>
          </cell>
          <cell r="B28">
            <v>890.35199999999998</v>
          </cell>
          <cell r="C28">
            <v>-428.24737000000016</v>
          </cell>
          <cell r="E28" t="str">
            <v>General and Administration</v>
          </cell>
          <cell r="G28">
            <v>12407.506649999999</v>
          </cell>
          <cell r="H28">
            <v>11096.376</v>
          </cell>
          <cell r="I28">
            <v>-1311.1306499999992</v>
          </cell>
          <cell r="K28">
            <v>11096.376</v>
          </cell>
          <cell r="L28">
            <v>0</v>
          </cell>
        </row>
        <row r="29">
          <cell r="A29">
            <v>8198.8266999999996</v>
          </cell>
          <cell r="B29">
            <v>7106.9893499999998</v>
          </cell>
          <cell r="C29">
            <v>-1091.8373499999998</v>
          </cell>
          <cell r="E29" t="str">
            <v>Total Operating Costs</v>
          </cell>
          <cell r="G29">
            <v>94984.658869999999</v>
          </cell>
          <cell r="H29">
            <v>92021.993580000009</v>
          </cell>
          <cell r="I29">
            <v>-2962.6652900000017</v>
          </cell>
          <cell r="K29">
            <v>92021.986580000012</v>
          </cell>
          <cell r="L29">
            <v>0</v>
          </cell>
        </row>
        <row r="31">
          <cell r="A31">
            <v>-148.95555999999999</v>
          </cell>
          <cell r="B31">
            <v>-1.258</v>
          </cell>
          <cell r="C31">
            <v>147.69755999999998</v>
          </cell>
          <cell r="E31" t="str">
            <v>Allocations &amp; recovery</v>
          </cell>
          <cell r="G31">
            <v>-1098.0132699999997</v>
          </cell>
          <cell r="H31">
            <v>-828.452</v>
          </cell>
          <cell r="I31">
            <v>269.56126999999969</v>
          </cell>
          <cell r="K31">
            <v>-828.45699999999999</v>
          </cell>
          <cell r="L31">
            <v>0</v>
          </cell>
        </row>
        <row r="33">
          <cell r="A33">
            <v>8049.8711399999993</v>
          </cell>
          <cell r="B33">
            <v>7105.73135</v>
          </cell>
          <cell r="C33">
            <v>-944</v>
          </cell>
          <cell r="E33" t="str">
            <v xml:space="preserve">Net Operating Costs </v>
          </cell>
          <cell r="G33">
            <v>93886.645600000003</v>
          </cell>
          <cell r="H33">
            <v>91194</v>
          </cell>
          <cell r="I33">
            <v>-2693</v>
          </cell>
          <cell r="K33">
            <v>91193.529580000017</v>
          </cell>
          <cell r="L33">
            <v>0</v>
          </cell>
        </row>
        <row r="37">
          <cell r="A37" t="str">
            <v>Кумтор Голд Компани</v>
          </cell>
        </row>
        <row r="38">
          <cell r="A38" t="str">
            <v>Краткий отчет по производственным затратам</v>
          </cell>
        </row>
        <row r="39">
          <cell r="A39" t="str">
            <v>31 августа 2002 года</v>
          </cell>
        </row>
        <row r="41">
          <cell r="A41" t="str">
            <v>Текущий месяц</v>
          </cell>
          <cell r="G41" t="str">
            <v>За год</v>
          </cell>
        </row>
        <row r="42">
          <cell r="K42" t="str">
            <v>Бюджет на</v>
          </cell>
          <cell r="L42" t="str">
            <v>Прогноз</v>
          </cell>
        </row>
        <row r="43">
          <cell r="A43" t="str">
            <v>Факт</v>
          </cell>
          <cell r="B43" t="str">
            <v>Бюджет</v>
          </cell>
          <cell r="C43" t="str">
            <v>Расхож.</v>
          </cell>
          <cell r="E43" t="str">
            <v>Затраты по виду деятельности</v>
          </cell>
          <cell r="G43" t="str">
            <v>Факт</v>
          </cell>
          <cell r="H43" t="str">
            <v>Бюджет</v>
          </cell>
          <cell r="I43" t="str">
            <v>Расхож.</v>
          </cell>
          <cell r="K43">
            <v>2002</v>
          </cell>
          <cell r="L43">
            <v>2002</v>
          </cell>
        </row>
        <row r="45">
          <cell r="A45" t="e">
            <v>#REF!</v>
          </cell>
          <cell r="B45" t="e">
            <v>#REF!</v>
          </cell>
          <cell r="C45" t="e">
            <v>#REF!</v>
          </cell>
          <cell r="E45" t="str">
            <v>Горный отдел</v>
          </cell>
          <cell r="G45" t="e">
            <v>#REF!</v>
          </cell>
          <cell r="H45" t="e">
            <v>#REF!</v>
          </cell>
          <cell r="I45" t="e">
            <v>#REF!</v>
          </cell>
          <cell r="K45" t="e">
            <v>#REF!</v>
          </cell>
          <cell r="L45" t="e">
            <v>#REF!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Фабрика</v>
          </cell>
          <cell r="G46">
            <v>6615.0585045024045</v>
          </cell>
          <cell r="H46">
            <v>7307.6092799999988</v>
          </cell>
          <cell r="I46">
            <v>692.55077549759426</v>
          </cell>
          <cell r="K46">
            <v>7307.6112800000001</v>
          </cell>
          <cell r="L46">
            <v>29528.236859999997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Администрация сайта</v>
          </cell>
          <cell r="G47">
            <v>6025.6056316100467</v>
          </cell>
          <cell r="H47">
            <v>6661.2034999999996</v>
          </cell>
          <cell r="I47">
            <v>635.59786838995296</v>
          </cell>
          <cell r="K47">
            <v>6661.2054999999991</v>
          </cell>
          <cell r="L47">
            <v>23988.095699999991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Затраты ТО</v>
          </cell>
          <cell r="G48">
            <v>424.8348213507735</v>
          </cell>
          <cell r="H48">
            <v>17193.346880000001</v>
          </cell>
          <cell r="I48">
            <v>16768.512058649227</v>
          </cell>
          <cell r="K48">
            <v>17193.346980000002</v>
          </cell>
          <cell r="L48">
            <v>0</v>
          </cell>
        </row>
        <row r="49">
          <cell r="A49" t="e">
            <v>#REF!</v>
          </cell>
          <cell r="B49" t="e">
            <v>#REF!</v>
          </cell>
          <cell r="C49" t="e">
            <v>#REF!</v>
          </cell>
          <cell r="E49" t="str">
            <v>Отнесение затрат ТО</v>
          </cell>
          <cell r="G49" t="e">
            <v>#REF!</v>
          </cell>
          <cell r="H49" t="e">
            <v>#REF!</v>
          </cell>
          <cell r="I49" t="e">
            <v>#REF!</v>
          </cell>
          <cell r="K49" t="e">
            <v>#REF!</v>
          </cell>
          <cell r="L49" t="e">
            <v>#REF!</v>
          </cell>
        </row>
        <row r="50">
          <cell r="A50" t="e">
            <v>#REF!</v>
          </cell>
          <cell r="B50" t="e">
            <v>#REF!</v>
          </cell>
          <cell r="C50" t="e">
            <v>#REF!</v>
          </cell>
          <cell r="E50" t="str">
            <v>Всего затрат горного отдела</v>
          </cell>
          <cell r="G50" t="e">
            <v>#REF!</v>
          </cell>
          <cell r="H50" t="e">
            <v>#REF!</v>
          </cell>
          <cell r="I50" t="e">
            <v>#REF!</v>
          </cell>
          <cell r="K50" t="e">
            <v>#REF!</v>
          </cell>
          <cell r="L50" t="e">
            <v>#REF!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Администрация в Бишкеке</v>
          </cell>
          <cell r="G52">
            <v>1869.0335691890339</v>
          </cell>
          <cell r="H52">
            <v>1718.8715499999998</v>
          </cell>
          <cell r="I52">
            <v>-150.16201918903403</v>
          </cell>
          <cell r="K52">
            <v>1718.8715499999998</v>
          </cell>
          <cell r="L52">
            <v>7742.7088300000005</v>
          </cell>
        </row>
        <row r="54">
          <cell r="A54" t="e">
            <v>#REF!</v>
          </cell>
          <cell r="B54" t="e">
            <v>#REF!</v>
          </cell>
          <cell r="C54" t="e">
            <v>#REF!</v>
          </cell>
          <cell r="E54" t="str">
            <v>Производствен. затраты после вычетов</v>
          </cell>
          <cell r="G54" t="e">
            <v>#REF!</v>
          </cell>
          <cell r="H54" t="e">
            <v>#REF!</v>
          </cell>
          <cell r="I54" t="e">
            <v>#REF!</v>
          </cell>
          <cell r="K54" t="e">
            <v>#REF!</v>
          </cell>
          <cell r="L54" t="e">
            <v>#REF!</v>
          </cell>
        </row>
        <row r="55">
          <cell r="A55" t="e">
            <v>#REF!</v>
          </cell>
          <cell r="B55" t="e">
            <v>#REF!</v>
          </cell>
          <cell r="C55" t="e">
            <v>#REF!</v>
          </cell>
          <cell r="E55" t="str">
            <v>Себестоимость единицы за ун./отлитое доре после вычетов</v>
          </cell>
          <cell r="G55" t="e">
            <v>#REF!</v>
          </cell>
          <cell r="H55" t="e">
            <v>#REF!</v>
          </cell>
          <cell r="I55" t="e">
            <v>#REF!</v>
          </cell>
          <cell r="K55" t="e">
            <v>#REF!</v>
          </cell>
          <cell r="L55" t="e">
            <v>#REF!</v>
          </cell>
        </row>
        <row r="59">
          <cell r="A59" t="str">
            <v>Текущий месяц</v>
          </cell>
          <cell r="G59" t="str">
            <v>За год</v>
          </cell>
        </row>
        <row r="60">
          <cell r="K60" t="str">
            <v>Бюджет на</v>
          </cell>
          <cell r="L60" t="str">
            <v>Прогноз</v>
          </cell>
        </row>
        <row r="61">
          <cell r="A61" t="str">
            <v>Факт</v>
          </cell>
          <cell r="B61" t="str">
            <v>Бюджет</v>
          </cell>
          <cell r="C61" t="str">
            <v>Расхож.</v>
          </cell>
          <cell r="E61" t="str">
            <v>Отнесение по элементу расходования</v>
          </cell>
          <cell r="G61" t="str">
            <v>Факт</v>
          </cell>
          <cell r="H61" t="str">
            <v>Бюджет</v>
          </cell>
          <cell r="I61" t="str">
            <v>Расхож.</v>
          </cell>
          <cell r="K61">
            <v>2002</v>
          </cell>
          <cell r="L61">
            <v>2002</v>
          </cell>
        </row>
        <row r="62">
          <cell r="A62">
            <v>3272.8333399999997</v>
          </cell>
          <cell r="B62">
            <v>1779.6747600000001</v>
          </cell>
          <cell r="C62">
            <v>-1493.1585799999996</v>
          </cell>
          <cell r="E62" t="str">
            <v>Затраты на сотрудников</v>
          </cell>
          <cell r="G62">
            <v>25012.982010000003</v>
          </cell>
          <cell r="H62">
            <v>22072.20952</v>
          </cell>
          <cell r="I62">
            <v>-2940.772490000003</v>
          </cell>
          <cell r="K62">
            <v>22072.210520000001</v>
          </cell>
          <cell r="L62">
            <v>0</v>
          </cell>
        </row>
        <row r="63">
          <cell r="A63">
            <v>3031.7338</v>
          </cell>
          <cell r="B63">
            <v>2975.68959</v>
          </cell>
          <cell r="C63">
            <v>-56.044210000000021</v>
          </cell>
          <cell r="E63" t="str">
            <v>Производственные материалы и принадлежности</v>
          </cell>
          <cell r="G63">
            <v>35103.802230000001</v>
          </cell>
          <cell r="H63">
            <v>37039.764060000001</v>
          </cell>
          <cell r="I63">
            <v>1935.9618300000002</v>
          </cell>
          <cell r="K63">
            <v>37039.75806</v>
          </cell>
          <cell r="L63">
            <v>0</v>
          </cell>
        </row>
        <row r="64">
          <cell r="A64">
            <v>358.11601000000002</v>
          </cell>
          <cell r="B64">
            <v>1141.9960000000001</v>
          </cell>
          <cell r="C64">
            <v>783.87999000000013</v>
          </cell>
          <cell r="E64" t="str">
            <v>Материалы и принадлежности ТО</v>
          </cell>
          <cell r="G64">
            <v>19878.732629999999</v>
          </cell>
          <cell r="H64">
            <v>17930.23</v>
          </cell>
          <cell r="I64">
            <v>-1948.502629999999</v>
          </cell>
          <cell r="K64">
            <v>17930.227999999999</v>
          </cell>
          <cell r="L64">
            <v>0</v>
          </cell>
        </row>
        <row r="65">
          <cell r="A65">
            <v>-1.8042499999999999</v>
          </cell>
          <cell r="B65">
            <v>8.1509999999999998</v>
          </cell>
          <cell r="C65">
            <v>9.9552499999999995</v>
          </cell>
          <cell r="E65" t="str">
            <v>Не-производственные затраты</v>
          </cell>
          <cell r="G65">
            <v>60.918479999999995</v>
          </cell>
          <cell r="H65">
            <v>97.804000000000002</v>
          </cell>
          <cell r="I65">
            <v>36.885520000000007</v>
          </cell>
          <cell r="K65">
            <v>97.804000000000002</v>
          </cell>
          <cell r="L65">
            <v>0</v>
          </cell>
        </row>
        <row r="66">
          <cell r="A66">
            <v>219.34842999999998</v>
          </cell>
          <cell r="B66">
            <v>311.12599999999998</v>
          </cell>
          <cell r="C66">
            <v>91.777569999999997</v>
          </cell>
          <cell r="E66" t="str">
            <v>Внешние услуги</v>
          </cell>
          <cell r="G66">
            <v>2520.7168700000007</v>
          </cell>
          <cell r="H66">
            <v>3785.61</v>
          </cell>
          <cell r="I66">
            <v>1264.8931299999995</v>
          </cell>
          <cell r="K66">
            <v>3785.61</v>
          </cell>
          <cell r="L66">
            <v>0</v>
          </cell>
        </row>
        <row r="67">
          <cell r="A67">
            <v>1318.5993700000001</v>
          </cell>
          <cell r="B67">
            <v>890.35199999999998</v>
          </cell>
          <cell r="C67">
            <v>-428.24737000000016</v>
          </cell>
          <cell r="E67" t="str">
            <v>Коммуникации</v>
          </cell>
          <cell r="G67">
            <v>12407.506649999999</v>
          </cell>
          <cell r="H67">
            <v>11096.376</v>
          </cell>
          <cell r="I67">
            <v>-1311.1306499999992</v>
          </cell>
          <cell r="K67">
            <v>11096.376</v>
          </cell>
          <cell r="L67">
            <v>0</v>
          </cell>
        </row>
        <row r="68">
          <cell r="A68" t="e">
            <v>#REF!</v>
          </cell>
          <cell r="B68" t="e">
            <v>#REF!</v>
          </cell>
          <cell r="C68" t="e">
            <v>#REF!</v>
          </cell>
          <cell r="E68" t="str">
            <v>Общие расходы</v>
          </cell>
          <cell r="G68" t="e">
            <v>#REF!</v>
          </cell>
          <cell r="H68" t="e">
            <v>#REF!</v>
          </cell>
          <cell r="I68" t="e">
            <v>#REF!</v>
          </cell>
          <cell r="K68" t="e">
            <v>#REF!</v>
          </cell>
          <cell r="L68" t="e">
            <v>#REF!</v>
          </cell>
        </row>
        <row r="69">
          <cell r="A69">
            <v>8198.8266999999996</v>
          </cell>
          <cell r="B69">
            <v>7106.9893499999998</v>
          </cell>
          <cell r="C69">
            <v>-1091.8373499999998</v>
          </cell>
          <cell r="E69" t="str">
            <v>Всего производственных затрат</v>
          </cell>
          <cell r="G69">
            <v>94984.658869999999</v>
          </cell>
          <cell r="H69">
            <v>92021.993580000009</v>
          </cell>
          <cell r="I69">
            <v>-2962.6652900000017</v>
          </cell>
          <cell r="K69">
            <v>92021.986580000012</v>
          </cell>
          <cell r="L69">
            <v>0</v>
          </cell>
        </row>
        <row r="71">
          <cell r="A71">
            <v>-148.95555999999999</v>
          </cell>
          <cell r="B71">
            <v>-1.258</v>
          </cell>
          <cell r="C71">
            <v>147.69755999999998</v>
          </cell>
          <cell r="E71" t="str">
            <v>Отнесение затрат и извлечение</v>
          </cell>
          <cell r="G71">
            <v>-1098.0132699999997</v>
          </cell>
          <cell r="H71">
            <v>-828.452</v>
          </cell>
          <cell r="I71">
            <v>269.56126999999969</v>
          </cell>
          <cell r="K71">
            <v>-828.45699999999999</v>
          </cell>
          <cell r="L71">
            <v>0</v>
          </cell>
        </row>
        <row r="73">
          <cell r="A73">
            <v>8049.8711399999993</v>
          </cell>
          <cell r="B73">
            <v>7105.73135</v>
          </cell>
          <cell r="C73">
            <v>-944</v>
          </cell>
          <cell r="E73" t="str">
            <v>Чистые производственные затраты</v>
          </cell>
          <cell r="G73">
            <v>93886.645600000003</v>
          </cell>
          <cell r="H73">
            <v>91194</v>
          </cell>
          <cell r="I73">
            <v>-2693</v>
          </cell>
          <cell r="K73">
            <v>91193.529580000017</v>
          </cell>
          <cell r="L73">
            <v>0</v>
          </cell>
        </row>
      </sheetData>
      <sheetData sheetId="13">
        <row r="1">
          <cell r="A1" t="str">
            <v>Kumtor Gold Company</v>
          </cell>
        </row>
        <row r="2">
          <cell r="A2" t="str">
            <v>Executive Summary</v>
          </cell>
        </row>
        <row r="3">
          <cell r="A3" t="str">
            <v>December 31, 2002</v>
          </cell>
        </row>
        <row r="6">
          <cell r="B6" t="str">
            <v>Month</v>
          </cell>
          <cell r="F6" t="str">
            <v>Year To Date</v>
          </cell>
          <cell r="I6" t="str">
            <v xml:space="preserve"> % Incr.</v>
          </cell>
          <cell r="J6" t="str">
            <v>2002</v>
          </cell>
          <cell r="K6" t="str">
            <v>2002</v>
          </cell>
        </row>
        <row r="7">
          <cell r="A7" t="str">
            <v>Key Operating Highlights</v>
          </cell>
          <cell r="B7" t="str">
            <v>Actual</v>
          </cell>
          <cell r="C7" t="str">
            <v>Budget</v>
          </cell>
          <cell r="D7" t="str">
            <v>Variance</v>
          </cell>
          <cell r="F7" t="str">
            <v>Actual</v>
          </cell>
          <cell r="G7" t="str">
            <v>Budget</v>
          </cell>
          <cell r="H7" t="str">
            <v>Variance</v>
          </cell>
          <cell r="I7" t="str">
            <v xml:space="preserve"> (Decr.)</v>
          </cell>
          <cell r="J7" t="str">
            <v>Budget</v>
          </cell>
          <cell r="K7" t="str">
            <v>Forecast</v>
          </cell>
        </row>
        <row r="9">
          <cell r="A9" t="str">
            <v>Production -Poured (ounces)</v>
          </cell>
          <cell r="B9">
            <v>70223</v>
          </cell>
          <cell r="C9">
            <v>79142</v>
          </cell>
          <cell r="D9">
            <v>-8919</v>
          </cell>
          <cell r="F9">
            <v>528550</v>
          </cell>
          <cell r="G9">
            <v>666116</v>
          </cell>
          <cell r="H9">
            <v>-137566</v>
          </cell>
          <cell r="J9">
            <v>666116</v>
          </cell>
          <cell r="K9">
            <v>499263.23</v>
          </cell>
        </row>
        <row r="11">
          <cell r="A11" t="str">
            <v>Sales (ounces)</v>
          </cell>
          <cell r="B11">
            <v>42288.031109999996</v>
          </cell>
          <cell r="C11">
            <v>107511.16344086021</v>
          </cell>
          <cell r="D11">
            <v>-65223.132330860215</v>
          </cell>
          <cell r="F11">
            <v>523182.46355999995</v>
          </cell>
          <cell r="G11">
            <v>662190.83870967745</v>
          </cell>
          <cell r="H11">
            <v>-139008.37514967751</v>
          </cell>
          <cell r="J11">
            <v>662190.83870967745</v>
          </cell>
          <cell r="K11">
            <v>521128.49670967739</v>
          </cell>
        </row>
        <row r="13">
          <cell r="A13" t="str">
            <v>Total Cash Costs (000's)</v>
          </cell>
          <cell r="B13" t="e">
            <v>#REF!</v>
          </cell>
          <cell r="C13" t="e">
            <v>#REF!</v>
          </cell>
          <cell r="D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J13" t="e">
            <v>#REF!</v>
          </cell>
          <cell r="K13" t="e">
            <v>#REF!</v>
          </cell>
        </row>
        <row r="15">
          <cell r="A15" t="str">
            <v>Total Cash Costs ($/ounces)</v>
          </cell>
          <cell r="B15" t="e">
            <v>#REF!</v>
          </cell>
          <cell r="C15" t="e">
            <v>#REF!</v>
          </cell>
          <cell r="D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J15" t="e">
            <v>#REF!</v>
          </cell>
          <cell r="K15" t="e">
            <v>#REF!</v>
          </cell>
        </row>
        <row r="17">
          <cell r="A17" t="str">
            <v>Total Revenue</v>
          </cell>
          <cell r="B17">
            <v>0</v>
          </cell>
          <cell r="C17">
            <v>0</v>
          </cell>
          <cell r="D17">
            <v>0</v>
          </cell>
          <cell r="F17">
            <v>-51657.680909999995</v>
          </cell>
          <cell r="G17">
            <v>32007.410970000001</v>
          </cell>
          <cell r="H17">
            <v>-83665.091879999993</v>
          </cell>
          <cell r="J17">
            <v>32007.410970000001</v>
          </cell>
          <cell r="K17">
            <v>152528.02830999999</v>
          </cell>
        </row>
        <row r="19">
          <cell r="A19" t="str">
            <v>Capital Costs (000's)</v>
          </cell>
          <cell r="B19">
            <v>2803.444</v>
          </cell>
          <cell r="C19">
            <v>15.752000000000001</v>
          </cell>
          <cell r="D19">
            <v>-2787.692</v>
          </cell>
          <cell r="F19">
            <v>8610.1819090254594</v>
          </cell>
          <cell r="G19">
            <v>4960.5</v>
          </cell>
          <cell r="H19">
            <v>-3649.6819090254594</v>
          </cell>
          <cell r="J19">
            <v>4960.5</v>
          </cell>
          <cell r="K19">
            <v>7258.3554000000004</v>
          </cell>
          <cell r="L19" t="str">
            <v xml:space="preserve"> </v>
          </cell>
        </row>
        <row r="22">
          <cell r="B22" t="str">
            <v>Month</v>
          </cell>
          <cell r="F22" t="str">
            <v>Year To Date</v>
          </cell>
          <cell r="I22" t="str">
            <v xml:space="preserve"> % Incr.</v>
          </cell>
          <cell r="J22" t="str">
            <v>2002</v>
          </cell>
          <cell r="K22">
            <v>2002</v>
          </cell>
        </row>
        <row r="23">
          <cell r="A23" t="str">
            <v>Key Operational Information ($000's)</v>
          </cell>
          <cell r="B23" t="str">
            <v>Actual</v>
          </cell>
          <cell r="C23" t="str">
            <v>Budget</v>
          </cell>
          <cell r="D23" t="str">
            <v>Variance</v>
          </cell>
          <cell r="F23" t="str">
            <v>Actual</v>
          </cell>
          <cell r="G23" t="str">
            <v>Budget</v>
          </cell>
          <cell r="H23" t="str">
            <v>Variance</v>
          </cell>
          <cell r="I23" t="str">
            <v xml:space="preserve"> (Decr.)</v>
          </cell>
          <cell r="J23" t="str">
            <v>Budget</v>
          </cell>
          <cell r="K23" t="str">
            <v>Forecast</v>
          </cell>
        </row>
        <row r="24">
          <cell r="A24" t="str">
            <v>Mine</v>
          </cell>
          <cell r="B24">
            <v>0</v>
          </cell>
          <cell r="C24">
            <v>0</v>
          </cell>
          <cell r="D24">
            <v>0</v>
          </cell>
          <cell r="E24">
            <v>18157.094699999998</v>
          </cell>
          <cell r="F24">
            <v>8583.9523912591358</v>
          </cell>
          <cell r="G24">
            <v>11620.12025</v>
          </cell>
          <cell r="H24">
            <v>3036.1678587408642</v>
          </cell>
          <cell r="I24">
            <v>2321.3235</v>
          </cell>
          <cell r="J24">
            <v>11620.12025</v>
          </cell>
          <cell r="K24">
            <v>31575.361239999998</v>
          </cell>
        </row>
        <row r="25">
          <cell r="A25" t="str">
            <v>Mill</v>
          </cell>
          <cell r="B25">
            <v>0</v>
          </cell>
          <cell r="C25">
            <v>0</v>
          </cell>
          <cell r="D25">
            <v>0</v>
          </cell>
          <cell r="E25">
            <v>19787.638999999999</v>
          </cell>
          <cell r="F25">
            <v>7039.8933258531761</v>
          </cell>
          <cell r="G25">
            <v>24500.958159999995</v>
          </cell>
          <cell r="H25">
            <v>17461.064834146819</v>
          </cell>
          <cell r="I25">
            <v>2416.6590833333298</v>
          </cell>
          <cell r="J25">
            <v>24500.958159999995</v>
          </cell>
          <cell r="K25">
            <v>29528.236860000001</v>
          </cell>
        </row>
        <row r="26">
          <cell r="A26" t="str">
            <v>Site Administration</v>
          </cell>
          <cell r="B26">
            <v>0</v>
          </cell>
          <cell r="C26">
            <v>0</v>
          </cell>
          <cell r="D26">
            <v>0</v>
          </cell>
          <cell r="E26">
            <v>19103.053210000002</v>
          </cell>
          <cell r="F26">
            <v>6025.6056316100439</v>
          </cell>
          <cell r="G26">
            <v>6661.2044999999998</v>
          </cell>
          <cell r="H26">
            <v>635.5988683899559</v>
          </cell>
          <cell r="I26">
            <v>2561.5218333333332</v>
          </cell>
          <cell r="J26">
            <v>6661.2044999999998</v>
          </cell>
          <cell r="K26">
            <v>23988.095700000002</v>
          </cell>
        </row>
        <row r="27">
          <cell r="A27" t="str">
            <v>Bishkek Administration</v>
          </cell>
          <cell r="B27">
            <v>0</v>
          </cell>
          <cell r="C27">
            <v>0</v>
          </cell>
          <cell r="D27">
            <v>0</v>
          </cell>
          <cell r="E27">
            <v>4204.3289999999988</v>
          </cell>
          <cell r="F27">
            <v>2628.1759191890342</v>
          </cell>
          <cell r="G27">
            <v>1718.8715499999998</v>
          </cell>
          <cell r="H27">
            <v>-909.30436918903433</v>
          </cell>
          <cell r="I27">
            <v>509.33350000000002</v>
          </cell>
          <cell r="J27">
            <v>1718.8715499999998</v>
          </cell>
          <cell r="K27">
            <v>7742.7088300000005</v>
          </cell>
        </row>
        <row r="28">
          <cell r="A28" t="str">
            <v>Management Fees</v>
          </cell>
          <cell r="B28">
            <v>0</v>
          </cell>
          <cell r="C28">
            <v>0</v>
          </cell>
          <cell r="D28">
            <v>0</v>
          </cell>
          <cell r="E28">
            <v>3348.7069999999999</v>
          </cell>
          <cell r="F28">
            <v>1169.8807899999999</v>
          </cell>
          <cell r="G28">
            <v>0</v>
          </cell>
          <cell r="H28">
            <v>-1169.8807899999999</v>
          </cell>
          <cell r="I28">
            <v>412.63310000000001</v>
          </cell>
          <cell r="J28">
            <v>0</v>
          </cell>
          <cell r="K28">
            <v>5358.1604479631014</v>
          </cell>
        </row>
        <row r="29">
          <cell r="A29" t="str">
            <v>Total Cash Operating Costs</v>
          </cell>
          <cell r="B29">
            <v>0</v>
          </cell>
          <cell r="C29">
            <v>0</v>
          </cell>
          <cell r="D29">
            <v>0</v>
          </cell>
          <cell r="E29">
            <v>64600.822909999995</v>
          </cell>
          <cell r="F29">
            <v>25447.508057911389</v>
          </cell>
          <cell r="G29">
            <v>44501.154459999991</v>
          </cell>
          <cell r="H29">
            <v>19053.646402088601</v>
          </cell>
          <cell r="I29">
            <v>8221.4710166666628</v>
          </cell>
          <cell r="J29">
            <v>44501.154459999991</v>
          </cell>
          <cell r="K29">
            <v>98192.563077963117</v>
          </cell>
        </row>
        <row r="30">
          <cell r="A30" t="str">
            <v>Net Earnings</v>
          </cell>
          <cell r="B30">
            <v>869.47900000000004</v>
          </cell>
          <cell r="C30">
            <v>9616.0474283939548</v>
          </cell>
          <cell r="D30">
            <v>-8746.5684283939554</v>
          </cell>
          <cell r="F30">
            <v>-17770.074784567147</v>
          </cell>
          <cell r="G30">
            <v>15165.054128665017</v>
          </cell>
          <cell r="H30">
            <v>-32935.128913232162</v>
          </cell>
          <cell r="J30">
            <v>15165.054128665017</v>
          </cell>
          <cell r="K30">
            <v>-20525.199578759559</v>
          </cell>
        </row>
        <row r="33">
          <cell r="B33" t="str">
            <v>Month</v>
          </cell>
          <cell r="F33" t="str">
            <v>Year To Date</v>
          </cell>
          <cell r="I33" t="str">
            <v xml:space="preserve"> % Incr.</v>
          </cell>
          <cell r="J33" t="str">
            <v>2002</v>
          </cell>
          <cell r="K33" t="str">
            <v>2002</v>
          </cell>
        </row>
        <row r="34">
          <cell r="A34" t="str">
            <v>Total Cash Operating Costs</v>
          </cell>
          <cell r="B34" t="str">
            <v>Actual</v>
          </cell>
          <cell r="C34" t="str">
            <v>Budget</v>
          </cell>
          <cell r="D34" t="str">
            <v>Variance</v>
          </cell>
          <cell r="F34" t="str">
            <v>Actual</v>
          </cell>
          <cell r="G34" t="str">
            <v>Budget</v>
          </cell>
          <cell r="H34" t="str">
            <v>Variance</v>
          </cell>
          <cell r="I34" t="str">
            <v xml:space="preserve"> (Decr.)</v>
          </cell>
          <cell r="J34" t="str">
            <v>Budget</v>
          </cell>
          <cell r="K34" t="str">
            <v>Forecast</v>
          </cell>
        </row>
        <row r="35">
          <cell r="A35" t="str">
            <v>Per BCM</v>
          </cell>
          <cell r="B35">
            <v>0</v>
          </cell>
          <cell r="C35">
            <v>0</v>
          </cell>
          <cell r="D35">
            <v>0</v>
          </cell>
          <cell r="E35">
            <v>6.3195778526856685</v>
          </cell>
          <cell r="F35">
            <v>1.2936956363522176</v>
          </cell>
          <cell r="G35">
            <v>2.3446340600632243</v>
          </cell>
          <cell r="H35">
            <v>1.0509384237110067</v>
          </cell>
          <cell r="I35">
            <v>6.8310188396172764</v>
          </cell>
          <cell r="J35">
            <v>2.3446340600632243</v>
          </cell>
          <cell r="K35">
            <v>5.2205805490235351</v>
          </cell>
        </row>
        <row r="36">
          <cell r="A36" t="str">
            <v>Per Tonne Milled</v>
          </cell>
          <cell r="B36">
            <v>0</v>
          </cell>
          <cell r="C36">
            <v>0</v>
          </cell>
          <cell r="D36">
            <v>0</v>
          </cell>
          <cell r="E36">
            <v>17.740670108202977</v>
          </cell>
          <cell r="F36">
            <v>4.5351890384014659</v>
          </cell>
          <cell r="G36">
            <v>8.1804194258781298</v>
          </cell>
          <cell r="H36">
            <v>3.6452303874766638</v>
          </cell>
          <cell r="I36">
            <v>18.622156720099362</v>
          </cell>
          <cell r="J36">
            <v>8.1804194258781298</v>
          </cell>
          <cell r="K36">
            <v>17.6847126373079</v>
          </cell>
        </row>
        <row r="37">
          <cell r="A37" t="str">
            <v>Per Ounce Poured</v>
          </cell>
          <cell r="B37">
            <v>0</v>
          </cell>
          <cell r="C37">
            <v>0</v>
          </cell>
          <cell r="D37">
            <v>0</v>
          </cell>
          <cell r="E37">
            <v>157.00182873337457</v>
          </cell>
          <cell r="F37">
            <v>48.145886023860349</v>
          </cell>
          <cell r="G37">
            <v>66.806914201130127</v>
          </cell>
          <cell r="H37">
            <v>18.661028177269777</v>
          </cell>
          <cell r="I37">
            <v>0.16159530795727592</v>
          </cell>
          <cell r="J37">
            <v>66.806914201130127</v>
          </cell>
          <cell r="K37">
            <v>196.6749345389668</v>
          </cell>
        </row>
        <row r="40">
          <cell r="A40" t="str">
            <v>Кумтор Голд Компани</v>
          </cell>
        </row>
        <row r="41">
          <cell r="A41" t="str">
            <v>Производственный отчет</v>
          </cell>
        </row>
        <row r="42">
          <cell r="A42" t="str">
            <v>31 августа 2002 года</v>
          </cell>
        </row>
        <row r="45">
          <cell r="B45" t="str">
            <v>За месяц</v>
          </cell>
          <cell r="G45" t="str">
            <v>с начала года</v>
          </cell>
          <cell r="J45" t="str">
            <v>Бюджет</v>
          </cell>
          <cell r="K45" t="str">
            <v>Прогноз</v>
          </cell>
        </row>
        <row r="46">
          <cell r="B46" t="str">
            <v>факт</v>
          </cell>
          <cell r="C46" t="str">
            <v>бюджет</v>
          </cell>
          <cell r="D46" t="str">
            <v>расхож.</v>
          </cell>
          <cell r="E46" t="str">
            <v>факт</v>
          </cell>
          <cell r="F46" t="str">
            <v>факт</v>
          </cell>
          <cell r="G46" t="str">
            <v>бюджет</v>
          </cell>
          <cell r="H46" t="str">
            <v>расхож.</v>
          </cell>
          <cell r="I46" t="str">
            <v>на 1998 г.</v>
          </cell>
          <cell r="J46" t="str">
            <v>на 2002 г.</v>
          </cell>
          <cell r="K46" t="str">
            <v>на 2002 г.</v>
          </cell>
        </row>
        <row r="48">
          <cell r="A48" t="str">
            <v>Производство - отлитое Доре (унц.)</v>
          </cell>
          <cell r="B48">
            <v>70223</v>
          </cell>
          <cell r="C48">
            <v>79142</v>
          </cell>
          <cell r="D48">
            <v>-8919</v>
          </cell>
          <cell r="E48">
            <v>0</v>
          </cell>
          <cell r="F48">
            <v>528550</v>
          </cell>
          <cell r="G48">
            <v>666116</v>
          </cell>
          <cell r="H48">
            <v>-137566</v>
          </cell>
          <cell r="I48">
            <v>0</v>
          </cell>
          <cell r="J48">
            <v>666116</v>
          </cell>
          <cell r="K48">
            <v>499263.23</v>
          </cell>
        </row>
        <row r="50">
          <cell r="A50" t="str">
            <v>Реализация (унции)</v>
          </cell>
          <cell r="B50">
            <v>42288.031109999996</v>
          </cell>
          <cell r="C50">
            <v>107511.16344086021</v>
          </cell>
          <cell r="D50">
            <v>-65223.132330860215</v>
          </cell>
          <cell r="E50">
            <v>0</v>
          </cell>
          <cell r="F50">
            <v>523182.46355999995</v>
          </cell>
          <cell r="G50">
            <v>662190.83870967745</v>
          </cell>
          <cell r="H50">
            <v>-139008.37514967751</v>
          </cell>
          <cell r="I50">
            <v>0</v>
          </cell>
          <cell r="J50">
            <v>662190.83870967745</v>
          </cell>
          <cell r="K50">
            <v>521128.49670967739</v>
          </cell>
        </row>
        <row r="52">
          <cell r="A52" t="str">
            <v>Всего денежных затрат</v>
          </cell>
          <cell r="B52" t="e">
            <v>#REF!</v>
          </cell>
          <cell r="C52" t="e">
            <v>#REF!</v>
          </cell>
          <cell r="D52" t="e">
            <v>#REF!</v>
          </cell>
          <cell r="E52">
            <v>0</v>
          </cell>
          <cell r="F52" t="e">
            <v>#REF!</v>
          </cell>
          <cell r="G52" t="e">
            <v>#REF!</v>
          </cell>
          <cell r="H52" t="e">
            <v>#REF!</v>
          </cell>
          <cell r="I52">
            <v>0</v>
          </cell>
          <cell r="J52" t="e">
            <v>#REF!</v>
          </cell>
          <cell r="K52" t="e">
            <v>#REF!</v>
          </cell>
        </row>
        <row r="54">
          <cell r="A54" t="str">
            <v>Всего денежных затрат (долл./унц.)</v>
          </cell>
          <cell r="B54" t="e">
            <v>#REF!</v>
          </cell>
          <cell r="C54" t="e">
            <v>#REF!</v>
          </cell>
          <cell r="D54" t="e">
            <v>#REF!</v>
          </cell>
          <cell r="E54">
            <v>0</v>
          </cell>
          <cell r="F54" t="e">
            <v>#REF!</v>
          </cell>
          <cell r="G54" t="e">
            <v>#REF!</v>
          </cell>
          <cell r="H54" t="e">
            <v>#REF!</v>
          </cell>
          <cell r="I54">
            <v>0</v>
          </cell>
          <cell r="J54" t="e">
            <v>#REF!</v>
          </cell>
          <cell r="K54" t="e">
            <v>#REF!</v>
          </cell>
        </row>
        <row r="56">
          <cell r="A56" t="str">
            <v>Итого дохода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-51657.680909999995</v>
          </cell>
          <cell r="G56">
            <v>32007.410970000001</v>
          </cell>
          <cell r="H56">
            <v>-83665.091879999993</v>
          </cell>
          <cell r="I56">
            <v>0</v>
          </cell>
          <cell r="J56">
            <v>32007.410970000001</v>
          </cell>
          <cell r="K56">
            <v>152528.02830999999</v>
          </cell>
        </row>
        <row r="58">
          <cell r="B58">
            <v>2803.444</v>
          </cell>
          <cell r="C58">
            <v>15.752000000000001</v>
          </cell>
          <cell r="D58">
            <v>-2787.692</v>
          </cell>
          <cell r="E58">
            <v>0</v>
          </cell>
          <cell r="F58">
            <v>8610.1819090254594</v>
          </cell>
          <cell r="G58">
            <v>4960.5</v>
          </cell>
          <cell r="H58">
            <v>-3649.6819090254594</v>
          </cell>
          <cell r="I58">
            <v>0</v>
          </cell>
          <cell r="J58">
            <v>4960.5</v>
          </cell>
          <cell r="K58">
            <v>7258.3554000000004</v>
          </cell>
        </row>
        <row r="61">
          <cell r="A61" t="str">
            <v>Ключевые производственные параметры</v>
          </cell>
          <cell r="B61" t="str">
            <v>За месяц</v>
          </cell>
          <cell r="E61" t="str">
            <v>с начала года</v>
          </cell>
          <cell r="G61" t="str">
            <v>с начала года</v>
          </cell>
          <cell r="J61" t="str">
            <v>Бюджет</v>
          </cell>
          <cell r="K61" t="str">
            <v>Прогноз</v>
          </cell>
        </row>
        <row r="62">
          <cell r="A62" t="str">
            <v xml:space="preserve"> (доллары США в тыс.)</v>
          </cell>
          <cell r="B62" t="str">
            <v>факт</v>
          </cell>
          <cell r="C62" t="str">
            <v>бюджет</v>
          </cell>
          <cell r="D62" t="str">
            <v>расхож.</v>
          </cell>
          <cell r="E62" t="str">
            <v>факт</v>
          </cell>
          <cell r="F62" t="str">
            <v>факт</v>
          </cell>
          <cell r="G62" t="str">
            <v>бюджет</v>
          </cell>
          <cell r="H62" t="str">
            <v>расхож.</v>
          </cell>
          <cell r="I62" t="str">
            <v>на 1998 г.</v>
          </cell>
          <cell r="J62" t="str">
            <v>на 2002 г.</v>
          </cell>
          <cell r="K62" t="str">
            <v>на 2002 г.</v>
          </cell>
        </row>
        <row r="63">
          <cell r="A63" t="str">
            <v>Рудник</v>
          </cell>
          <cell r="B63">
            <v>0</v>
          </cell>
          <cell r="C63">
            <v>0</v>
          </cell>
          <cell r="D63">
            <v>0</v>
          </cell>
          <cell r="E63">
            <v>18157.094699999998</v>
          </cell>
          <cell r="F63">
            <v>8583.9523912591358</v>
          </cell>
          <cell r="G63">
            <v>11620.12025</v>
          </cell>
          <cell r="H63">
            <v>3036.1678587408642</v>
          </cell>
          <cell r="I63">
            <v>2321.3235</v>
          </cell>
          <cell r="J63">
            <v>11620.12025</v>
          </cell>
          <cell r="K63">
            <v>31575.361239999998</v>
          </cell>
        </row>
        <row r="64">
          <cell r="A64" t="str">
            <v>Фабрика</v>
          </cell>
          <cell r="B64">
            <v>0</v>
          </cell>
          <cell r="C64">
            <v>0</v>
          </cell>
          <cell r="D64">
            <v>0</v>
          </cell>
          <cell r="E64">
            <v>19787.638999999999</v>
          </cell>
          <cell r="F64">
            <v>7039.8933258531761</v>
          </cell>
          <cell r="G64">
            <v>24500.958159999995</v>
          </cell>
          <cell r="H64">
            <v>17461.064834146819</v>
          </cell>
          <cell r="I64">
            <v>2416.6590833333298</v>
          </cell>
          <cell r="J64">
            <v>24500.958159999995</v>
          </cell>
          <cell r="K64">
            <v>29528.236860000001</v>
          </cell>
        </row>
        <row r="65">
          <cell r="A65" t="str">
            <v>Администрация на объекте</v>
          </cell>
          <cell r="B65">
            <v>0</v>
          </cell>
          <cell r="C65">
            <v>0</v>
          </cell>
          <cell r="D65">
            <v>0</v>
          </cell>
          <cell r="E65">
            <v>19103.053210000002</v>
          </cell>
          <cell r="F65">
            <v>6025.6056316100439</v>
          </cell>
          <cell r="G65">
            <v>6661.2044999999998</v>
          </cell>
          <cell r="H65">
            <v>635.5988683899559</v>
          </cell>
          <cell r="I65">
            <v>2561.5218333333332</v>
          </cell>
          <cell r="J65">
            <v>6661.2044999999998</v>
          </cell>
          <cell r="K65">
            <v>23988.095700000002</v>
          </cell>
        </row>
        <row r="66">
          <cell r="A66" t="str">
            <v>Администрация в Бишкеке</v>
          </cell>
          <cell r="B66">
            <v>0</v>
          </cell>
          <cell r="C66">
            <v>0</v>
          </cell>
          <cell r="D66">
            <v>0</v>
          </cell>
          <cell r="E66">
            <v>4204.3289999999988</v>
          </cell>
          <cell r="F66">
            <v>2628.1759191890342</v>
          </cell>
          <cell r="G66">
            <v>1718.8715499999998</v>
          </cell>
          <cell r="H66">
            <v>-909.30436918903433</v>
          </cell>
          <cell r="I66">
            <v>509.33350000000002</v>
          </cell>
          <cell r="J66">
            <v>1718.8715499999998</v>
          </cell>
          <cell r="K66">
            <v>7742.7088300000005</v>
          </cell>
        </row>
        <row r="67">
          <cell r="A67" t="str">
            <v>Гонорар за менеджмент</v>
          </cell>
          <cell r="B67">
            <v>0</v>
          </cell>
          <cell r="C67">
            <v>0</v>
          </cell>
          <cell r="D67">
            <v>0</v>
          </cell>
          <cell r="E67">
            <v>3348.7069999999999</v>
          </cell>
          <cell r="F67">
            <v>1169.8807899999999</v>
          </cell>
          <cell r="G67">
            <v>0</v>
          </cell>
          <cell r="H67">
            <v>-1169.8807899999999</v>
          </cell>
          <cell r="I67">
            <v>412.63310000000001</v>
          </cell>
          <cell r="J67">
            <v>0</v>
          </cell>
          <cell r="K67">
            <v>5358.1604479631014</v>
          </cell>
        </row>
        <row r="68">
          <cell r="A68" t="str">
            <v>Всего производственных затрат</v>
          </cell>
          <cell r="B68">
            <v>0</v>
          </cell>
          <cell r="C68">
            <v>0</v>
          </cell>
          <cell r="D68">
            <v>0</v>
          </cell>
          <cell r="E68">
            <v>64600.822909999995</v>
          </cell>
          <cell r="F68">
            <v>25447.508057911389</v>
          </cell>
          <cell r="G68">
            <v>44501.154459999991</v>
          </cell>
          <cell r="H68">
            <v>19053.646402088601</v>
          </cell>
          <cell r="I68">
            <v>8221.4710166666628</v>
          </cell>
          <cell r="J68">
            <v>44501.154459999991</v>
          </cell>
          <cell r="K68">
            <v>98192.563077963117</v>
          </cell>
        </row>
        <row r="69">
          <cell r="A69" t="str">
            <v>Чистая прибыль</v>
          </cell>
          <cell r="B69">
            <v>869.47900000000004</v>
          </cell>
          <cell r="C69">
            <v>9616.0474283939548</v>
          </cell>
          <cell r="D69">
            <v>-8746.5684283939554</v>
          </cell>
          <cell r="E69">
            <v>0</v>
          </cell>
          <cell r="F69">
            <v>-17770.074784567147</v>
          </cell>
          <cell r="G69">
            <v>15165.054128665017</v>
          </cell>
          <cell r="H69">
            <v>-32935.128913232162</v>
          </cell>
          <cell r="I69">
            <v>0</v>
          </cell>
          <cell r="J69">
            <v>15165.054128665017</v>
          </cell>
          <cell r="K69">
            <v>-20525.199578759559</v>
          </cell>
        </row>
        <row r="72">
          <cell r="A72" t="str">
            <v>Всего денежных производственных затрат</v>
          </cell>
          <cell r="B72" t="str">
            <v>За месяц</v>
          </cell>
          <cell r="E72" t="str">
            <v>с начала года</v>
          </cell>
          <cell r="F72" t="str">
            <v>с начала года</v>
          </cell>
          <cell r="J72" t="str">
            <v>Бюджет</v>
          </cell>
          <cell r="K72" t="str">
            <v>Прогноз</v>
          </cell>
        </row>
        <row r="73">
          <cell r="B73" t="str">
            <v>факт</v>
          </cell>
          <cell r="C73" t="str">
            <v>бюджет</v>
          </cell>
          <cell r="D73" t="str">
            <v>расхож.</v>
          </cell>
          <cell r="E73" t="str">
            <v>факт</v>
          </cell>
          <cell r="F73" t="str">
            <v>факт</v>
          </cell>
          <cell r="G73" t="str">
            <v>бюджет</v>
          </cell>
          <cell r="H73" t="str">
            <v>расхож.</v>
          </cell>
          <cell r="I73" t="str">
            <v>на 1998 г.</v>
          </cell>
          <cell r="J73" t="str">
            <v>на 2002 г.</v>
          </cell>
          <cell r="K73" t="str">
            <v>на 2002 г.</v>
          </cell>
        </row>
        <row r="74">
          <cell r="A74" t="str">
            <v xml:space="preserve">Всего произв. затр./1 куб. м. </v>
          </cell>
          <cell r="B74">
            <v>0</v>
          </cell>
          <cell r="C74">
            <v>0</v>
          </cell>
          <cell r="D74">
            <v>0</v>
          </cell>
          <cell r="E74">
            <v>6.3195778526856685</v>
          </cell>
          <cell r="F74">
            <v>1.2936956363522176</v>
          </cell>
          <cell r="G74">
            <v>2.3446340600632243</v>
          </cell>
          <cell r="H74">
            <v>1.0509384237110067</v>
          </cell>
          <cell r="I74">
            <v>6.8310188396172764</v>
          </cell>
          <cell r="J74">
            <v>2.3446340600632243</v>
          </cell>
          <cell r="K74">
            <v>5.2205805490235351</v>
          </cell>
        </row>
        <row r="75">
          <cell r="A75" t="str">
            <v xml:space="preserve">Всего произв. затр./перераб. тонна. </v>
          </cell>
          <cell r="B75">
            <v>0</v>
          </cell>
          <cell r="C75">
            <v>0</v>
          </cell>
          <cell r="D75">
            <v>0</v>
          </cell>
          <cell r="E75">
            <v>17.740670108202977</v>
          </cell>
          <cell r="F75">
            <v>4.5351890384014659</v>
          </cell>
          <cell r="G75">
            <v>8.1804194258781298</v>
          </cell>
          <cell r="H75">
            <v>3.6452303874766638</v>
          </cell>
          <cell r="I75">
            <v>18.622156720099362</v>
          </cell>
          <cell r="J75">
            <v>8.1804194258781298</v>
          </cell>
          <cell r="K75">
            <v>17.6847126373079</v>
          </cell>
        </row>
        <row r="76">
          <cell r="A76" t="str">
            <v>Всего произв. затр./отлитые унции</v>
          </cell>
          <cell r="B76">
            <v>0</v>
          </cell>
          <cell r="C76">
            <v>0</v>
          </cell>
          <cell r="D76">
            <v>0</v>
          </cell>
          <cell r="E76">
            <v>157.00182873337457</v>
          </cell>
          <cell r="F76">
            <v>48.145886023860349</v>
          </cell>
          <cell r="G76">
            <v>66.806914201130127</v>
          </cell>
          <cell r="H76">
            <v>18.661028177269777</v>
          </cell>
          <cell r="I76">
            <v>0.16159530795727592</v>
          </cell>
          <cell r="J76">
            <v>66.806914201130127</v>
          </cell>
          <cell r="K76">
            <v>196.6749345389668</v>
          </cell>
        </row>
      </sheetData>
      <sheetData sheetId="14">
        <row r="1">
          <cell r="A1" t="str">
            <v>Kumtor Operating Company</v>
          </cell>
        </row>
        <row r="2">
          <cell r="A2" t="str">
            <v>Unit Cost Summary</v>
          </cell>
        </row>
        <row r="3">
          <cell r="A3" t="str">
            <v>December 31, 2002</v>
          </cell>
        </row>
        <row r="4">
          <cell r="A4" t="str">
            <v>Table 1.2.2</v>
          </cell>
        </row>
        <row r="7">
          <cell r="A7" t="str">
            <v>Current Month</v>
          </cell>
          <cell r="G7" t="str">
            <v>Year To Date</v>
          </cell>
          <cell r="K7" t="str">
            <v>Annual</v>
          </cell>
          <cell r="L7">
            <v>2002</v>
          </cell>
        </row>
        <row r="8">
          <cell r="A8" t="str">
            <v>Actual</v>
          </cell>
          <cell r="B8" t="str">
            <v>Budget</v>
          </cell>
          <cell r="C8" t="str">
            <v>Variance</v>
          </cell>
          <cell r="G8" t="str">
            <v>Actual</v>
          </cell>
          <cell r="H8" t="str">
            <v>Budget</v>
          </cell>
          <cell r="I8" t="str">
            <v>Variance</v>
          </cell>
          <cell r="K8" t="str">
            <v>Budget</v>
          </cell>
          <cell r="L8" t="str">
            <v>Forecast</v>
          </cell>
        </row>
        <row r="10">
          <cell r="A10">
            <v>70223</v>
          </cell>
          <cell r="B10">
            <v>79142</v>
          </cell>
          <cell r="C10">
            <v>-8919</v>
          </cell>
          <cell r="E10" t="str">
            <v xml:space="preserve">Ounces Poured </v>
          </cell>
          <cell r="G10">
            <v>528550</v>
          </cell>
          <cell r="H10">
            <v>666116</v>
          </cell>
          <cell r="I10">
            <v>-137566</v>
          </cell>
          <cell r="K10">
            <v>666116</v>
          </cell>
          <cell r="L10">
            <v>499263.23</v>
          </cell>
        </row>
        <row r="12">
          <cell r="E12" t="str">
            <v>Operating Costs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Mining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Milling</v>
          </cell>
          <cell r="G14">
            <v>12.52</v>
          </cell>
          <cell r="H14">
            <v>10.970475532790083</v>
          </cell>
          <cell r="I14">
            <v>-1.5495244672099169</v>
          </cell>
          <cell r="K14">
            <v>10.970478535270132</v>
          </cell>
          <cell r="L14">
            <v>59.143624216027277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Site Administration</v>
          </cell>
          <cell r="G15">
            <v>11.4</v>
          </cell>
          <cell r="H15">
            <v>10.000065303941055</v>
          </cell>
          <cell r="I15">
            <v>-1.3999346960589456</v>
          </cell>
          <cell r="K15">
            <v>10.000068306421102</v>
          </cell>
          <cell r="L15">
            <v>48.046990562473411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Maintenance Costs</v>
          </cell>
          <cell r="G16">
            <v>0.8</v>
          </cell>
          <cell r="H16">
            <v>25.811340487242465</v>
          </cell>
          <cell r="I16">
            <v>25.011340487242464</v>
          </cell>
          <cell r="K16">
            <v>25.811340637366467</v>
          </cell>
          <cell r="L16">
            <v>0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Site Costs/Oz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Bishkek Administration</v>
          </cell>
          <cell r="G19">
            <v>3.54</v>
          </cell>
          <cell r="H19">
            <v>2.58</v>
          </cell>
          <cell r="I19">
            <v>-0.96</v>
          </cell>
          <cell r="K19">
            <v>2.5804387674218905</v>
          </cell>
          <cell r="L19">
            <v>15.508269715756958</v>
          </cell>
        </row>
        <row r="20">
          <cell r="A20">
            <v>0</v>
          </cell>
          <cell r="B20">
            <v>0.01</v>
          </cell>
          <cell r="C20">
            <v>0.01</v>
          </cell>
          <cell r="E20" t="str">
            <v>Management Fee</v>
          </cell>
          <cell r="G20">
            <v>2.213377712609971</v>
          </cell>
          <cell r="H20">
            <v>0</v>
          </cell>
          <cell r="I20">
            <v>-2.213377712609971</v>
          </cell>
          <cell r="K20">
            <v>0</v>
          </cell>
          <cell r="L20">
            <v>10.732135126320243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Ttl Operations Cost/Oz  Poured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</row>
        <row r="23">
          <cell r="A23" t="e">
            <v>#N/A</v>
          </cell>
          <cell r="B23">
            <v>0</v>
          </cell>
          <cell r="C23" t="e">
            <v>#N/A</v>
          </cell>
          <cell r="E23" t="str">
            <v>Taxes</v>
          </cell>
          <cell r="G23" t="e">
            <v>#N/A</v>
          </cell>
          <cell r="H23">
            <v>10.106306559217915</v>
          </cell>
          <cell r="I23" t="e">
            <v>#N/A</v>
          </cell>
          <cell r="K23">
            <v>10.106306559217915</v>
          </cell>
          <cell r="L23">
            <v>9.0597448638447133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Exploration</v>
          </cell>
          <cell r="G25">
            <v>1.1488599375650366</v>
          </cell>
          <cell r="H25">
            <v>5.0188480685045844</v>
          </cell>
          <cell r="I25">
            <v>3.8699881309395479</v>
          </cell>
          <cell r="K25">
            <v>5.0188480685045844</v>
          </cell>
          <cell r="L25">
            <v>3.4779992710458569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 xml:space="preserve">Other Income/Expense </v>
          </cell>
          <cell r="G27">
            <v>0.69329258045152486</v>
          </cell>
          <cell r="H27">
            <v>4.3825223684763612</v>
          </cell>
          <cell r="I27">
            <v>3.6892297880248366</v>
          </cell>
          <cell r="K27">
            <v>4.3825223684763612</v>
          </cell>
          <cell r="L27">
            <v>0</v>
          </cell>
        </row>
        <row r="28">
          <cell r="A28" t="e">
            <v>#REF!</v>
          </cell>
          <cell r="B28" t="e">
            <v>#REF!</v>
          </cell>
          <cell r="C28" t="e">
            <v>#REF!</v>
          </cell>
          <cell r="E28" t="str">
            <v>Total Cash Cost/Oz Poured</v>
          </cell>
          <cell r="G28" t="e">
            <v>#REF!</v>
          </cell>
          <cell r="H28" t="e">
            <v>#REF!</v>
          </cell>
          <cell r="I28" t="e">
            <v>#REF!</v>
          </cell>
          <cell r="K28" t="e">
            <v>#REF!</v>
          </cell>
          <cell r="L28" t="e">
            <v>#REF!</v>
          </cell>
        </row>
        <row r="30">
          <cell r="A30">
            <v>8.6777249452529581</v>
          </cell>
          <cell r="B30">
            <v>0</v>
          </cell>
          <cell r="C30">
            <v>-8.6777249452529581</v>
          </cell>
          <cell r="E30" t="str">
            <v xml:space="preserve">Interest and Financing </v>
          </cell>
          <cell r="G30">
            <v>12.141319717856303</v>
          </cell>
          <cell r="H30">
            <v>0.49770010028283362</v>
          </cell>
          <cell r="I30">
            <v>-11.643619617573471</v>
          </cell>
          <cell r="K30">
            <v>0.49770010028283362</v>
          </cell>
          <cell r="L30">
            <v>25.680682223820327</v>
          </cell>
        </row>
        <row r="32">
          <cell r="A32">
            <v>0</v>
          </cell>
          <cell r="B32" t="e">
            <v>#REF!</v>
          </cell>
          <cell r="C32" t="e">
            <v>#REF!</v>
          </cell>
          <cell r="E32" t="str">
            <v>Deprec., Deplet., &amp; Reclamation</v>
          </cell>
          <cell r="G32">
            <v>18.463025655094125</v>
          </cell>
          <cell r="H32" t="e">
            <v>#REF!</v>
          </cell>
          <cell r="I32" t="e">
            <v>#REF!</v>
          </cell>
          <cell r="K32" t="e">
            <v>#REF!</v>
          </cell>
          <cell r="L32">
            <v>70.452573254584451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Total KGC Cost/Ounce Poured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</row>
      </sheetData>
      <sheetData sheetId="15">
        <row r="1">
          <cell r="G1" t="str">
            <v>Kumtor Operating Company</v>
          </cell>
        </row>
        <row r="2">
          <cell r="G2" t="str">
            <v>Efficiency &amp; Production Statistics</v>
          </cell>
        </row>
        <row r="3">
          <cell r="G3" t="str">
            <v>Comparative Statistics</v>
          </cell>
        </row>
        <row r="4">
          <cell r="G4" t="str">
            <v>December 31, 2002</v>
          </cell>
        </row>
        <row r="6">
          <cell r="B6" t="str">
            <v>Monthly Average Comparative</v>
          </cell>
          <cell r="J6" t="str">
            <v>Yearly Total Comparative</v>
          </cell>
        </row>
        <row r="7">
          <cell r="B7" t="str">
            <v>1997 Actual Average</v>
          </cell>
          <cell r="C7" t="str">
            <v>1998 Actual Average</v>
          </cell>
          <cell r="D7" t="str">
            <v>1999 Actual Average</v>
          </cell>
          <cell r="E7" t="str">
            <v>2000 Actual Average</v>
          </cell>
          <cell r="F7" t="str">
            <v>2001 Actual Average</v>
          </cell>
          <cell r="G7" t="str">
            <v>2002 Actual Average</v>
          </cell>
          <cell r="H7" t="str">
            <v>2002 Budget Average</v>
          </cell>
          <cell r="J7" t="str">
            <v>1997 Total Actual</v>
          </cell>
          <cell r="K7" t="str">
            <v>1998 Total Actual</v>
          </cell>
          <cell r="L7" t="str">
            <v>1999 Total Actual</v>
          </cell>
          <cell r="M7" t="str">
            <v>2000 Total Actual</v>
          </cell>
          <cell r="N7" t="str">
            <v>2001 Total Actual</v>
          </cell>
          <cell r="O7" t="str">
            <v>2002 Total Actual</v>
          </cell>
        </row>
        <row r="9">
          <cell r="A9" t="str">
            <v>MINING</v>
          </cell>
        </row>
        <row r="11">
          <cell r="A11" t="str">
            <v>BCM's:</v>
          </cell>
        </row>
        <row r="12">
          <cell r="A12" t="str">
            <v>Ice</v>
          </cell>
          <cell r="B12">
            <v>49899.5</v>
          </cell>
          <cell r="C12">
            <v>20277.083333333332</v>
          </cell>
          <cell r="D12">
            <v>104.16666666666667</v>
          </cell>
          <cell r="E12">
            <v>32281.25</v>
          </cell>
          <cell r="F12">
            <v>12125</v>
          </cell>
          <cell r="G12">
            <v>73058.333333333328</v>
          </cell>
          <cell r="H12">
            <v>0</v>
          </cell>
          <cell r="J12">
            <v>598794</v>
          </cell>
          <cell r="K12">
            <v>243325</v>
          </cell>
          <cell r="L12">
            <v>1250</v>
          </cell>
          <cell r="M12">
            <v>387375</v>
          </cell>
          <cell r="N12">
            <v>145500</v>
          </cell>
          <cell r="O12">
            <v>876700</v>
          </cell>
        </row>
        <row r="13">
          <cell r="A13" t="str">
            <v>Waste (including low grade ore)</v>
          </cell>
          <cell r="B13">
            <v>522459.16666666669</v>
          </cell>
          <cell r="C13">
            <v>777459.58333333337</v>
          </cell>
          <cell r="D13">
            <v>1008034.4166666666</v>
          </cell>
          <cell r="E13">
            <v>1104947.1666666667</v>
          </cell>
          <cell r="F13">
            <v>1380593.25</v>
          </cell>
          <cell r="G13">
            <v>1430033.25</v>
          </cell>
          <cell r="H13">
            <v>1427651.5</v>
          </cell>
          <cell r="J13">
            <v>6269510</v>
          </cell>
          <cell r="K13">
            <v>9329515</v>
          </cell>
          <cell r="L13">
            <v>12096413</v>
          </cell>
          <cell r="M13">
            <v>13259366</v>
          </cell>
          <cell r="N13">
            <v>16567119</v>
          </cell>
          <cell r="O13">
            <v>17160399</v>
          </cell>
        </row>
        <row r="14">
          <cell r="A14" t="str">
            <v>Ore</v>
          </cell>
          <cell r="B14">
            <v>133762.16666666666</v>
          </cell>
          <cell r="C14">
            <v>145423.75</v>
          </cell>
          <cell r="D14">
            <v>195411.16666666666</v>
          </cell>
          <cell r="E14">
            <v>150718.33333333334</v>
          </cell>
          <cell r="F14">
            <v>149871.83333333334</v>
          </cell>
          <cell r="G14">
            <v>136108.25</v>
          </cell>
          <cell r="H14">
            <v>154015.25</v>
          </cell>
          <cell r="J14">
            <v>1605146</v>
          </cell>
          <cell r="K14">
            <v>1745085</v>
          </cell>
          <cell r="L14">
            <v>2344934</v>
          </cell>
          <cell r="M14">
            <v>1808620</v>
          </cell>
          <cell r="N14">
            <v>1798462</v>
          </cell>
          <cell r="O14">
            <v>1633299</v>
          </cell>
        </row>
        <row r="15">
          <cell r="A15" t="str">
            <v>Total BCM's</v>
          </cell>
          <cell r="B15">
            <v>706120.83333333337</v>
          </cell>
          <cell r="C15">
            <v>943160.41666666674</v>
          </cell>
          <cell r="D15">
            <v>1203549.75</v>
          </cell>
          <cell r="E15">
            <v>1287946.75</v>
          </cell>
          <cell r="F15">
            <v>1542590.0833333333</v>
          </cell>
          <cell r="G15">
            <v>1639199.8333333333</v>
          </cell>
          <cell r="H15">
            <v>1581666.75</v>
          </cell>
          <cell r="J15">
            <v>8473450</v>
          </cell>
          <cell r="K15">
            <v>11317925</v>
          </cell>
          <cell r="L15">
            <v>14442597</v>
          </cell>
          <cell r="M15">
            <v>15455361</v>
          </cell>
          <cell r="N15">
            <v>18511081</v>
          </cell>
          <cell r="O15">
            <v>19670398</v>
          </cell>
        </row>
        <row r="17">
          <cell r="A17" t="str">
            <v>Tonnes:</v>
          </cell>
        </row>
        <row r="18">
          <cell r="A18" t="str">
            <v>Tonnes Mined Waste/Low Grade  &amp; Ice</v>
          </cell>
          <cell r="B18">
            <v>1501831.8333333333</v>
          </cell>
          <cell r="C18">
            <v>2233400.75</v>
          </cell>
          <cell r="D18">
            <v>2872988.75</v>
          </cell>
          <cell r="E18">
            <v>3606731.3708333336</v>
          </cell>
          <cell r="F18">
            <v>4372374.2374999998</v>
          </cell>
          <cell r="G18">
            <v>4527064.0249999994</v>
          </cell>
          <cell r="H18">
            <v>4522136.5958333341</v>
          </cell>
          <cell r="J18">
            <v>18021982</v>
          </cell>
          <cell r="K18">
            <v>26800809</v>
          </cell>
          <cell r="L18">
            <v>34475865</v>
          </cell>
          <cell r="M18">
            <v>38126208.950000003</v>
          </cell>
          <cell r="N18">
            <v>47342873.850000001</v>
          </cell>
          <cell r="O18">
            <v>49669864.299999997</v>
          </cell>
        </row>
        <row r="19">
          <cell r="A19" t="str">
            <v>Tonnes of Ore Mined</v>
          </cell>
          <cell r="B19">
            <v>380784.33333333331</v>
          </cell>
          <cell r="C19">
            <v>414457.66666666669</v>
          </cell>
          <cell r="D19">
            <v>556921.83333333337</v>
          </cell>
          <cell r="E19">
            <v>429547.29166666669</v>
          </cell>
          <cell r="F19">
            <v>427134.75</v>
          </cell>
          <cell r="G19">
            <v>387908.66666666669</v>
          </cell>
          <cell r="H19">
            <v>453330</v>
          </cell>
          <cell r="J19">
            <v>4569412</v>
          </cell>
          <cell r="K19">
            <v>4973492</v>
          </cell>
          <cell r="L19">
            <v>6683062</v>
          </cell>
          <cell r="M19">
            <v>5154567.5</v>
          </cell>
          <cell r="N19">
            <v>5125617</v>
          </cell>
          <cell r="O19">
            <v>4654904</v>
          </cell>
        </row>
        <row r="20">
          <cell r="A20" t="str">
            <v>Grade (g/t)</v>
          </cell>
          <cell r="B20">
            <v>5.5291678161654056</v>
          </cell>
          <cell r="C20">
            <v>4.7832082267670284</v>
          </cell>
          <cell r="D20">
            <v>3.96958262282768</v>
          </cell>
          <cell r="E20">
            <v>4.8385386874534086</v>
          </cell>
          <cell r="F20">
            <v>5.5011640147908052</v>
          </cell>
          <cell r="G20">
            <v>3.6794070896843412</v>
          </cell>
          <cell r="H20">
            <v>4.6681921161699718</v>
          </cell>
          <cell r="J20">
            <v>5.5291678161654065</v>
          </cell>
          <cell r="K20">
            <v>4.7832082267670284</v>
          </cell>
          <cell r="L20">
            <v>3.96958262282768</v>
          </cell>
          <cell r="M20">
            <v>4.8385386874534095</v>
          </cell>
          <cell r="N20">
            <v>5.5021640147908055</v>
          </cell>
          <cell r="O20">
            <v>3.6794070896843416</v>
          </cell>
        </row>
        <row r="21">
          <cell r="A21" t="str">
            <v>Ounces Mined</v>
          </cell>
          <cell r="B21">
            <v>67690.833333333328</v>
          </cell>
          <cell r="C21">
            <v>63736.833333333336</v>
          </cell>
          <cell r="D21">
            <v>71077.166666666672</v>
          </cell>
          <cell r="E21">
            <v>66821.5</v>
          </cell>
          <cell r="F21">
            <v>75545.833333333328</v>
          </cell>
          <cell r="G21">
            <v>45887.916666666664</v>
          </cell>
          <cell r="H21">
            <v>68038.416666666672</v>
          </cell>
          <cell r="J21">
            <v>812290</v>
          </cell>
          <cell r="K21">
            <v>764842</v>
          </cell>
          <cell r="L21">
            <v>852926</v>
          </cell>
          <cell r="M21">
            <v>801858</v>
          </cell>
          <cell r="N21">
            <v>906550</v>
          </cell>
          <cell r="O21">
            <v>550655</v>
          </cell>
        </row>
        <row r="23">
          <cell r="A23" t="str">
            <v>Cost Per BCM</v>
          </cell>
          <cell r="B23">
            <v>2.5906945813098559</v>
          </cell>
          <cell r="C23">
            <v>2.2747599051946357</v>
          </cell>
          <cell r="D23">
            <v>1.9300000000000002</v>
          </cell>
          <cell r="E23">
            <v>1.6807205603285489</v>
          </cell>
          <cell r="F23">
            <v>1.56304585507459</v>
          </cell>
          <cell r="G23">
            <v>0.43638935985225796</v>
          </cell>
          <cell r="H23">
            <v>0.61222969640517932</v>
          </cell>
          <cell r="J23">
            <v>2.5906945813098559</v>
          </cell>
          <cell r="K23">
            <v>2.2747599051946361</v>
          </cell>
          <cell r="L23">
            <v>1.9300000000000002</v>
          </cell>
          <cell r="M23">
            <v>1.6807205603285489</v>
          </cell>
          <cell r="N23">
            <v>1.5630458551826336</v>
          </cell>
          <cell r="O23">
            <v>0.43638935985225796</v>
          </cell>
        </row>
        <row r="25">
          <cell r="A25" t="str">
            <v>MILLING</v>
          </cell>
        </row>
        <row r="27">
          <cell r="A27" t="str">
            <v>Tonnes of Ore Milled</v>
          </cell>
          <cell r="B27">
            <v>335235.66666666669</v>
          </cell>
          <cell r="C27">
            <v>437864.83333333331</v>
          </cell>
          <cell r="D27">
            <v>441488.66666666669</v>
          </cell>
          <cell r="E27">
            <v>458140.08333333331</v>
          </cell>
          <cell r="F27">
            <v>455791.83333333331</v>
          </cell>
          <cell r="G27">
            <v>467593.66666666669</v>
          </cell>
          <cell r="H27">
            <v>453330</v>
          </cell>
          <cell r="J27">
            <v>4022828</v>
          </cell>
          <cell r="K27">
            <v>5254378</v>
          </cell>
          <cell r="L27">
            <v>5297864</v>
          </cell>
          <cell r="M27">
            <v>5497681</v>
          </cell>
          <cell r="N27">
            <v>5469502</v>
          </cell>
          <cell r="O27">
            <v>5611124</v>
          </cell>
        </row>
        <row r="28">
          <cell r="A28" t="str">
            <v>Grade (g/t)</v>
          </cell>
          <cell r="B28">
            <v>5.5510000000000002</v>
          </cell>
          <cell r="C28">
            <v>4.7699999999999996</v>
          </cell>
          <cell r="D28">
            <v>4.54</v>
          </cell>
          <cell r="E28">
            <v>4.6494932736402861</v>
          </cell>
          <cell r="F28">
            <v>5.1366643429328667</v>
          </cell>
          <cell r="G28">
            <v>3.7110215837325997</v>
          </cell>
          <cell r="H28">
            <v>4.6681921161699726</v>
          </cell>
          <cell r="J28">
            <v>5.5510000000000002</v>
          </cell>
          <cell r="K28">
            <v>4.7699999999999996</v>
          </cell>
          <cell r="L28">
            <v>4.54</v>
          </cell>
          <cell r="M28">
            <v>4.6494932736402861</v>
          </cell>
          <cell r="N28">
            <v>5.1366643429328667</v>
          </cell>
          <cell r="O28">
            <v>3.7110215837325997</v>
          </cell>
        </row>
        <row r="29">
          <cell r="A29" t="str">
            <v>Recovery</v>
          </cell>
          <cell r="B29">
            <v>0.73340000000000005</v>
          </cell>
          <cell r="C29">
            <v>0.78500000000000003</v>
          </cell>
          <cell r="D29">
            <v>0.79369999999999996</v>
          </cell>
          <cell r="E29">
            <v>0.81498359127739806</v>
          </cell>
          <cell r="F29">
            <v>0.83070864354709251</v>
          </cell>
          <cell r="G29">
            <v>0.78126741103103181</v>
          </cell>
          <cell r="H29">
            <v>0.81715354438240162</v>
          </cell>
          <cell r="J29">
            <v>0.73340000000000005</v>
          </cell>
          <cell r="K29">
            <v>0.78500000000000003</v>
          </cell>
          <cell r="L29">
            <v>0.79369999999999996</v>
          </cell>
          <cell r="M29">
            <v>0.81498359127739806</v>
          </cell>
          <cell r="N29">
            <v>0.83070864354709251</v>
          </cell>
          <cell r="O29">
            <v>0.78126741103103181</v>
          </cell>
        </row>
        <row r="30">
          <cell r="A30" t="str">
            <v>Ounces Extracted</v>
          </cell>
          <cell r="B30">
            <v>43885.416666666664</v>
          </cell>
          <cell r="C30">
            <v>52704.416666666664</v>
          </cell>
          <cell r="D30">
            <v>51143.416666666664</v>
          </cell>
          <cell r="E30">
            <v>55814.083333333336</v>
          </cell>
          <cell r="F30">
            <v>62529.862499999996</v>
          </cell>
          <cell r="G30">
            <v>43586.583333333336</v>
          </cell>
          <cell r="H30">
            <v>55597.833333333336</v>
          </cell>
          <cell r="J30">
            <v>526625</v>
          </cell>
          <cell r="K30">
            <v>632453</v>
          </cell>
          <cell r="L30">
            <v>613721</v>
          </cell>
          <cell r="M30">
            <v>669769</v>
          </cell>
          <cell r="N30">
            <v>750358.35</v>
          </cell>
          <cell r="O30">
            <v>523039</v>
          </cell>
        </row>
        <row r="32">
          <cell r="A32" t="str">
            <v>Ounces in Circuit Change</v>
          </cell>
          <cell r="B32">
            <v>-2037.4166666666642</v>
          </cell>
          <cell r="C32">
            <v>1059.0166666666628</v>
          </cell>
          <cell r="D32">
            <v>-266.5</v>
          </cell>
          <cell r="E32">
            <v>20.550572961605212</v>
          </cell>
          <cell r="F32">
            <v>196.68189803308633</v>
          </cell>
          <cell r="G32">
            <v>459.25</v>
          </cell>
          <cell r="H32">
            <v>0</v>
          </cell>
          <cell r="J32">
            <v>-24449</v>
          </cell>
          <cell r="K32">
            <v>12708.199999999953</v>
          </cell>
          <cell r="L32">
            <v>-3198</v>
          </cell>
          <cell r="M32">
            <v>246.60687553929165</v>
          </cell>
          <cell r="N32">
            <v>2360.1827763967449</v>
          </cell>
          <cell r="O32">
            <v>5511</v>
          </cell>
        </row>
        <row r="34">
          <cell r="A34" t="str">
            <v>Ounces Poured</v>
          </cell>
          <cell r="B34">
            <v>41848</v>
          </cell>
          <cell r="C34">
            <v>53763.433333333327</v>
          </cell>
          <cell r="D34">
            <v>50876.916666666664</v>
          </cell>
          <cell r="E34">
            <v>55834.633906294941</v>
          </cell>
          <cell r="F34">
            <v>62726.544398033082</v>
          </cell>
          <cell r="G34">
            <v>44045.833333333336</v>
          </cell>
          <cell r="H34">
            <v>55509.666666666664</v>
          </cell>
          <cell r="J34">
            <v>502176</v>
          </cell>
          <cell r="K34">
            <v>645161.19999999995</v>
          </cell>
          <cell r="L34">
            <v>610523</v>
          </cell>
          <cell r="M34">
            <v>670015.60687553929</v>
          </cell>
          <cell r="N34">
            <v>752718.53277639672</v>
          </cell>
          <cell r="O34">
            <v>528550</v>
          </cell>
        </row>
        <row r="35">
          <cell r="A35" t="str">
            <v>Cost Per Tonne</v>
          </cell>
          <cell r="B35">
            <v>6.5480554972770397</v>
          </cell>
          <cell r="C35">
            <v>6.3906201647464274</v>
          </cell>
          <cell r="D35">
            <v>5.4699999999999989</v>
          </cell>
          <cell r="E35">
            <v>5.3071253133821337</v>
          </cell>
          <cell r="F35">
            <v>5.6501037754442729</v>
          </cell>
          <cell r="G35">
            <v>1.1789186096230277</v>
          </cell>
          <cell r="H35">
            <v>4.5038857197479381</v>
          </cell>
          <cell r="J35">
            <v>6.5480554972770397</v>
          </cell>
          <cell r="K35">
            <v>6.3906201647464265</v>
          </cell>
          <cell r="L35">
            <v>5.47</v>
          </cell>
          <cell r="M35">
            <v>5.3071253133821337</v>
          </cell>
          <cell r="N35">
            <v>5.650103775444272</v>
          </cell>
          <cell r="O35">
            <v>1.1789186096230277</v>
          </cell>
        </row>
        <row r="36">
          <cell r="A36" t="str">
            <v xml:space="preserve"> </v>
          </cell>
        </row>
        <row r="37">
          <cell r="A37" t="str">
            <v>Average BCM's Per Day</v>
          </cell>
          <cell r="B37">
            <v>23214.931506849316</v>
          </cell>
          <cell r="C37">
            <v>31008.013698630137</v>
          </cell>
          <cell r="D37">
            <v>39568.758904109593</v>
          </cell>
          <cell r="E37">
            <v>42343.454794520549</v>
          </cell>
          <cell r="F37">
            <v>50715.290410958907</v>
          </cell>
          <cell r="G37">
            <v>53891.501369863014</v>
          </cell>
          <cell r="H37">
            <v>52000</v>
          </cell>
          <cell r="J37">
            <v>23214.931506849316</v>
          </cell>
          <cell r="K37">
            <v>31008.013698630137</v>
          </cell>
          <cell r="L37">
            <v>39568.758904109593</v>
          </cell>
          <cell r="M37">
            <v>42343.454794520549</v>
          </cell>
          <cell r="N37">
            <v>50715.290410958907</v>
          </cell>
          <cell r="O37">
            <v>53891.501369863014</v>
          </cell>
        </row>
        <row r="38">
          <cell r="A38" t="str">
            <v>Average Tonnes Per Day</v>
          </cell>
          <cell r="B38">
            <v>11021.446575342467</v>
          </cell>
          <cell r="C38">
            <v>14395.556164383561</v>
          </cell>
          <cell r="D38">
            <v>14514.69589041096</v>
          </cell>
          <cell r="E38">
            <v>15062.139726027397</v>
          </cell>
          <cell r="F38">
            <v>14984.936986301369</v>
          </cell>
          <cell r="G38">
            <v>15372.942465753425</v>
          </cell>
          <cell r="H38">
            <v>14904</v>
          </cell>
          <cell r="J38">
            <v>11021.446575342467</v>
          </cell>
          <cell r="K38">
            <v>14395.556164383561</v>
          </cell>
          <cell r="L38">
            <v>14514.69589041096</v>
          </cell>
          <cell r="M38">
            <v>15062.139726027397</v>
          </cell>
          <cell r="N38">
            <v>14984.936986301369</v>
          </cell>
          <cell r="O38">
            <v>15372.942465753425</v>
          </cell>
        </row>
        <row r="40">
          <cell r="A40" t="str">
            <v>INVENTORY</v>
          </cell>
        </row>
        <row r="41">
          <cell r="A41" t="str">
            <v xml:space="preserve"> </v>
          </cell>
        </row>
        <row r="42">
          <cell r="A42" t="str">
            <v>BROKEN ORE</v>
          </cell>
        </row>
        <row r="43">
          <cell r="A43" t="str">
            <v>Tonnes</v>
          </cell>
          <cell r="B43">
            <v>85708.333333333328</v>
          </cell>
          <cell r="C43">
            <v>62301.166666666664</v>
          </cell>
          <cell r="D43">
            <v>176143</v>
          </cell>
          <cell r="E43">
            <v>147550.25</v>
          </cell>
          <cell r="F43">
            <v>151265.13166666668</v>
          </cell>
          <cell r="G43">
            <v>415461.14999999997</v>
          </cell>
          <cell r="J43">
            <v>1028500</v>
          </cell>
          <cell r="K43">
            <v>747614</v>
          </cell>
          <cell r="L43">
            <v>2113716</v>
          </cell>
          <cell r="M43">
            <v>1770603</v>
          </cell>
          <cell r="N43">
            <v>1815181.58</v>
          </cell>
          <cell r="O43">
            <v>4985533.8</v>
          </cell>
        </row>
        <row r="44">
          <cell r="A44" t="str">
            <v>Grade</v>
          </cell>
          <cell r="B44">
            <v>4.7469626141370931</v>
          </cell>
          <cell r="C44">
            <v>4.8323485233823877</v>
          </cell>
          <cell r="D44">
            <v>2.8615220435290265</v>
          </cell>
          <cell r="E44">
            <v>3.0653897929010627</v>
          </cell>
          <cell r="F44">
            <v>3.3568863963901614</v>
          </cell>
          <cell r="G44">
            <v>0.3348383742407684</v>
          </cell>
          <cell r="J44">
            <v>4.7469626141370931</v>
          </cell>
          <cell r="K44">
            <v>4.8323485233823877</v>
          </cell>
          <cell r="L44">
            <v>2.8615220435290269</v>
          </cell>
          <cell r="M44">
            <v>3.0653897929010623</v>
          </cell>
          <cell r="N44">
            <v>3.3568863963901618</v>
          </cell>
          <cell r="O44">
            <v>2.141</v>
          </cell>
        </row>
        <row r="45">
          <cell r="A45" t="str">
            <v>Ounces</v>
          </cell>
          <cell r="B45">
            <v>13080.666666666666</v>
          </cell>
          <cell r="C45">
            <v>9679.3333333333339</v>
          </cell>
          <cell r="D45">
            <v>16205.166666666666</v>
          </cell>
          <cell r="E45">
            <v>14541.75</v>
          </cell>
          <cell r="F45">
            <v>16325.5</v>
          </cell>
          <cell r="G45">
            <v>4472.5649999999996</v>
          </cell>
          <cell r="J45">
            <v>156968</v>
          </cell>
          <cell r="K45">
            <v>116152</v>
          </cell>
          <cell r="L45">
            <v>194462</v>
          </cell>
          <cell r="M45">
            <v>174501</v>
          </cell>
          <cell r="N45">
            <v>195906</v>
          </cell>
          <cell r="O45">
            <v>53670.78</v>
          </cell>
        </row>
        <row r="46">
          <cell r="A46" t="str">
            <v>Value</v>
          </cell>
          <cell r="B46">
            <v>706896.75</v>
          </cell>
          <cell r="C46">
            <v>595241.58333333337</v>
          </cell>
          <cell r="D46">
            <v>1000440.1666666666</v>
          </cell>
          <cell r="E46">
            <v>914697.09890695463</v>
          </cell>
          <cell r="F46">
            <v>1099305.3211470046</v>
          </cell>
          <cell r="G46">
            <v>756737.89916666655</v>
          </cell>
          <cell r="J46">
            <v>8482761</v>
          </cell>
          <cell r="K46">
            <v>7142899</v>
          </cell>
          <cell r="L46">
            <v>12005282</v>
          </cell>
          <cell r="M46">
            <v>10976365.186883455</v>
          </cell>
          <cell r="N46">
            <v>13191663.853764055</v>
          </cell>
          <cell r="O46">
            <v>9080854.7899999991</v>
          </cell>
        </row>
        <row r="47">
          <cell r="A47" t="str">
            <v>Cost per ounce</v>
          </cell>
          <cell r="B47">
            <v>54.041339636104176</v>
          </cell>
          <cell r="C47">
            <v>61.496134375645703</v>
          </cell>
          <cell r="D47">
            <v>61.735876418014833</v>
          </cell>
          <cell r="E47">
            <v>62.901445761820597</v>
          </cell>
          <cell r="F47">
            <v>67.336701549539342</v>
          </cell>
          <cell r="G47">
            <v>169.19550619536366</v>
          </cell>
          <cell r="J47">
            <v>54.041339636104176</v>
          </cell>
          <cell r="K47">
            <v>61.496134375645703</v>
          </cell>
          <cell r="L47">
            <v>61.735876418014833</v>
          </cell>
          <cell r="M47">
            <v>62.90144576182059</v>
          </cell>
          <cell r="N47">
            <v>67.336701549539342</v>
          </cell>
          <cell r="O47">
            <v>169.19550619536363</v>
          </cell>
        </row>
        <row r="49">
          <cell r="A49" t="str">
            <v>IN-CURCUIT</v>
          </cell>
        </row>
        <row r="50">
          <cell r="A50" t="str">
            <v>Ounces</v>
          </cell>
          <cell r="B50">
            <v>2530</v>
          </cell>
          <cell r="C50">
            <v>2004.1666666666667</v>
          </cell>
          <cell r="D50">
            <v>1738.5</v>
          </cell>
          <cell r="E50">
            <v>1717.8891666666666</v>
          </cell>
          <cell r="F50">
            <v>1521.0191666666667</v>
          </cell>
          <cell r="G50">
            <v>790.58333333333337</v>
          </cell>
          <cell r="J50">
            <v>30360</v>
          </cell>
          <cell r="K50">
            <v>24050</v>
          </cell>
          <cell r="L50">
            <v>20862</v>
          </cell>
          <cell r="M50">
            <v>20614.669999999998</v>
          </cell>
          <cell r="N50">
            <v>18252.23</v>
          </cell>
          <cell r="O50">
            <v>9487</v>
          </cell>
        </row>
        <row r="51">
          <cell r="A51" t="str">
            <v>Value</v>
          </cell>
          <cell r="B51">
            <v>223930.08333333334</v>
          </cell>
          <cell r="C51">
            <v>145222.66666666666</v>
          </cell>
          <cell r="D51">
            <v>161149.66666666666</v>
          </cell>
          <cell r="E51">
            <v>158591.89333065221</v>
          </cell>
          <cell r="F51">
            <v>255107.24107652917</v>
          </cell>
          <cell r="G51">
            <v>230139.52833333332</v>
          </cell>
          <cell r="J51">
            <v>2687161</v>
          </cell>
          <cell r="K51">
            <v>1742672</v>
          </cell>
          <cell r="L51">
            <v>1933796</v>
          </cell>
          <cell r="M51">
            <v>1903102.7199678265</v>
          </cell>
          <cell r="N51">
            <v>3061286.8929183502</v>
          </cell>
          <cell r="O51">
            <v>2761674.34</v>
          </cell>
        </row>
        <row r="52">
          <cell r="A52" t="str">
            <v>Cost per ounce</v>
          </cell>
          <cell r="B52">
            <v>88.509914361001321</v>
          </cell>
          <cell r="C52">
            <v>72.460374220374206</v>
          </cell>
          <cell r="D52">
            <v>92.694660147636853</v>
          </cell>
          <cell r="E52">
            <v>92.317884301219792</v>
          </cell>
          <cell r="F52">
            <v>167.72125339853542</v>
          </cell>
          <cell r="G52">
            <v>291.10091071993253</v>
          </cell>
          <cell r="J52">
            <v>88.509914361001321</v>
          </cell>
          <cell r="K52">
            <v>72.46037422037422</v>
          </cell>
          <cell r="L52">
            <v>92.694660147636853</v>
          </cell>
          <cell r="M52">
            <v>92.317884301219792</v>
          </cell>
          <cell r="N52">
            <v>167.72125339853542</v>
          </cell>
          <cell r="O52">
            <v>291.10091071993253</v>
          </cell>
        </row>
        <row r="54">
          <cell r="A54" t="str">
            <v>FINISHED GOLD</v>
          </cell>
        </row>
        <row r="55">
          <cell r="A55" t="str">
            <v>Ounces</v>
          </cell>
          <cell r="B55">
            <v>1446.5</v>
          </cell>
          <cell r="C55">
            <v>666.91666666666663</v>
          </cell>
          <cell r="D55">
            <v>511.5</v>
          </cell>
          <cell r="E55">
            <v>202.33002120505748</v>
          </cell>
          <cell r="F55">
            <v>2166.324053130365</v>
          </cell>
          <cell r="G55">
            <v>1370.855779165975</v>
          </cell>
          <cell r="J55">
            <v>17358</v>
          </cell>
          <cell r="K55">
            <v>8003</v>
          </cell>
          <cell r="L55">
            <v>6138</v>
          </cell>
          <cell r="M55">
            <v>2427.9602544606896</v>
          </cell>
          <cell r="N55">
            <v>25995.888637564378</v>
          </cell>
          <cell r="O55">
            <v>16450.2693499917</v>
          </cell>
        </row>
        <row r="56">
          <cell r="A56" t="str">
            <v>Value</v>
          </cell>
          <cell r="B56">
            <v>346552.08333333331</v>
          </cell>
          <cell r="C56">
            <v>165228.25</v>
          </cell>
          <cell r="D56">
            <v>118534.75</v>
          </cell>
          <cell r="E56">
            <v>47973.407825431474</v>
          </cell>
          <cell r="F56">
            <v>542836.49816601223</v>
          </cell>
          <cell r="G56">
            <v>484041.43416666664</v>
          </cell>
          <cell r="J56">
            <v>4158625</v>
          </cell>
          <cell r="K56">
            <v>1982739</v>
          </cell>
          <cell r="L56">
            <v>1422417</v>
          </cell>
          <cell r="M56">
            <v>575680.89390517771</v>
          </cell>
          <cell r="N56">
            <v>6514037.9779921463</v>
          </cell>
          <cell r="O56">
            <v>5808497.21</v>
          </cell>
        </row>
        <row r="57">
          <cell r="A57" t="str">
            <v>Cost per ounce</v>
          </cell>
          <cell r="B57">
            <v>239.57973268809769</v>
          </cell>
          <cell r="C57">
            <v>247.74946894914407</v>
          </cell>
          <cell r="D57">
            <v>231.7394916911046</v>
          </cell>
          <cell r="E57">
            <v>237.10474372367793</v>
          </cell>
          <cell r="F57">
            <v>250.57954620482877</v>
          </cell>
          <cell r="G57">
            <v>353.09435282911829</v>
          </cell>
          <cell r="J57">
            <v>239.57973268809772</v>
          </cell>
          <cell r="K57">
            <v>247.74946894914407</v>
          </cell>
          <cell r="L57">
            <v>231.7394916911046</v>
          </cell>
          <cell r="M57">
            <v>237.10474372367796</v>
          </cell>
          <cell r="N57">
            <v>250.57954620482877</v>
          </cell>
          <cell r="O57">
            <v>353.09435282911829</v>
          </cell>
        </row>
        <row r="65">
          <cell r="A65" t="str">
            <v>Кумтор Оперейтинг Компани</v>
          </cell>
        </row>
        <row r="66">
          <cell r="A66" t="str">
            <v>Статистические данные по эффективности и производству</v>
          </cell>
        </row>
        <row r="67">
          <cell r="A67" t="str">
            <v xml:space="preserve">Сравнительные статданные </v>
          </cell>
        </row>
        <row r="68">
          <cell r="A68" t="str">
            <v>31 августа 2002 года</v>
          </cell>
        </row>
        <row r="70">
          <cell r="B70" t="str">
            <v>Месячные итоговые сравнительные данные</v>
          </cell>
          <cell r="J70" t="str">
            <v>Годовые итоговые сравнительные данные</v>
          </cell>
        </row>
        <row r="71">
          <cell r="B71" t="str">
            <v>В среднем за 1997</v>
          </cell>
          <cell r="C71" t="str">
            <v>В среднем за 1998</v>
          </cell>
          <cell r="D71" t="str">
            <v>В среднем за 1999</v>
          </cell>
          <cell r="E71" t="str">
            <v>В среднем за 2000</v>
          </cell>
          <cell r="F71" t="str">
            <v>В среднем за 2001</v>
          </cell>
          <cell r="G71" t="str">
            <v>В среднем за 2002</v>
          </cell>
          <cell r="H71" t="str">
            <v>В среднем по бюджету за 2002</v>
          </cell>
          <cell r="J71" t="str">
            <v>Итого за 1997</v>
          </cell>
          <cell r="K71" t="str">
            <v>Итого за 1998</v>
          </cell>
          <cell r="L71" t="str">
            <v>Итого за 1999</v>
          </cell>
          <cell r="M71" t="str">
            <v>Итого за 2000</v>
          </cell>
          <cell r="N71" t="str">
            <v>Итого за 2001</v>
          </cell>
          <cell r="O71" t="str">
            <v>Итого за 2002</v>
          </cell>
        </row>
        <row r="73">
          <cell r="A73" t="str">
            <v>ДОБЫЧА</v>
          </cell>
          <cell r="K73" t="str">
            <v>`</v>
          </cell>
        </row>
        <row r="75">
          <cell r="A75" t="str">
            <v>Куб.м.</v>
          </cell>
        </row>
        <row r="76">
          <cell r="A76" t="str">
            <v>Лед</v>
          </cell>
          <cell r="B76">
            <v>49899.5</v>
          </cell>
          <cell r="C76">
            <v>20277.083333333332</v>
          </cell>
          <cell r="D76">
            <v>104.16666666666667</v>
          </cell>
          <cell r="E76">
            <v>32281.25</v>
          </cell>
          <cell r="F76">
            <v>12125</v>
          </cell>
          <cell r="G76">
            <v>73058.333333333328</v>
          </cell>
          <cell r="H76">
            <v>0</v>
          </cell>
          <cell r="J76">
            <v>598794</v>
          </cell>
          <cell r="K76">
            <v>243325</v>
          </cell>
          <cell r="L76">
            <v>1250</v>
          </cell>
          <cell r="M76">
            <v>387375</v>
          </cell>
          <cell r="N76">
            <v>145500</v>
          </cell>
          <cell r="O76">
            <v>876700</v>
          </cell>
        </row>
        <row r="77">
          <cell r="A77" t="str">
            <v>Пуст. пор. (Вкл. низкосорт. руду)</v>
          </cell>
          <cell r="B77">
            <v>522459.16666666669</v>
          </cell>
          <cell r="C77">
            <v>777459.58333333337</v>
          </cell>
          <cell r="D77">
            <v>1008034.4166666666</v>
          </cell>
          <cell r="E77">
            <v>1104947.1666666667</v>
          </cell>
          <cell r="F77">
            <v>1380593.25</v>
          </cell>
          <cell r="G77">
            <v>1430033.25</v>
          </cell>
          <cell r="H77">
            <v>1427651.5</v>
          </cell>
          <cell r="J77">
            <v>6269510</v>
          </cell>
          <cell r="K77">
            <v>9329515</v>
          </cell>
          <cell r="L77">
            <v>12096413</v>
          </cell>
          <cell r="M77">
            <v>13259366</v>
          </cell>
          <cell r="N77">
            <v>16567119</v>
          </cell>
          <cell r="O77">
            <v>17160399</v>
          </cell>
        </row>
        <row r="78">
          <cell r="A78" t="str">
            <v>Руда</v>
          </cell>
          <cell r="B78">
            <v>133762.16666666666</v>
          </cell>
          <cell r="C78">
            <v>145423.75</v>
          </cell>
          <cell r="D78">
            <v>195411.16666666666</v>
          </cell>
          <cell r="E78">
            <v>150718.33333333334</v>
          </cell>
          <cell r="F78">
            <v>149871.83333333334</v>
          </cell>
          <cell r="G78">
            <v>136108.25</v>
          </cell>
          <cell r="H78">
            <v>154015.25</v>
          </cell>
          <cell r="J78">
            <v>1605146</v>
          </cell>
          <cell r="K78">
            <v>1745085</v>
          </cell>
          <cell r="L78">
            <v>2344934</v>
          </cell>
          <cell r="M78">
            <v>1808620</v>
          </cell>
          <cell r="N78">
            <v>1798462</v>
          </cell>
          <cell r="O78">
            <v>1633299</v>
          </cell>
        </row>
        <row r="79">
          <cell r="A79" t="str">
            <v>Итого куб. м.</v>
          </cell>
          <cell r="B79">
            <v>706120.83333333337</v>
          </cell>
          <cell r="C79">
            <v>943160.41666666674</v>
          </cell>
          <cell r="D79">
            <v>1203549.75</v>
          </cell>
          <cell r="E79">
            <v>1287946.75</v>
          </cell>
          <cell r="F79">
            <v>1542590.0833333333</v>
          </cell>
          <cell r="G79">
            <v>1639199.8333333333</v>
          </cell>
          <cell r="H79">
            <v>1581666.75</v>
          </cell>
          <cell r="J79">
            <v>8473450</v>
          </cell>
          <cell r="K79">
            <v>11317925</v>
          </cell>
          <cell r="L79">
            <v>14442597</v>
          </cell>
          <cell r="M79">
            <v>15455361</v>
          </cell>
          <cell r="N79">
            <v>18511081</v>
          </cell>
          <cell r="O79">
            <v>19670398</v>
          </cell>
        </row>
        <row r="81">
          <cell r="A81" t="str">
            <v>Тонны:</v>
          </cell>
        </row>
        <row r="82">
          <cell r="A82" t="str">
            <v>Тонны доб. пуст. породы/НС.руды и льда</v>
          </cell>
          <cell r="B82">
            <v>1501831.8333333333</v>
          </cell>
          <cell r="C82">
            <v>2233400.75</v>
          </cell>
          <cell r="D82">
            <v>2872988.75</v>
          </cell>
          <cell r="E82">
            <v>3606731.3708333336</v>
          </cell>
          <cell r="F82">
            <v>4372374.2374999998</v>
          </cell>
          <cell r="G82">
            <v>4527064.0249999994</v>
          </cell>
          <cell r="H82">
            <v>4522136.5958333341</v>
          </cell>
          <cell r="J82">
            <v>18021982</v>
          </cell>
          <cell r="K82">
            <v>26800809</v>
          </cell>
          <cell r="L82">
            <v>34475865</v>
          </cell>
          <cell r="M82">
            <v>38126208.950000003</v>
          </cell>
          <cell r="N82">
            <v>47342873.850000001</v>
          </cell>
          <cell r="O82">
            <v>49669864.299999997</v>
          </cell>
        </row>
        <row r="83">
          <cell r="A83" t="str">
            <v>Тонны добытой руды</v>
          </cell>
          <cell r="B83">
            <v>380784.33333333331</v>
          </cell>
          <cell r="C83">
            <v>414457.66666666669</v>
          </cell>
          <cell r="D83">
            <v>556921.83333333337</v>
          </cell>
          <cell r="E83">
            <v>429547.29166666669</v>
          </cell>
          <cell r="F83">
            <v>427134.75</v>
          </cell>
          <cell r="G83">
            <v>387908.66666666669</v>
          </cell>
          <cell r="H83">
            <v>453330</v>
          </cell>
          <cell r="J83">
            <v>4569412</v>
          </cell>
          <cell r="K83">
            <v>4973492</v>
          </cell>
          <cell r="L83">
            <v>6683062</v>
          </cell>
          <cell r="M83">
            <v>5154567.5</v>
          </cell>
          <cell r="N83">
            <v>5125617</v>
          </cell>
          <cell r="O83">
            <v>4654904</v>
          </cell>
        </row>
        <row r="84">
          <cell r="A84" t="str">
            <v>Содержание (г/т)</v>
          </cell>
          <cell r="B84">
            <v>5.5291678161654056</v>
          </cell>
          <cell r="C84">
            <v>4.7832082267670284</v>
          </cell>
          <cell r="D84">
            <v>3.96958262282768</v>
          </cell>
          <cell r="E84">
            <v>4.8385386874534086</v>
          </cell>
          <cell r="F84">
            <v>5.5011640147908052</v>
          </cell>
          <cell r="G84">
            <v>3.6794070896843412</v>
          </cell>
          <cell r="H84">
            <v>4.6681921161699718</v>
          </cell>
          <cell r="J84">
            <v>5.5291678161654065</v>
          </cell>
          <cell r="K84">
            <v>4.7832082267670284</v>
          </cell>
          <cell r="L84">
            <v>3.96958262282768</v>
          </cell>
          <cell r="M84">
            <v>4.8385386874534095</v>
          </cell>
          <cell r="N84">
            <v>5.5021640147908055</v>
          </cell>
          <cell r="O84">
            <v>3.6794070896843416</v>
          </cell>
        </row>
        <row r="85">
          <cell r="A85" t="str">
            <v>Добытые унции</v>
          </cell>
          <cell r="B85">
            <v>67690.833333333328</v>
          </cell>
          <cell r="C85">
            <v>63736.833333333336</v>
          </cell>
          <cell r="D85">
            <v>71077.166666666672</v>
          </cell>
          <cell r="E85">
            <v>66821.5</v>
          </cell>
          <cell r="F85">
            <v>75545.833333333328</v>
          </cell>
          <cell r="G85">
            <v>45887.916666666664</v>
          </cell>
          <cell r="H85">
            <v>68038.416666666672</v>
          </cell>
          <cell r="J85">
            <v>812290</v>
          </cell>
          <cell r="K85">
            <v>764842</v>
          </cell>
          <cell r="L85">
            <v>852926</v>
          </cell>
          <cell r="M85">
            <v>801858</v>
          </cell>
          <cell r="N85">
            <v>906550</v>
          </cell>
          <cell r="O85">
            <v>550655</v>
          </cell>
        </row>
        <row r="87">
          <cell r="A87" t="str">
            <v>Себестоимость куб.м.</v>
          </cell>
          <cell r="B87">
            <v>2.5906945813098559</v>
          </cell>
          <cell r="C87">
            <v>2.2747599051946357</v>
          </cell>
          <cell r="D87">
            <v>1.9300000000000002</v>
          </cell>
          <cell r="E87">
            <v>1.6807205603285489</v>
          </cell>
          <cell r="F87">
            <v>1.56304585507459</v>
          </cell>
          <cell r="G87">
            <v>0.43638935985225796</v>
          </cell>
          <cell r="H87">
            <v>0.61222969640517932</v>
          </cell>
          <cell r="J87">
            <v>2.5906945813098559</v>
          </cell>
          <cell r="K87">
            <v>2.2747599051946361</v>
          </cell>
          <cell r="L87">
            <v>1.9300000000000002</v>
          </cell>
          <cell r="M87">
            <v>1.6807205603285489</v>
          </cell>
          <cell r="N87">
            <v>1.5630458551826336</v>
          </cell>
          <cell r="O87">
            <v>0.43638935985225796</v>
          </cell>
        </row>
        <row r="89">
          <cell r="A89" t="str">
            <v>ПЕРЕРАБОТКА</v>
          </cell>
        </row>
        <row r="91">
          <cell r="A91" t="str">
            <v>Тонны добытой руды</v>
          </cell>
          <cell r="B91">
            <v>335235.66666666669</v>
          </cell>
          <cell r="C91">
            <v>437864.83333333331</v>
          </cell>
          <cell r="D91">
            <v>441488.66666666669</v>
          </cell>
          <cell r="E91">
            <v>458140.08333333331</v>
          </cell>
          <cell r="F91">
            <v>455791.83333333331</v>
          </cell>
          <cell r="G91">
            <v>467593.66666666669</v>
          </cell>
          <cell r="H91">
            <v>453330</v>
          </cell>
          <cell r="J91">
            <v>4022828</v>
          </cell>
          <cell r="K91">
            <v>5254378</v>
          </cell>
          <cell r="L91">
            <v>5297864</v>
          </cell>
          <cell r="M91">
            <v>5497681</v>
          </cell>
          <cell r="N91">
            <v>5469502</v>
          </cell>
          <cell r="O91">
            <v>5611124</v>
          </cell>
        </row>
        <row r="92">
          <cell r="A92" t="str">
            <v>Содержание (г/т)</v>
          </cell>
          <cell r="B92">
            <v>5.5510000000000002</v>
          </cell>
          <cell r="C92">
            <v>4.7699999999999996</v>
          </cell>
          <cell r="D92">
            <v>4.54</v>
          </cell>
          <cell r="E92">
            <v>4.6494932736402861</v>
          </cell>
          <cell r="F92">
            <v>5.1366643429328667</v>
          </cell>
          <cell r="G92">
            <v>3.7110215837325997</v>
          </cell>
          <cell r="H92">
            <v>4.6681921161699726</v>
          </cell>
          <cell r="J92">
            <v>5.5510000000000002</v>
          </cell>
          <cell r="K92">
            <v>4.7699999999999996</v>
          </cell>
          <cell r="L92">
            <v>4.54</v>
          </cell>
          <cell r="M92">
            <v>4.6494932736402861</v>
          </cell>
          <cell r="N92">
            <v>5.1366643429328667</v>
          </cell>
          <cell r="O92">
            <v>3.7110215837325997</v>
          </cell>
        </row>
        <row r="93">
          <cell r="A93" t="str">
            <v>Извлечение</v>
          </cell>
          <cell r="B93">
            <v>0.73340000000000005</v>
          </cell>
          <cell r="C93">
            <v>0.78500000000000003</v>
          </cell>
          <cell r="D93">
            <v>0.79369999999999996</v>
          </cell>
          <cell r="E93">
            <v>0.81498359127739806</v>
          </cell>
          <cell r="F93">
            <v>0.83070864354709251</v>
          </cell>
          <cell r="G93">
            <v>0.78126741103103181</v>
          </cell>
          <cell r="H93">
            <v>0.81715354438240162</v>
          </cell>
          <cell r="J93">
            <v>0.73340000000000005</v>
          </cell>
          <cell r="K93">
            <v>0.78500000000000003</v>
          </cell>
          <cell r="L93">
            <v>0.79369999999999996</v>
          </cell>
          <cell r="M93">
            <v>0.81498359127739806</v>
          </cell>
          <cell r="N93">
            <v>0.83070864354709251</v>
          </cell>
          <cell r="O93">
            <v>0.78126741103103181</v>
          </cell>
        </row>
        <row r="94">
          <cell r="A94" t="str">
            <v>Извлеченные унции</v>
          </cell>
          <cell r="B94">
            <v>43885.416666666664</v>
          </cell>
          <cell r="C94">
            <v>52704.416666666664</v>
          </cell>
          <cell r="D94">
            <v>51143.416666666664</v>
          </cell>
          <cell r="E94">
            <v>55814.083333333336</v>
          </cell>
          <cell r="F94">
            <v>62529.862499999996</v>
          </cell>
          <cell r="G94">
            <v>43586.583333333336</v>
          </cell>
          <cell r="H94">
            <v>55597.833333333336</v>
          </cell>
          <cell r="J94">
            <v>526625</v>
          </cell>
          <cell r="K94">
            <v>632453</v>
          </cell>
          <cell r="L94">
            <v>613721</v>
          </cell>
          <cell r="M94">
            <v>669769</v>
          </cell>
          <cell r="N94">
            <v>750358.35</v>
          </cell>
          <cell r="O94">
            <v>523039</v>
          </cell>
        </row>
        <row r="96">
          <cell r="A96" t="str">
            <v>Изм. кол-ва унций в незавер. пр-ве</v>
          </cell>
          <cell r="B96">
            <v>-2037.4166666666642</v>
          </cell>
          <cell r="C96">
            <v>1059.0166666666628</v>
          </cell>
          <cell r="D96">
            <v>-266.5</v>
          </cell>
          <cell r="E96">
            <v>20.550572961605212</v>
          </cell>
          <cell r="F96">
            <v>196.68189803308633</v>
          </cell>
          <cell r="G96">
            <v>459.25</v>
          </cell>
          <cell r="H96">
            <v>0</v>
          </cell>
          <cell r="J96">
            <v>-24449</v>
          </cell>
          <cell r="K96">
            <v>12708.199999999953</v>
          </cell>
          <cell r="L96">
            <v>-3198</v>
          </cell>
          <cell r="M96">
            <v>246.60687553929165</v>
          </cell>
          <cell r="N96">
            <v>2360.1827763967449</v>
          </cell>
          <cell r="O96">
            <v>5511</v>
          </cell>
        </row>
        <row r="98">
          <cell r="A98" t="str">
            <v>Отлито унций</v>
          </cell>
          <cell r="B98">
            <v>41848</v>
          </cell>
          <cell r="C98">
            <v>53763.433333333327</v>
          </cell>
          <cell r="D98">
            <v>50876.916666666664</v>
          </cell>
          <cell r="E98">
            <v>55834.633906294941</v>
          </cell>
          <cell r="F98">
            <v>62726.544398033082</v>
          </cell>
          <cell r="G98">
            <v>44045.833333333336</v>
          </cell>
          <cell r="H98">
            <v>55509.666666666664</v>
          </cell>
          <cell r="J98">
            <v>502176</v>
          </cell>
          <cell r="K98">
            <v>645161.19999999995</v>
          </cell>
          <cell r="L98">
            <v>610523</v>
          </cell>
          <cell r="M98">
            <v>670015.60687553929</v>
          </cell>
          <cell r="N98">
            <v>752718.53277639672</v>
          </cell>
          <cell r="O98">
            <v>528550</v>
          </cell>
        </row>
        <row r="99">
          <cell r="A99" t="str">
            <v>Себестоимость 1 тонны</v>
          </cell>
          <cell r="B99">
            <v>6.5480554972770397</v>
          </cell>
          <cell r="C99">
            <v>6.3906201647464274</v>
          </cell>
          <cell r="D99">
            <v>5.4699999999999989</v>
          </cell>
          <cell r="E99">
            <v>5.3071253133821337</v>
          </cell>
          <cell r="F99">
            <v>5.6501037754442729</v>
          </cell>
          <cell r="G99">
            <v>1.1789186096230277</v>
          </cell>
          <cell r="H99">
            <v>4.5038857197479381</v>
          </cell>
          <cell r="J99">
            <v>6.5480554972770397</v>
          </cell>
          <cell r="K99">
            <v>6.3906201647464265</v>
          </cell>
          <cell r="L99">
            <v>5.47</v>
          </cell>
          <cell r="M99">
            <v>5.3071253133821337</v>
          </cell>
          <cell r="N99">
            <v>5.650103775444272</v>
          </cell>
          <cell r="O99">
            <v>1.1789186096230277</v>
          </cell>
        </row>
        <row r="101">
          <cell r="A101" t="str">
            <v>Средние куб. метры в день</v>
          </cell>
          <cell r="B101">
            <v>23214.931506849316</v>
          </cell>
          <cell r="C101">
            <v>31008.013698630137</v>
          </cell>
          <cell r="D101">
            <v>39568.758904109593</v>
          </cell>
          <cell r="E101">
            <v>42343.454794520549</v>
          </cell>
          <cell r="F101">
            <v>50715.290410958907</v>
          </cell>
          <cell r="G101">
            <v>53891.501369863014</v>
          </cell>
          <cell r="H101">
            <v>52000</v>
          </cell>
          <cell r="J101">
            <v>23214.931506849316</v>
          </cell>
          <cell r="K101">
            <v>31008.013698630137</v>
          </cell>
          <cell r="L101">
            <v>39568.758904109593</v>
          </cell>
          <cell r="M101">
            <v>42343.454794520549</v>
          </cell>
          <cell r="N101">
            <v>50715.290410958907</v>
          </cell>
          <cell r="O101">
            <v>53891.501369863014</v>
          </cell>
        </row>
        <row r="102">
          <cell r="A102" t="str">
            <v>Среднее кол-во тонн в день</v>
          </cell>
          <cell r="B102">
            <v>11021.446575342467</v>
          </cell>
          <cell r="C102">
            <v>14395.556164383561</v>
          </cell>
          <cell r="D102">
            <v>14514.69589041096</v>
          </cell>
          <cell r="E102">
            <v>15062.139726027397</v>
          </cell>
          <cell r="F102">
            <v>14984.936986301369</v>
          </cell>
          <cell r="G102">
            <v>15372.942465753425</v>
          </cell>
          <cell r="H102">
            <v>14904</v>
          </cell>
          <cell r="J102">
            <v>11021.446575342467</v>
          </cell>
          <cell r="K102">
            <v>14395.556164383561</v>
          </cell>
          <cell r="L102">
            <v>14514.69589041096</v>
          </cell>
          <cell r="M102">
            <v>15062.139726027397</v>
          </cell>
          <cell r="N102">
            <v>14984.936986301369</v>
          </cell>
          <cell r="O102">
            <v>15372.942465753425</v>
          </cell>
        </row>
      </sheetData>
      <sheetData sheetId="16">
        <row r="1">
          <cell r="B1" t="str">
            <v>Kumtor Operating Company</v>
          </cell>
        </row>
        <row r="2">
          <cell r="B2" t="str">
            <v>Efficiency &amp; Production Statistics</v>
          </cell>
        </row>
        <row r="3">
          <cell r="B3" t="str">
            <v>December 31, 2002</v>
          </cell>
        </row>
        <row r="5">
          <cell r="C5" t="str">
            <v>Jan</v>
          </cell>
          <cell r="D5" t="str">
            <v>Feb</v>
          </cell>
          <cell r="E5" t="str">
            <v>Mar</v>
          </cell>
          <cell r="F5" t="str">
            <v>Apr</v>
          </cell>
          <cell r="G5" t="str">
            <v>May</v>
          </cell>
          <cell r="H5" t="str">
            <v>Jun</v>
          </cell>
          <cell r="I5" t="str">
            <v>Jul</v>
          </cell>
          <cell r="J5" t="str">
            <v>Aug</v>
          </cell>
          <cell r="K5" t="str">
            <v>Sep</v>
          </cell>
          <cell r="L5" t="str">
            <v>Oct</v>
          </cell>
          <cell r="M5" t="str">
            <v>Nov</v>
          </cell>
          <cell r="N5" t="str">
            <v>Dec</v>
          </cell>
          <cell r="O5" t="str">
            <v>YTD 2002 Total</v>
          </cell>
        </row>
        <row r="6">
          <cell r="B6" t="str">
            <v>MINING</v>
          </cell>
        </row>
        <row r="7">
          <cell r="B7" t="str">
            <v>BCM's:</v>
          </cell>
        </row>
        <row r="8">
          <cell r="B8" t="str">
            <v>Ice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195175</v>
          </cell>
          <cell r="K8">
            <v>412325</v>
          </cell>
          <cell r="L8">
            <v>146700</v>
          </cell>
          <cell r="M8">
            <v>59050</v>
          </cell>
          <cell r="N8">
            <v>63450</v>
          </cell>
          <cell r="O8">
            <v>876700</v>
          </cell>
        </row>
        <row r="9">
          <cell r="B9" t="str">
            <v>Waste (including low grade ore)</v>
          </cell>
          <cell r="C9">
            <v>1499723</v>
          </cell>
          <cell r="D9">
            <v>1433688</v>
          </cell>
          <cell r="E9">
            <v>1553722</v>
          </cell>
          <cell r="F9">
            <v>1442519</v>
          </cell>
          <cell r="G9">
            <v>1507844</v>
          </cell>
          <cell r="H9">
            <v>1543820</v>
          </cell>
          <cell r="I9">
            <v>920826</v>
          </cell>
          <cell r="J9">
            <v>979346</v>
          </cell>
          <cell r="K9">
            <v>1186770</v>
          </cell>
          <cell r="L9">
            <v>1597728</v>
          </cell>
          <cell r="M9">
            <v>1631808</v>
          </cell>
          <cell r="N9">
            <v>1862605</v>
          </cell>
          <cell r="O9">
            <v>17160399</v>
          </cell>
        </row>
        <row r="10">
          <cell r="B10" t="str">
            <v>Ore</v>
          </cell>
          <cell r="C10">
            <v>170570</v>
          </cell>
          <cell r="D10">
            <v>150820</v>
          </cell>
          <cell r="E10">
            <v>168233</v>
          </cell>
          <cell r="F10">
            <v>154572</v>
          </cell>
          <cell r="G10">
            <v>138938</v>
          </cell>
          <cell r="H10">
            <v>112721</v>
          </cell>
          <cell r="I10">
            <v>91668</v>
          </cell>
          <cell r="J10">
            <v>96444</v>
          </cell>
          <cell r="K10">
            <v>71450</v>
          </cell>
          <cell r="L10">
            <v>106800</v>
          </cell>
          <cell r="M10">
            <v>197333</v>
          </cell>
          <cell r="N10">
            <v>173750</v>
          </cell>
          <cell r="O10">
            <v>1633299</v>
          </cell>
        </row>
        <row r="11">
          <cell r="B11" t="str">
            <v>Total BCM's</v>
          </cell>
          <cell r="C11">
            <v>1670293</v>
          </cell>
          <cell r="D11">
            <v>1584508</v>
          </cell>
          <cell r="E11">
            <v>1721955</v>
          </cell>
          <cell r="F11">
            <v>1597091</v>
          </cell>
          <cell r="G11">
            <v>1646782</v>
          </cell>
          <cell r="H11">
            <v>1656541</v>
          </cell>
          <cell r="I11">
            <v>1012494</v>
          </cell>
          <cell r="J11">
            <v>1270965</v>
          </cell>
          <cell r="K11">
            <v>1670545</v>
          </cell>
          <cell r="L11">
            <v>1851228</v>
          </cell>
          <cell r="M11">
            <v>1888191</v>
          </cell>
          <cell r="N11">
            <v>2099805</v>
          </cell>
          <cell r="O11">
            <v>19670398</v>
          </cell>
        </row>
        <row r="13">
          <cell r="B13" t="str">
            <v>Tonnes:</v>
          </cell>
        </row>
        <row r="14">
          <cell r="B14" t="str">
            <v>Total Tonnes Mined</v>
          </cell>
          <cell r="C14">
            <v>4760335.05</v>
          </cell>
          <cell r="D14">
            <v>4515847.8</v>
          </cell>
          <cell r="E14">
            <v>4907571.75</v>
          </cell>
          <cell r="F14">
            <v>4551709.3500000006</v>
          </cell>
          <cell r="G14">
            <v>4693328.7</v>
          </cell>
          <cell r="H14">
            <v>4721141.8500000006</v>
          </cell>
          <cell r="I14">
            <v>2885607.9</v>
          </cell>
          <cell r="J14">
            <v>3235803.75</v>
          </cell>
          <cell r="K14">
            <v>3944649.75</v>
          </cell>
          <cell r="L14">
            <v>4985533.8</v>
          </cell>
          <cell r="M14">
            <v>5264425.3500000006</v>
          </cell>
          <cell r="N14">
            <v>5858813.25</v>
          </cell>
          <cell r="O14">
            <v>54324768.299999997</v>
          </cell>
        </row>
        <row r="15">
          <cell r="B15" t="str">
            <v>Tonnes of Ore Mined</v>
          </cell>
          <cell r="C15">
            <v>486125</v>
          </cell>
          <cell r="D15">
            <v>429837</v>
          </cell>
          <cell r="E15">
            <v>479465</v>
          </cell>
          <cell r="F15">
            <v>440530</v>
          </cell>
          <cell r="G15">
            <v>395973</v>
          </cell>
          <cell r="H15">
            <v>321254</v>
          </cell>
          <cell r="I15">
            <v>261254</v>
          </cell>
          <cell r="J15">
            <v>274865</v>
          </cell>
          <cell r="K15">
            <v>203633</v>
          </cell>
          <cell r="L15">
            <v>304380</v>
          </cell>
          <cell r="M15">
            <v>562399</v>
          </cell>
          <cell r="N15">
            <v>495189</v>
          </cell>
          <cell r="O15">
            <v>4654904</v>
          </cell>
        </row>
        <row r="16">
          <cell r="B16" t="str">
            <v>Grade (g/t)</v>
          </cell>
          <cell r="C16">
            <v>4.6520000000000001</v>
          </cell>
          <cell r="D16">
            <v>4.0339999999999998</v>
          </cell>
          <cell r="E16">
            <v>3.1749999999999998</v>
          </cell>
          <cell r="F16">
            <v>3.952</v>
          </cell>
          <cell r="G16">
            <v>3.5819999999999999</v>
          </cell>
          <cell r="H16">
            <v>2.7530000000000001</v>
          </cell>
          <cell r="I16">
            <v>2.1030000000000002</v>
          </cell>
          <cell r="J16">
            <v>2.7389999999999999</v>
          </cell>
          <cell r="K16">
            <v>2.4529999999999998</v>
          </cell>
          <cell r="L16">
            <v>2.141</v>
          </cell>
          <cell r="M16">
            <v>3.9209999999999998</v>
          </cell>
          <cell r="N16">
            <v>5.8710000000000004</v>
          </cell>
          <cell r="O16">
            <v>3.6794070896843416</v>
          </cell>
        </row>
        <row r="17">
          <cell r="B17" t="str">
            <v>Ounces Mined</v>
          </cell>
          <cell r="C17">
            <v>72701</v>
          </cell>
          <cell r="D17">
            <v>55751</v>
          </cell>
          <cell r="E17">
            <v>48939</v>
          </cell>
          <cell r="F17">
            <v>55971</v>
          </cell>
          <cell r="G17">
            <v>45607</v>
          </cell>
          <cell r="H17">
            <v>28432</v>
          </cell>
          <cell r="I17">
            <v>17664</v>
          </cell>
          <cell r="J17">
            <v>24206</v>
          </cell>
          <cell r="K17">
            <v>16060</v>
          </cell>
          <cell r="L17">
            <v>20951</v>
          </cell>
          <cell r="M17">
            <v>70899</v>
          </cell>
          <cell r="N17">
            <v>93474</v>
          </cell>
          <cell r="O17">
            <v>550655</v>
          </cell>
        </row>
        <row r="19">
          <cell r="B19" t="str">
            <v>Cost per BCM - Actual</v>
          </cell>
          <cell r="C19">
            <v>1.6879280070204343</v>
          </cell>
          <cell r="D19">
            <v>1.7779286257910571</v>
          </cell>
          <cell r="E19">
            <v>1.7117032243200416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0.43638935985225796</v>
          </cell>
        </row>
        <row r="20">
          <cell r="B20" t="str">
            <v>Cost per BCM - Budget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>
            <v>0</v>
          </cell>
          <cell r="H20">
            <v>0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</row>
        <row r="22">
          <cell r="B22" t="str">
            <v>MILLING</v>
          </cell>
        </row>
        <row r="23">
          <cell r="B23" t="str">
            <v>Tonnes of Ore Milled</v>
          </cell>
          <cell r="C23">
            <v>505023</v>
          </cell>
          <cell r="D23">
            <v>402802</v>
          </cell>
          <cell r="E23">
            <v>478702</v>
          </cell>
          <cell r="F23">
            <v>438964</v>
          </cell>
          <cell r="G23">
            <v>474012</v>
          </cell>
          <cell r="H23">
            <v>478812</v>
          </cell>
          <cell r="I23">
            <v>478416</v>
          </cell>
          <cell r="J23">
            <v>466167</v>
          </cell>
          <cell r="K23">
            <v>496701</v>
          </cell>
          <cell r="L23">
            <v>470820</v>
          </cell>
          <cell r="M23">
            <v>441313</v>
          </cell>
          <cell r="N23">
            <v>479392</v>
          </cell>
          <cell r="O23">
            <v>5611124</v>
          </cell>
        </row>
        <row r="24">
          <cell r="B24" t="str">
            <v>Grade (g/t)</v>
          </cell>
          <cell r="C24">
            <v>4.43</v>
          </cell>
          <cell r="D24">
            <v>4.0810000000000004</v>
          </cell>
          <cell r="E24">
            <v>4.024</v>
          </cell>
          <cell r="F24">
            <v>4.0010000000000003</v>
          </cell>
          <cell r="G24">
            <v>3.8839999999999999</v>
          </cell>
          <cell r="H24">
            <v>3.351</v>
          </cell>
          <cell r="I24">
            <v>2.7250000000000001</v>
          </cell>
          <cell r="J24">
            <v>3.0790000000000002</v>
          </cell>
          <cell r="K24">
            <v>3.1850000000000001</v>
          </cell>
          <cell r="L24">
            <v>2.6659999999999999</v>
          </cell>
          <cell r="M24">
            <v>3.952</v>
          </cell>
          <cell r="N24">
            <v>5.1970000000000001</v>
          </cell>
          <cell r="O24">
            <v>3.7110215837325997</v>
          </cell>
        </row>
        <row r="25">
          <cell r="B25" t="str">
            <v>Recovery</v>
          </cell>
          <cell r="C25">
            <v>0.82340000000000002</v>
          </cell>
          <cell r="D25">
            <v>0.81200000000000006</v>
          </cell>
          <cell r="E25">
            <v>0.80730000000000002</v>
          </cell>
          <cell r="F25">
            <v>0.79359999999999997</v>
          </cell>
          <cell r="G25">
            <v>0.78459999999999996</v>
          </cell>
          <cell r="H25">
            <v>0.75960000000000005</v>
          </cell>
          <cell r="I25">
            <v>0.62039999999999995</v>
          </cell>
          <cell r="J25">
            <v>0.74</v>
          </cell>
          <cell r="K25">
            <v>0.75939999999999996</v>
          </cell>
          <cell r="L25">
            <v>0.76500000000000001</v>
          </cell>
          <cell r="M25">
            <v>0.79159999999999997</v>
          </cell>
          <cell r="N25">
            <v>0.8286</v>
          </cell>
          <cell r="O25">
            <v>0.78126741103103181</v>
          </cell>
        </row>
        <row r="26">
          <cell r="B26" t="str">
            <v>Ounces Extracted</v>
          </cell>
          <cell r="C26">
            <v>59274</v>
          </cell>
          <cell r="D26">
            <v>42915</v>
          </cell>
          <cell r="E26">
            <v>49991</v>
          </cell>
          <cell r="F26">
            <v>44810</v>
          </cell>
          <cell r="G26">
            <v>46444</v>
          </cell>
          <cell r="H26">
            <v>39188</v>
          </cell>
          <cell r="I26">
            <v>26006</v>
          </cell>
          <cell r="J26">
            <v>34150</v>
          </cell>
          <cell r="K26">
            <v>38623</v>
          </cell>
          <cell r="L26">
            <v>30876</v>
          </cell>
          <cell r="M26">
            <v>44392</v>
          </cell>
          <cell r="N26">
            <v>66370</v>
          </cell>
          <cell r="O26">
            <v>523039</v>
          </cell>
        </row>
        <row r="28">
          <cell r="B28" t="str">
            <v>Ounces in Circuit Change</v>
          </cell>
          <cell r="C28">
            <v>1561</v>
          </cell>
          <cell r="D28">
            <v>1565</v>
          </cell>
          <cell r="E28">
            <v>-610</v>
          </cell>
          <cell r="F28">
            <v>4186</v>
          </cell>
          <cell r="G28">
            <v>2479</v>
          </cell>
          <cell r="H28">
            <v>-376</v>
          </cell>
          <cell r="I28">
            <v>-5207</v>
          </cell>
          <cell r="J28">
            <v>1446</v>
          </cell>
          <cell r="K28">
            <v>-95</v>
          </cell>
          <cell r="L28">
            <v>10</v>
          </cell>
          <cell r="M28">
            <v>-3301</v>
          </cell>
          <cell r="N28">
            <v>3853</v>
          </cell>
          <cell r="O28">
            <v>5511</v>
          </cell>
        </row>
        <row r="30">
          <cell r="B30" t="str">
            <v>Ounces Poured</v>
          </cell>
          <cell r="C30">
            <v>60835</v>
          </cell>
          <cell r="D30">
            <v>44480</v>
          </cell>
          <cell r="E30">
            <v>49381</v>
          </cell>
          <cell r="F30">
            <v>48996</v>
          </cell>
          <cell r="G30">
            <v>48923</v>
          </cell>
          <cell r="H30">
            <v>38812</v>
          </cell>
          <cell r="I30">
            <v>20799</v>
          </cell>
          <cell r="J30">
            <v>35596</v>
          </cell>
          <cell r="K30">
            <v>38528</v>
          </cell>
          <cell r="L30">
            <v>30886</v>
          </cell>
          <cell r="M30">
            <v>41091</v>
          </cell>
          <cell r="N30">
            <v>70223</v>
          </cell>
          <cell r="O30">
            <v>528550</v>
          </cell>
        </row>
        <row r="32">
          <cell r="B32" t="str">
            <v>Cost per Tonne - Actual</v>
          </cell>
          <cell r="C32">
            <v>4.0822461032245565</v>
          </cell>
          <cell r="D32">
            <v>5.0266297184664053</v>
          </cell>
          <cell r="E32">
            <v>5.2823966201434782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1.1789186096230277</v>
          </cell>
        </row>
        <row r="33">
          <cell r="B33" t="str">
            <v>Cost per Tonne - Budget</v>
          </cell>
          <cell r="C33">
            <v>4.9470037647058831</v>
          </cell>
          <cell r="D33">
            <v>6.4397289519541951</v>
          </cell>
          <cell r="E33">
            <v>5.2761785714285701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-4.498020870816841E-6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1.34</v>
          </cell>
        </row>
        <row r="35">
          <cell r="B35" t="str">
            <v>Average BCM's Per Day Mined</v>
          </cell>
          <cell r="C35">
            <v>53880.419354838712</v>
          </cell>
          <cell r="D35">
            <v>56589.571428571428</v>
          </cell>
          <cell r="E35">
            <v>55546.93548387097</v>
          </cell>
          <cell r="F35">
            <v>53236.366666666669</v>
          </cell>
          <cell r="G35">
            <v>53122</v>
          </cell>
          <cell r="H35">
            <v>55218.033333333333</v>
          </cell>
          <cell r="I35">
            <v>32661.096774193549</v>
          </cell>
          <cell r="J35">
            <v>40998.870967741932</v>
          </cell>
          <cell r="K35">
            <v>55684.833333333336</v>
          </cell>
          <cell r="L35">
            <v>59717.032258064515</v>
          </cell>
          <cell r="M35">
            <v>62939.7</v>
          </cell>
          <cell r="N35">
            <v>67735.645161290318</v>
          </cell>
          <cell r="O35">
            <v>53891.501369863014</v>
          </cell>
        </row>
        <row r="36">
          <cell r="B36" t="str">
            <v xml:space="preserve"> </v>
          </cell>
        </row>
        <row r="37">
          <cell r="B37" t="str">
            <v>Average Tonnes Per Day Milled</v>
          </cell>
          <cell r="C37">
            <v>16291.064516129032</v>
          </cell>
          <cell r="D37">
            <v>14385.785714285714</v>
          </cell>
          <cell r="E37">
            <v>15442</v>
          </cell>
          <cell r="F37">
            <v>14632.133333333333</v>
          </cell>
          <cell r="G37">
            <v>15290.709677419354</v>
          </cell>
          <cell r="H37">
            <v>15960.4</v>
          </cell>
          <cell r="I37">
            <v>15432.774193548386</v>
          </cell>
          <cell r="J37">
            <v>15037.645161290322</v>
          </cell>
          <cell r="K37">
            <v>16556.7</v>
          </cell>
          <cell r="L37">
            <v>15187.741935483871</v>
          </cell>
          <cell r="M37">
            <v>14710.433333333332</v>
          </cell>
          <cell r="N37">
            <v>15464.258064516129</v>
          </cell>
          <cell r="O37">
            <v>15372.942465753425</v>
          </cell>
        </row>
        <row r="39">
          <cell r="B39" t="str">
            <v>Days in Month</v>
          </cell>
          <cell r="C39">
            <v>31</v>
          </cell>
          <cell r="D39">
            <v>28</v>
          </cell>
          <cell r="E39">
            <v>31</v>
          </cell>
          <cell r="F39">
            <v>30</v>
          </cell>
          <cell r="G39">
            <v>31</v>
          </cell>
          <cell r="H39">
            <v>30</v>
          </cell>
          <cell r="I39">
            <v>31</v>
          </cell>
          <cell r="J39">
            <v>31</v>
          </cell>
          <cell r="K39">
            <v>30</v>
          </cell>
          <cell r="L39">
            <v>31</v>
          </cell>
          <cell r="M39">
            <v>30</v>
          </cell>
          <cell r="N39">
            <v>31</v>
          </cell>
          <cell r="O39">
            <v>365</v>
          </cell>
        </row>
        <row r="48">
          <cell r="B48" t="str">
            <v>Кумтор Оперейтинг Компани</v>
          </cell>
        </row>
        <row r="49">
          <cell r="B49" t="str">
            <v>Статистические данные по эффективности и производству</v>
          </cell>
        </row>
        <row r="50">
          <cell r="B50" t="str">
            <v>31 августа 2002 года</v>
          </cell>
        </row>
        <row r="54">
          <cell r="C54" t="str">
            <v>Январь</v>
          </cell>
          <cell r="D54" t="str">
            <v>Февраль</v>
          </cell>
          <cell r="E54" t="str">
            <v>Март</v>
          </cell>
          <cell r="F54" t="str">
            <v>Апрель</v>
          </cell>
          <cell r="G54" t="str">
            <v>Май</v>
          </cell>
          <cell r="H54" t="str">
            <v>Июнь</v>
          </cell>
          <cell r="I54" t="str">
            <v>Июль</v>
          </cell>
          <cell r="J54" t="str">
            <v>Август</v>
          </cell>
          <cell r="K54" t="str">
            <v>Сентябрь</v>
          </cell>
          <cell r="L54" t="str">
            <v>Октябрь</v>
          </cell>
          <cell r="M54" t="str">
            <v>Ноябрь</v>
          </cell>
          <cell r="N54" t="str">
            <v>Декабрь</v>
          </cell>
          <cell r="O54" t="str">
            <v>Итого за 2002 г.</v>
          </cell>
        </row>
        <row r="55">
          <cell r="B55" t="str">
            <v>ГОРНЫЙ ОТДЕЛ</v>
          </cell>
        </row>
        <row r="56">
          <cell r="B56" t="str">
            <v>Куб.м.ж</v>
          </cell>
        </row>
        <row r="57">
          <cell r="B57" t="str">
            <v>Лед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195175</v>
          </cell>
          <cell r="K57">
            <v>412325</v>
          </cell>
          <cell r="L57">
            <v>146700</v>
          </cell>
          <cell r="M57">
            <v>59050</v>
          </cell>
          <cell r="N57">
            <v>63450</v>
          </cell>
          <cell r="O57">
            <v>876700</v>
          </cell>
        </row>
        <row r="58">
          <cell r="B58" t="str">
            <v>Пуст. пор. (Вкл. низкосорт. руду)</v>
          </cell>
          <cell r="C58">
            <v>1499723</v>
          </cell>
          <cell r="D58">
            <v>1433688</v>
          </cell>
          <cell r="E58">
            <v>1553722</v>
          </cell>
          <cell r="F58">
            <v>1442519</v>
          </cell>
          <cell r="G58">
            <v>1507844</v>
          </cell>
          <cell r="H58">
            <v>1543820</v>
          </cell>
          <cell r="I58">
            <v>920826</v>
          </cell>
          <cell r="J58">
            <v>979346</v>
          </cell>
          <cell r="K58">
            <v>1186770</v>
          </cell>
          <cell r="L58">
            <v>1597728</v>
          </cell>
          <cell r="M58">
            <v>1631808</v>
          </cell>
          <cell r="N58">
            <v>1862605</v>
          </cell>
          <cell r="O58">
            <v>17160399</v>
          </cell>
        </row>
        <row r="59">
          <cell r="B59" t="str">
            <v>Руда</v>
          </cell>
          <cell r="C59">
            <v>170570</v>
          </cell>
          <cell r="D59">
            <v>150820</v>
          </cell>
          <cell r="E59">
            <v>168233</v>
          </cell>
          <cell r="F59">
            <v>154572</v>
          </cell>
          <cell r="G59">
            <v>138938</v>
          </cell>
          <cell r="H59">
            <v>112721</v>
          </cell>
          <cell r="I59">
            <v>91668</v>
          </cell>
          <cell r="J59">
            <v>96444</v>
          </cell>
          <cell r="K59">
            <v>71450</v>
          </cell>
          <cell r="L59">
            <v>106800</v>
          </cell>
          <cell r="M59">
            <v>197333</v>
          </cell>
          <cell r="N59">
            <v>173750</v>
          </cell>
          <cell r="O59">
            <v>1633299</v>
          </cell>
        </row>
        <row r="60">
          <cell r="B60" t="str">
            <v>Итого куб. м.</v>
          </cell>
          <cell r="C60">
            <v>1670293</v>
          </cell>
          <cell r="D60">
            <v>1584508</v>
          </cell>
          <cell r="E60">
            <v>1721955</v>
          </cell>
          <cell r="F60">
            <v>1597091</v>
          </cell>
          <cell r="G60">
            <v>1646782</v>
          </cell>
          <cell r="H60">
            <v>1656541</v>
          </cell>
          <cell r="I60">
            <v>1012494</v>
          </cell>
          <cell r="J60">
            <v>1270965</v>
          </cell>
          <cell r="K60">
            <v>1670545</v>
          </cell>
          <cell r="L60">
            <v>1851228</v>
          </cell>
          <cell r="M60">
            <v>1888191</v>
          </cell>
          <cell r="N60">
            <v>2099805</v>
          </cell>
          <cell r="O60">
            <v>19670398</v>
          </cell>
        </row>
        <row r="62">
          <cell r="B62" t="str">
            <v>Тонны:</v>
          </cell>
        </row>
        <row r="63">
          <cell r="B63" t="str">
            <v>Всего добыто тонн</v>
          </cell>
          <cell r="C63">
            <v>4760335.05</v>
          </cell>
          <cell r="D63">
            <v>4515847.8</v>
          </cell>
          <cell r="E63">
            <v>4907571.75</v>
          </cell>
          <cell r="F63">
            <v>4551709.3500000006</v>
          </cell>
          <cell r="G63">
            <v>4693328.7</v>
          </cell>
          <cell r="H63">
            <v>4721141.8500000006</v>
          </cell>
          <cell r="I63">
            <v>2885607.9</v>
          </cell>
          <cell r="J63">
            <v>3235803.75</v>
          </cell>
          <cell r="K63">
            <v>3944649.75</v>
          </cell>
          <cell r="L63">
            <v>4985533.8</v>
          </cell>
          <cell r="M63">
            <v>5264425.3500000006</v>
          </cell>
          <cell r="N63">
            <v>5858813.25</v>
          </cell>
          <cell r="O63">
            <v>54324768.299999997</v>
          </cell>
        </row>
        <row r="64">
          <cell r="B64" t="str">
            <v>Тонны добытой руды</v>
          </cell>
          <cell r="C64">
            <v>486125</v>
          </cell>
          <cell r="D64">
            <v>429837</v>
          </cell>
          <cell r="E64">
            <v>479465</v>
          </cell>
          <cell r="F64">
            <v>440530</v>
          </cell>
          <cell r="G64">
            <v>395973</v>
          </cell>
          <cell r="H64">
            <v>321254</v>
          </cell>
          <cell r="I64">
            <v>261254</v>
          </cell>
          <cell r="J64">
            <v>274865</v>
          </cell>
          <cell r="K64">
            <v>203633</v>
          </cell>
          <cell r="L64">
            <v>304380</v>
          </cell>
          <cell r="M64">
            <v>562399</v>
          </cell>
          <cell r="N64">
            <v>495189</v>
          </cell>
          <cell r="O64">
            <v>4654904</v>
          </cell>
        </row>
        <row r="65">
          <cell r="B65" t="str">
            <v>Содержание (г/т)</v>
          </cell>
          <cell r="C65">
            <v>4.6520000000000001</v>
          </cell>
          <cell r="D65">
            <v>4.0339999999999998</v>
          </cell>
          <cell r="E65">
            <v>3.1749999999999998</v>
          </cell>
          <cell r="F65">
            <v>3.952</v>
          </cell>
          <cell r="G65">
            <v>3.5819999999999999</v>
          </cell>
          <cell r="H65">
            <v>2.7530000000000001</v>
          </cell>
          <cell r="I65">
            <v>2.1030000000000002</v>
          </cell>
          <cell r="J65">
            <v>2.7389999999999999</v>
          </cell>
          <cell r="K65">
            <v>2.4529999999999998</v>
          </cell>
          <cell r="L65">
            <v>2.141</v>
          </cell>
          <cell r="M65">
            <v>3.9209999999999998</v>
          </cell>
          <cell r="N65">
            <v>5.8710000000000004</v>
          </cell>
          <cell r="O65">
            <v>3.6794070896843416</v>
          </cell>
        </row>
        <row r="66">
          <cell r="B66" t="str">
            <v>Добытые унции</v>
          </cell>
          <cell r="C66">
            <v>72701</v>
          </cell>
          <cell r="D66">
            <v>55751</v>
          </cell>
          <cell r="E66">
            <v>48939</v>
          </cell>
          <cell r="F66">
            <v>55971</v>
          </cell>
          <cell r="G66">
            <v>45607</v>
          </cell>
          <cell r="H66">
            <v>28432</v>
          </cell>
          <cell r="I66">
            <v>17664</v>
          </cell>
          <cell r="J66">
            <v>24206</v>
          </cell>
          <cell r="K66">
            <v>16060</v>
          </cell>
          <cell r="L66">
            <v>20951</v>
          </cell>
          <cell r="M66">
            <v>70899</v>
          </cell>
          <cell r="N66">
            <v>93474</v>
          </cell>
          <cell r="O66">
            <v>550655</v>
          </cell>
        </row>
        <row r="68">
          <cell r="B68" t="str">
            <v>Себестоимость куб.м. - факт</v>
          </cell>
          <cell r="C68">
            <v>1.6879280070204343</v>
          </cell>
          <cell r="D68">
            <v>1.7779286257910571</v>
          </cell>
          <cell r="E68">
            <v>1.7117032243200416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0.43638935985225796</v>
          </cell>
        </row>
        <row r="69">
          <cell r="B69" t="str">
            <v>Себестоимость куб.м. - план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>
            <v>0</v>
          </cell>
          <cell r="H69">
            <v>0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</row>
        <row r="71">
          <cell r="B71" t="str">
            <v>ПЕРЕРАБОТКА</v>
          </cell>
        </row>
        <row r="72">
          <cell r="B72" t="str">
            <v>Тонны добытой руды</v>
          </cell>
          <cell r="C72">
            <v>505023</v>
          </cell>
          <cell r="D72">
            <v>402802</v>
          </cell>
          <cell r="E72">
            <v>478702</v>
          </cell>
          <cell r="F72">
            <v>438964</v>
          </cell>
          <cell r="G72">
            <v>474012</v>
          </cell>
          <cell r="H72">
            <v>478812</v>
          </cell>
          <cell r="I72">
            <v>478416</v>
          </cell>
          <cell r="J72">
            <v>466167</v>
          </cell>
          <cell r="K72">
            <v>496701</v>
          </cell>
          <cell r="L72">
            <v>470820</v>
          </cell>
          <cell r="M72">
            <v>441313</v>
          </cell>
          <cell r="N72">
            <v>479392</v>
          </cell>
          <cell r="O72">
            <v>5611124</v>
          </cell>
        </row>
        <row r="73">
          <cell r="B73" t="str">
            <v>Содержание (г/т)</v>
          </cell>
          <cell r="C73">
            <v>4.43</v>
          </cell>
          <cell r="D73">
            <v>4.0810000000000004</v>
          </cell>
          <cell r="E73">
            <v>4.024</v>
          </cell>
          <cell r="F73">
            <v>4.0010000000000003</v>
          </cell>
          <cell r="G73">
            <v>3.8839999999999999</v>
          </cell>
          <cell r="H73">
            <v>3.351</v>
          </cell>
          <cell r="I73">
            <v>2.7250000000000001</v>
          </cell>
          <cell r="J73">
            <v>3.0790000000000002</v>
          </cell>
          <cell r="K73">
            <v>3.1850000000000001</v>
          </cell>
          <cell r="L73">
            <v>2.6659999999999999</v>
          </cell>
          <cell r="M73">
            <v>3.952</v>
          </cell>
          <cell r="N73">
            <v>5.1970000000000001</v>
          </cell>
          <cell r="O73">
            <v>3.7110215837325997</v>
          </cell>
        </row>
        <row r="74">
          <cell r="B74" t="str">
            <v>Извлечение</v>
          </cell>
          <cell r="C74">
            <v>0.82340000000000002</v>
          </cell>
          <cell r="D74">
            <v>0.81200000000000006</v>
          </cell>
          <cell r="E74">
            <v>0.80730000000000002</v>
          </cell>
          <cell r="F74">
            <v>0.79359999999999997</v>
          </cell>
          <cell r="G74">
            <v>0.78459999999999996</v>
          </cell>
          <cell r="H74">
            <v>0.75960000000000005</v>
          </cell>
          <cell r="I74">
            <v>0.62039999999999995</v>
          </cell>
          <cell r="J74">
            <v>0.74</v>
          </cell>
          <cell r="K74">
            <v>0.75939999999999996</v>
          </cell>
          <cell r="L74">
            <v>0.76500000000000001</v>
          </cell>
          <cell r="M74">
            <v>0.79159999999999997</v>
          </cell>
          <cell r="N74">
            <v>0.8286</v>
          </cell>
          <cell r="O74">
            <v>0.78126741103103181</v>
          </cell>
        </row>
        <row r="75">
          <cell r="B75" t="str">
            <v>Извлеченные унции</v>
          </cell>
          <cell r="C75">
            <v>59274</v>
          </cell>
          <cell r="D75">
            <v>42915</v>
          </cell>
          <cell r="E75">
            <v>49991</v>
          </cell>
          <cell r="F75">
            <v>44810</v>
          </cell>
          <cell r="G75">
            <v>46444</v>
          </cell>
          <cell r="H75">
            <v>39188</v>
          </cell>
          <cell r="I75">
            <v>26006</v>
          </cell>
          <cell r="J75">
            <v>34150</v>
          </cell>
          <cell r="K75">
            <v>38623</v>
          </cell>
          <cell r="L75">
            <v>30876</v>
          </cell>
          <cell r="M75">
            <v>44392</v>
          </cell>
          <cell r="N75">
            <v>66370</v>
          </cell>
          <cell r="O75">
            <v>523039</v>
          </cell>
        </row>
        <row r="77">
          <cell r="B77" t="str">
            <v xml:space="preserve">Изменение в количестве унций в </v>
          </cell>
          <cell r="C77">
            <v>1561</v>
          </cell>
          <cell r="D77">
            <v>1565</v>
          </cell>
          <cell r="E77">
            <v>-610</v>
          </cell>
          <cell r="F77">
            <v>4186</v>
          </cell>
          <cell r="G77">
            <v>2479</v>
          </cell>
          <cell r="H77">
            <v>-376</v>
          </cell>
          <cell r="I77">
            <v>-5207</v>
          </cell>
          <cell r="J77">
            <v>1446</v>
          </cell>
          <cell r="K77">
            <v>-95</v>
          </cell>
          <cell r="L77">
            <v>10</v>
          </cell>
          <cell r="M77">
            <v>-3301</v>
          </cell>
          <cell r="N77">
            <v>3853</v>
          </cell>
          <cell r="O77">
            <v>5511</v>
          </cell>
        </row>
        <row r="78">
          <cell r="B78" t="str">
            <v>незаверш. пр-ве</v>
          </cell>
        </row>
        <row r="79">
          <cell r="B79" t="str">
            <v>Отлито унций</v>
          </cell>
          <cell r="C79">
            <v>60835</v>
          </cell>
          <cell r="D79">
            <v>44480</v>
          </cell>
          <cell r="E79">
            <v>49381</v>
          </cell>
          <cell r="F79">
            <v>48996</v>
          </cell>
          <cell r="G79">
            <v>48923</v>
          </cell>
          <cell r="H79">
            <v>38812</v>
          </cell>
          <cell r="I79">
            <v>20799</v>
          </cell>
          <cell r="J79">
            <v>35596</v>
          </cell>
          <cell r="K79">
            <v>38528</v>
          </cell>
          <cell r="L79">
            <v>30886</v>
          </cell>
          <cell r="M79">
            <v>41091</v>
          </cell>
          <cell r="N79">
            <v>70223</v>
          </cell>
          <cell r="O79">
            <v>528550</v>
          </cell>
        </row>
        <row r="81">
          <cell r="B81" t="str">
            <v>Себестоимость 1 тонны - факт</v>
          </cell>
          <cell r="C81">
            <v>4.0822461032245565</v>
          </cell>
          <cell r="D81">
            <v>5.0266297184664053</v>
          </cell>
          <cell r="E81">
            <v>5.2823966201434782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1.1789186096230277</v>
          </cell>
        </row>
        <row r="82">
          <cell r="B82" t="str">
            <v>Себестоимость 1 тонны - план</v>
          </cell>
          <cell r="C82">
            <v>4.9470037647058831</v>
          </cell>
          <cell r="D82">
            <v>6.4397289519541951</v>
          </cell>
          <cell r="E82">
            <v>5.2761785714285701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-4.498020870816841E-6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1.34</v>
          </cell>
        </row>
        <row r="84">
          <cell r="B84" t="str">
            <v>Средние куб. метры в день</v>
          </cell>
          <cell r="C84">
            <v>53880.419354838712</v>
          </cell>
          <cell r="D84">
            <v>56589.571428571428</v>
          </cell>
          <cell r="E84">
            <v>55546.93548387097</v>
          </cell>
          <cell r="F84">
            <v>53236.366666666669</v>
          </cell>
          <cell r="G84">
            <v>53122</v>
          </cell>
          <cell r="H84">
            <v>55218.033333333333</v>
          </cell>
          <cell r="I84">
            <v>32661.096774193549</v>
          </cell>
          <cell r="J84">
            <v>40998.870967741932</v>
          </cell>
          <cell r="K84">
            <v>55684.833333333336</v>
          </cell>
          <cell r="L84">
            <v>59717.032258064515</v>
          </cell>
          <cell r="M84">
            <v>62939.7</v>
          </cell>
          <cell r="N84">
            <v>67735.645161290318</v>
          </cell>
          <cell r="O84">
            <v>53891.501369863014</v>
          </cell>
        </row>
        <row r="85">
          <cell r="B85" t="str">
            <v>Среднее кол-во тонн в день</v>
          </cell>
          <cell r="C85">
            <v>16291.064516129032</v>
          </cell>
          <cell r="D85">
            <v>14385.785714285714</v>
          </cell>
          <cell r="E85">
            <v>15442</v>
          </cell>
          <cell r="F85">
            <v>14632.133333333333</v>
          </cell>
          <cell r="G85">
            <v>15290.709677419354</v>
          </cell>
          <cell r="H85">
            <v>15960.4</v>
          </cell>
          <cell r="I85">
            <v>15432.774193548386</v>
          </cell>
          <cell r="J85">
            <v>15037.645161290322</v>
          </cell>
          <cell r="K85">
            <v>16556.7</v>
          </cell>
          <cell r="L85">
            <v>15187.741935483871</v>
          </cell>
          <cell r="M85">
            <v>14710.433333333332</v>
          </cell>
          <cell r="N85">
            <v>15464.258064516129</v>
          </cell>
          <cell r="O85">
            <v>15372.942465753425</v>
          </cell>
        </row>
        <row r="86">
          <cell r="B86" t="str">
            <v>Дней в месяце</v>
          </cell>
          <cell r="C86">
            <v>31</v>
          </cell>
          <cell r="D86">
            <v>28</v>
          </cell>
          <cell r="E86">
            <v>31</v>
          </cell>
          <cell r="F86">
            <v>30</v>
          </cell>
          <cell r="G86">
            <v>31</v>
          </cell>
          <cell r="H86">
            <v>30</v>
          </cell>
          <cell r="I86">
            <v>31</v>
          </cell>
          <cell r="J86">
            <v>31</v>
          </cell>
          <cell r="K86">
            <v>30</v>
          </cell>
          <cell r="L86">
            <v>31</v>
          </cell>
          <cell r="M86">
            <v>30</v>
          </cell>
          <cell r="N86">
            <v>31</v>
          </cell>
          <cell r="O86">
            <v>365</v>
          </cell>
        </row>
      </sheetData>
      <sheetData sheetId="17">
        <row r="1">
          <cell r="A1" t="str">
            <v>KUMTOR OPERATING COMPANY</v>
          </cell>
        </row>
        <row r="2">
          <cell r="A2" t="str">
            <v>2002 TOTAL COSTS, PRODUCTION &amp; PRICE STATISTICS (000s)</v>
          </cell>
        </row>
        <row r="3">
          <cell r="A3" t="str">
            <v>December 31, 2002</v>
          </cell>
        </row>
        <row r="5">
          <cell r="B5" t="str">
            <v>Jan</v>
          </cell>
          <cell r="C5" t="str">
            <v>Feb</v>
          </cell>
          <cell r="D5" t="str">
            <v>Mar</v>
          </cell>
          <cell r="E5" t="str">
            <v>Apr</v>
          </cell>
          <cell r="F5" t="str">
            <v>May</v>
          </cell>
          <cell r="G5" t="str">
            <v>Jun</v>
          </cell>
          <cell r="H5" t="str">
            <v>Jul</v>
          </cell>
          <cell r="I5" t="str">
            <v>Aug</v>
          </cell>
          <cell r="J5" t="str">
            <v>Sep</v>
          </cell>
          <cell r="K5" t="str">
            <v>Oct</v>
          </cell>
          <cell r="L5" t="str">
            <v>Nov</v>
          </cell>
          <cell r="M5" t="str">
            <v>Dec</v>
          </cell>
          <cell r="N5" t="str">
            <v>2002 Total</v>
          </cell>
          <cell r="O5" t="str">
            <v>2002 Avg.</v>
          </cell>
        </row>
        <row r="7">
          <cell r="A7" t="str">
            <v>Mining</v>
          </cell>
          <cell r="B7">
            <v>2819.3343346301826</v>
          </cell>
          <cell r="C7">
            <v>2817.1421309949365</v>
          </cell>
          <cell r="D7">
            <v>2947.4759256340171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8583.9523912591358</v>
          </cell>
          <cell r="O7">
            <v>715.32936593826128</v>
          </cell>
        </row>
        <row r="8">
          <cell r="A8" t="str">
            <v>Milling</v>
          </cell>
          <cell r="B8">
            <v>2061.6281737887748</v>
          </cell>
          <cell r="C8">
            <v>2024.7365038577045</v>
          </cell>
          <cell r="D8">
            <v>2528.6938268559225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6615.0585045024018</v>
          </cell>
          <cell r="O8">
            <v>551.25487537520019</v>
          </cell>
        </row>
        <row r="9">
          <cell r="A9" t="str">
            <v>Site Services</v>
          </cell>
          <cell r="B9">
            <v>1815.1941157070169</v>
          </cell>
          <cell r="C9">
            <v>2190.0038033736632</v>
          </cell>
          <cell r="D9">
            <v>2020.4077125293636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6025.6056316100439</v>
          </cell>
          <cell r="O9">
            <v>502.13380263417031</v>
          </cell>
        </row>
        <row r="10">
          <cell r="A10" t="str">
            <v>Site Indirects</v>
          </cell>
          <cell r="B10">
            <v>25.251942009312664</v>
          </cell>
          <cell r="C10">
            <v>321.74455778346692</v>
          </cell>
          <cell r="D10">
            <v>77.838321557993865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424.83482135077344</v>
          </cell>
          <cell r="O10">
            <v>35.402901779231122</v>
          </cell>
        </row>
        <row r="11">
          <cell r="A11" t="str">
            <v>Sub-total</v>
          </cell>
          <cell r="B11">
            <v>6721.4085661352874</v>
          </cell>
          <cell r="C11">
            <v>7353.6269960097716</v>
          </cell>
          <cell r="D11">
            <v>7574.4157865772968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21649.451348722356</v>
          </cell>
          <cell r="O11">
            <v>1804.1209457268631</v>
          </cell>
        </row>
        <row r="13">
          <cell r="A13" t="str">
            <v>Bishkek Administration</v>
          </cell>
          <cell r="B13">
            <v>431.6376285382413</v>
          </cell>
          <cell r="C13">
            <v>836.00473737346488</v>
          </cell>
          <cell r="D13">
            <v>601.39120327732792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1869.0335691890341</v>
          </cell>
          <cell r="O13">
            <v>155.7527974324195</v>
          </cell>
        </row>
        <row r="14">
          <cell r="A14" t="str">
            <v>Management Fee</v>
          </cell>
          <cell r="B14">
            <v>356.04831999999999</v>
          </cell>
          <cell r="C14">
            <v>395.26711999999998</v>
          </cell>
          <cell r="D14">
            <v>418.56534999999997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1169.8807899999999</v>
          </cell>
          <cell r="O14">
            <v>97.490065833333333</v>
          </cell>
        </row>
        <row r="15">
          <cell r="A15" t="str">
            <v>Sub-total</v>
          </cell>
          <cell r="B15">
            <v>787.68594853824129</v>
          </cell>
          <cell r="C15">
            <v>1231.2718573734649</v>
          </cell>
          <cell r="D15">
            <v>1019.9565532773279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3038.9143591890343</v>
          </cell>
          <cell r="O15">
            <v>253.24286326575285</v>
          </cell>
        </row>
        <row r="16">
          <cell r="A16" t="str">
            <v>Total Cash Operating Costs</v>
          </cell>
          <cell r="B16">
            <v>7509.0945146735285</v>
          </cell>
          <cell r="C16">
            <v>8584.8988533832362</v>
          </cell>
          <cell r="D16">
            <v>8594.3723398546244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24688.365707911391</v>
          </cell>
          <cell r="O16">
            <v>2057.3638089926158</v>
          </cell>
        </row>
        <row r="18">
          <cell r="A18" t="str">
            <v>Concession Tax</v>
          </cell>
          <cell r="B18">
            <v>294.00728999999995</v>
          </cell>
          <cell r="C18">
            <v>165.43754000000001</v>
          </cell>
          <cell r="D18">
            <v>190.07041000000001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649.51523999999995</v>
          </cell>
          <cell r="O18">
            <v>54.126269999999998</v>
          </cell>
        </row>
        <row r="19">
          <cell r="A19" t="str">
            <v>Royalty Tax</v>
          </cell>
          <cell r="B19">
            <v>110.25273177254643</v>
          </cell>
          <cell r="C19">
            <v>62.039075624539997</v>
          </cell>
          <cell r="D19">
            <v>71.276404528930001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243.5682119260164</v>
          </cell>
          <cell r="O19">
            <v>20.297350993834701</v>
          </cell>
        </row>
        <row r="20">
          <cell r="A20" t="str">
            <v>Social Fund Tax</v>
          </cell>
          <cell r="B20">
            <v>89.793000000000006</v>
          </cell>
          <cell r="C20">
            <v>100.57299999999999</v>
          </cell>
          <cell r="D20">
            <v>-84.549000000000007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105.81699999999999</v>
          </cell>
          <cell r="O20">
            <v>8.8180833333333322</v>
          </cell>
        </row>
        <row r="21">
          <cell r="A21" t="str">
            <v>Road Tax</v>
          </cell>
          <cell r="B21">
            <v>206.2001123166884</v>
          </cell>
          <cell r="C21">
            <v>119.57973146995002</v>
          </cell>
          <cell r="D21">
            <v>130.10226189117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455.8821056778084</v>
          </cell>
          <cell r="O21">
            <v>37.9901754731507</v>
          </cell>
        </row>
        <row r="22">
          <cell r="A22" t="str">
            <v>Land Tax</v>
          </cell>
          <cell r="B22" t="e">
            <v>#N/A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</row>
        <row r="23">
          <cell r="A23" t="str">
            <v>VAT on Imports of Consumables</v>
          </cell>
          <cell r="B23">
            <v>11.127844993522716</v>
          </cell>
          <cell r="C23">
            <v>8.0729162092999989</v>
          </cell>
          <cell r="D23">
            <v>11.736874204520001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30.937635407342718</v>
          </cell>
          <cell r="O23">
            <v>2.5781362839452266</v>
          </cell>
        </row>
        <row r="24">
          <cell r="A24" t="str">
            <v>Exploration Program</v>
          </cell>
          <cell r="B24">
            <v>60.664760000000001</v>
          </cell>
          <cell r="C24">
            <v>215.49751999999998</v>
          </cell>
          <cell r="D24">
            <v>331.04164000000003</v>
          </cell>
          <cell r="E24">
            <v>0</v>
          </cell>
          <cell r="F24">
            <v>0</v>
          </cell>
          <cell r="G24">
            <v>0</v>
          </cell>
          <cell r="H24">
            <v>2.5999999999999999E-2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607.20391999999993</v>
          </cell>
          <cell r="O24">
            <v>50.60032666666666</v>
          </cell>
        </row>
        <row r="25">
          <cell r="A25" t="str">
            <v>Other Income / Expense</v>
          </cell>
          <cell r="B25">
            <v>166.91404386931777</v>
          </cell>
          <cell r="C25">
            <v>61.12624718420475</v>
          </cell>
          <cell r="D25">
            <v>138.39950234413092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366.43979339765343</v>
          </cell>
          <cell r="O25">
            <v>30.536649449804454</v>
          </cell>
        </row>
        <row r="26">
          <cell r="A26" t="str">
            <v>Sub-total</v>
          </cell>
          <cell r="B26" t="e">
            <v>#N/A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</row>
        <row r="27">
          <cell r="A27" t="str">
            <v>TOTAL CASH COSTS</v>
          </cell>
          <cell r="B27" t="e">
            <v>#N/A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</row>
        <row r="29">
          <cell r="A29" t="str">
            <v>Financing Charges</v>
          </cell>
          <cell r="B29">
            <v>882.09042883049847</v>
          </cell>
          <cell r="C29">
            <v>981.70751676566101</v>
          </cell>
          <cell r="D29">
            <v>897.24131829379871</v>
          </cell>
          <cell r="E29">
            <v>0</v>
          </cell>
          <cell r="F29">
            <v>0</v>
          </cell>
          <cell r="G29">
            <v>0</v>
          </cell>
          <cell r="H29">
            <v>609.37587883049844</v>
          </cell>
          <cell r="I29">
            <v>609.37587883049844</v>
          </cell>
          <cell r="J29">
            <v>609.37587883049844</v>
          </cell>
          <cell r="K29">
            <v>609.37587883049844</v>
          </cell>
          <cell r="L29">
            <v>609.37587883049844</v>
          </cell>
          <cell r="M29">
            <v>609.37587883049844</v>
          </cell>
          <cell r="N29">
            <v>6417.2945368729497</v>
          </cell>
          <cell r="O29">
            <v>534.77454473941248</v>
          </cell>
        </row>
        <row r="30">
          <cell r="A30" t="str">
            <v>Depr., Depl., Reclamation</v>
          </cell>
          <cell r="B30">
            <v>3626.1304599999999</v>
          </cell>
          <cell r="C30">
            <v>3086.60583</v>
          </cell>
          <cell r="D30">
            <v>3045.8959199999999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9758.6322099999998</v>
          </cell>
          <cell r="O30">
            <v>813.21935083333335</v>
          </cell>
        </row>
        <row r="31">
          <cell r="A31" t="str">
            <v>TOTAL COSTS</v>
          </cell>
          <cell r="B31" t="e">
            <v>#N/A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 t="e">
            <v>#N/A</v>
          </cell>
          <cell r="K31" t="e">
            <v>#N/A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</row>
        <row r="32">
          <cell r="A32" t="str">
            <v>TOTAL CAPITAL COSTS</v>
          </cell>
          <cell r="B32">
            <v>142.00219000000001</v>
          </cell>
          <cell r="C32">
            <v>287.53434582521163</v>
          </cell>
          <cell r="D32">
            <v>290.06200000000001</v>
          </cell>
          <cell r="E32">
            <v>341.83499999999998</v>
          </cell>
          <cell r="F32">
            <v>553.6241</v>
          </cell>
          <cell r="G32">
            <v>238.91800000000001</v>
          </cell>
          <cell r="H32">
            <v>256.69400000000002</v>
          </cell>
          <cell r="I32">
            <v>1669.096</v>
          </cell>
          <cell r="J32">
            <v>451.952</v>
          </cell>
          <cell r="K32">
            <v>1700.4561041981506</v>
          </cell>
          <cell r="L32">
            <v>107.855</v>
          </cell>
          <cell r="M32">
            <v>2803.444</v>
          </cell>
          <cell r="N32">
            <v>8610.1819090254594</v>
          </cell>
          <cell r="O32">
            <v>717.51515908545491</v>
          </cell>
        </row>
        <row r="35">
          <cell r="A35" t="str">
            <v>Gold Poured (oz.)</v>
          </cell>
          <cell r="B35">
            <v>60835</v>
          </cell>
          <cell r="C35">
            <v>44480</v>
          </cell>
          <cell r="D35">
            <v>49381</v>
          </cell>
          <cell r="E35">
            <v>48996</v>
          </cell>
          <cell r="F35">
            <v>48923</v>
          </cell>
          <cell r="G35">
            <v>38812</v>
          </cell>
          <cell r="H35">
            <v>20799</v>
          </cell>
          <cell r="I35">
            <v>35596</v>
          </cell>
          <cell r="J35">
            <v>38528</v>
          </cell>
          <cell r="K35">
            <v>30886</v>
          </cell>
          <cell r="L35">
            <v>41091</v>
          </cell>
          <cell r="M35">
            <v>70223</v>
          </cell>
          <cell r="N35">
            <v>528550</v>
          </cell>
          <cell r="O35">
            <v>44045.833333333336</v>
          </cell>
        </row>
        <row r="37">
          <cell r="A37" t="str">
            <v>Gold Price/Ounce (London Fix)</v>
          </cell>
          <cell r="B37">
            <v>281.56136363636364</v>
          </cell>
          <cell r="C37">
            <v>295.495</v>
          </cell>
          <cell r="D37">
            <v>294.05500000000001</v>
          </cell>
          <cell r="E37">
            <v>308.2</v>
          </cell>
          <cell r="F37">
            <v>307.97500000000002</v>
          </cell>
          <cell r="G37">
            <v>321.17779999999999</v>
          </cell>
          <cell r="H37">
            <v>313.29130434782599</v>
          </cell>
          <cell r="I37">
            <v>310.25479999999999</v>
          </cell>
          <cell r="J37">
            <v>319.13569999999999</v>
          </cell>
          <cell r="K37">
            <v>316.58</v>
          </cell>
          <cell r="L37">
            <v>319.06666666666672</v>
          </cell>
          <cell r="M37">
            <v>333.11500000000001</v>
          </cell>
          <cell r="N37">
            <v>333.11500000000001</v>
          </cell>
          <cell r="O37">
            <v>309.99230288757138</v>
          </cell>
        </row>
        <row r="39">
          <cell r="A39" t="str">
            <v>Cash Operating Cost/Ounce Poured</v>
          </cell>
          <cell r="B39">
            <v>123.43378835659617</v>
          </cell>
          <cell r="C39">
            <v>193.00581954548642</v>
          </cell>
          <cell r="D39">
            <v>174.04208784460874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46.70961253980019</v>
          </cell>
          <cell r="O39">
            <v>46.70961253980019</v>
          </cell>
        </row>
        <row r="40">
          <cell r="A40" t="str">
            <v>Total Cash Costs/Ounce Poured</v>
          </cell>
          <cell r="B40" t="e">
            <v>#N/A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</row>
        <row r="41">
          <cell r="A41" t="str">
            <v>Total Costs/Ounce Poured</v>
          </cell>
          <cell r="B41" t="e">
            <v>#N/A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</row>
        <row r="43">
          <cell r="A43" t="str">
            <v>Total Cash Costs/Ounce Poured (incl. Indemnifiable taxes)</v>
          </cell>
          <cell r="B43" t="e">
            <v>#N/A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</row>
        <row r="45">
          <cell r="A45" t="str">
            <v>Capital Costs/Total Costs</v>
          </cell>
          <cell r="B45">
            <v>1.9851988388630996E-2</v>
          </cell>
          <cell r="C45">
            <v>3.5109557448491972E-2</v>
          </cell>
          <cell r="D45">
            <v>3.5478088017481153E-2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>
            <v>0.36610274594976361</v>
          </cell>
          <cell r="O45">
            <v>0.3661027459497635</v>
          </cell>
        </row>
        <row r="47">
          <cell r="A47" t="str">
            <v>US $ / Som</v>
          </cell>
          <cell r="B47">
            <v>48.191899999999997</v>
          </cell>
          <cell r="C47">
            <v>47.867400000000004</v>
          </cell>
          <cell r="D47">
            <v>48.143999999999998</v>
          </cell>
          <cell r="E47">
            <v>48.064399999999999</v>
          </cell>
          <cell r="F47">
            <v>47.879199999999997</v>
          </cell>
          <cell r="G47">
            <v>46.149900000000002</v>
          </cell>
          <cell r="H47">
            <v>46.283200000000001</v>
          </cell>
          <cell r="I47">
            <v>46.194899999999997</v>
          </cell>
          <cell r="J47">
            <v>46.000399999999999</v>
          </cell>
          <cell r="K47">
            <v>46.061199999999999</v>
          </cell>
          <cell r="L47">
            <v>46.012700000000002</v>
          </cell>
          <cell r="M47">
            <v>46.094900000000003</v>
          </cell>
          <cell r="N47">
            <v>46.094900000000003</v>
          </cell>
          <cell r="O47">
            <v>46.912008333333347</v>
          </cell>
        </row>
        <row r="48">
          <cell r="A48" t="str">
            <v>US $ / Cnd $</v>
          </cell>
          <cell r="B48">
            <v>1.5874999999999999</v>
          </cell>
          <cell r="C48">
            <v>1.6084000000000001</v>
          </cell>
          <cell r="D48">
            <v>1.5926</v>
          </cell>
          <cell r="E48">
            <v>1.5616000000000001</v>
          </cell>
          <cell r="F48">
            <v>1.534</v>
          </cell>
          <cell r="G48">
            <v>1.5163</v>
          </cell>
          <cell r="H48">
            <v>1.5712999999999999</v>
          </cell>
          <cell r="I48">
            <v>1.5569999999999999</v>
          </cell>
          <cell r="J48">
            <v>1.5778000000000001</v>
          </cell>
          <cell r="K48">
            <v>1.5658000000000001</v>
          </cell>
          <cell r="L48">
            <v>1.5643199999999999</v>
          </cell>
          <cell r="M48">
            <v>1.5768</v>
          </cell>
          <cell r="N48">
            <v>1.5768</v>
          </cell>
          <cell r="O48">
            <v>1.5677849999999998</v>
          </cell>
        </row>
        <row r="53">
          <cell r="A53" t="str">
            <v>КУМТОР ОПЕРЕЙТИНГ КОМПАНИ</v>
          </cell>
        </row>
        <row r="54">
          <cell r="A54" t="str">
            <v>СТАТИСТИКА ПО ЗАТРАТАМ , ПРОИЗВОДСТВУ И ЦЕНАМ ЗА 2002 Г. (доллары США в тыс.)</v>
          </cell>
        </row>
        <row r="55">
          <cell r="A55" t="str">
            <v>31 августа 2002 года</v>
          </cell>
        </row>
        <row r="57">
          <cell r="B57" t="str">
            <v>Январь</v>
          </cell>
          <cell r="C57" t="str">
            <v>Февраль</v>
          </cell>
          <cell r="D57" t="str">
            <v>Март</v>
          </cell>
          <cell r="E57" t="str">
            <v>Апрель</v>
          </cell>
          <cell r="F57" t="str">
            <v>Май</v>
          </cell>
          <cell r="G57" t="str">
            <v>Июнь</v>
          </cell>
          <cell r="H57" t="str">
            <v>Июль</v>
          </cell>
          <cell r="I57" t="str">
            <v>Август</v>
          </cell>
          <cell r="J57" t="str">
            <v>Сентябрь</v>
          </cell>
          <cell r="K57" t="str">
            <v>Октябрь</v>
          </cell>
          <cell r="L57" t="str">
            <v>Ноябрь</v>
          </cell>
          <cell r="M57" t="str">
            <v>Декабрь</v>
          </cell>
          <cell r="N57" t="str">
            <v>Итого за 2002</v>
          </cell>
          <cell r="O57" t="str">
            <v>В сред. за 2002.</v>
          </cell>
        </row>
        <row r="59">
          <cell r="A59" t="str">
            <v>Добыча</v>
          </cell>
          <cell r="B59">
            <v>2819.3343346301826</v>
          </cell>
          <cell r="C59">
            <v>2817.1421309949365</v>
          </cell>
          <cell r="D59">
            <v>2947.4759256340171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8583.9523912591358</v>
          </cell>
          <cell r="O59">
            <v>715.32936593826128</v>
          </cell>
        </row>
        <row r="60">
          <cell r="A60" t="str">
            <v>Переработка</v>
          </cell>
          <cell r="B60">
            <v>2061.6281737887748</v>
          </cell>
          <cell r="C60">
            <v>2024.7365038577045</v>
          </cell>
          <cell r="D60">
            <v>2528.6938268559225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6615.0585045024018</v>
          </cell>
          <cell r="O60">
            <v>551.25487537520019</v>
          </cell>
        </row>
        <row r="61">
          <cell r="A61" t="str">
            <v>Услуги на объекте</v>
          </cell>
          <cell r="B61">
            <v>1815.1941157070169</v>
          </cell>
          <cell r="C61">
            <v>2190.0038033736632</v>
          </cell>
          <cell r="D61">
            <v>2020.4077125293636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6025.6056316100439</v>
          </cell>
          <cell r="O61">
            <v>502.13380263417031</v>
          </cell>
        </row>
        <row r="62">
          <cell r="A62" t="str">
            <v>Косвенные на объекте</v>
          </cell>
          <cell r="B62">
            <v>25.251942009312664</v>
          </cell>
          <cell r="C62">
            <v>321.74455778346692</v>
          </cell>
          <cell r="D62">
            <v>77.838321557993865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424.83482135077344</v>
          </cell>
          <cell r="O62">
            <v>35.402901779231122</v>
          </cell>
        </row>
        <row r="63">
          <cell r="A63" t="str">
            <v>Предварит. итог</v>
          </cell>
          <cell r="B63">
            <v>6721.4085661352874</v>
          </cell>
          <cell r="C63">
            <v>7353.6269960097716</v>
          </cell>
          <cell r="D63">
            <v>7574.4157865772968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21649.451348722356</v>
          </cell>
          <cell r="O63">
            <v>1804.1209457268631</v>
          </cell>
        </row>
        <row r="65">
          <cell r="A65" t="str">
            <v>Администрация в Бишкеке</v>
          </cell>
          <cell r="B65">
            <v>431.6376285382413</v>
          </cell>
          <cell r="C65">
            <v>836.00473737346488</v>
          </cell>
          <cell r="D65">
            <v>601.39120327732792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1869.0335691890341</v>
          </cell>
          <cell r="O65">
            <v>155.7527974324195</v>
          </cell>
        </row>
        <row r="66">
          <cell r="A66" t="str">
            <v>Гонорар за менеджмент</v>
          </cell>
          <cell r="B66">
            <v>356.04831999999999</v>
          </cell>
          <cell r="C66">
            <v>395.26711999999998</v>
          </cell>
          <cell r="D66">
            <v>418.56534999999997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1169.8807899999999</v>
          </cell>
          <cell r="O66">
            <v>97.490065833333333</v>
          </cell>
        </row>
        <row r="67">
          <cell r="A67" t="str">
            <v>Предварит. итог</v>
          </cell>
          <cell r="B67">
            <v>787.68594853824129</v>
          </cell>
          <cell r="C67">
            <v>1231.2718573734649</v>
          </cell>
          <cell r="D67">
            <v>1019.9565532773279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3038.9143591890343</v>
          </cell>
          <cell r="O67">
            <v>253.24286326575285</v>
          </cell>
        </row>
        <row r="69">
          <cell r="A69" t="str">
            <v>Всего ден. производствен. затрат</v>
          </cell>
          <cell r="B69">
            <v>7509.0945146735285</v>
          </cell>
          <cell r="C69">
            <v>8584.8988533832362</v>
          </cell>
          <cell r="D69">
            <v>8594.3723398546244</v>
          </cell>
          <cell r="E69">
            <v>0</v>
          </cell>
          <cell r="F69">
            <v>0</v>
          </cell>
          <cell r="G69">
            <v>0</v>
          </cell>
          <cell r="H69">
            <v>8608</v>
          </cell>
          <cell r="I69">
            <v>8577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24688.365707911391</v>
          </cell>
          <cell r="O69">
            <v>2057.3638089926158</v>
          </cell>
        </row>
        <row r="71">
          <cell r="A71" t="str">
            <v>Концессия</v>
          </cell>
          <cell r="B71">
            <v>294.00728999999995</v>
          </cell>
          <cell r="C71">
            <v>165.43754000000001</v>
          </cell>
          <cell r="D71">
            <v>190.07041000000001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649.51523999999995</v>
          </cell>
          <cell r="O71">
            <v>54.126269999999998</v>
          </cell>
        </row>
        <row r="72">
          <cell r="A72" t="str">
            <v>Роялти</v>
          </cell>
          <cell r="B72">
            <v>110.25273177254643</v>
          </cell>
          <cell r="C72">
            <v>62.039075624539997</v>
          </cell>
          <cell r="D72">
            <v>71.276404528930001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243.5682119260164</v>
          </cell>
          <cell r="O72">
            <v>20.297350993834701</v>
          </cell>
        </row>
        <row r="73">
          <cell r="A73" t="str">
            <v>Налог в соцфонд</v>
          </cell>
          <cell r="B73">
            <v>89.793000000000006</v>
          </cell>
          <cell r="C73">
            <v>100.57299999999999</v>
          </cell>
          <cell r="D73">
            <v>-84.549000000000007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105.81699999999999</v>
          </cell>
          <cell r="O73">
            <v>8.8180833333333322</v>
          </cell>
        </row>
        <row r="74">
          <cell r="A74" t="str">
            <v>Дорожный налог</v>
          </cell>
          <cell r="B74">
            <v>206.2001123166884</v>
          </cell>
          <cell r="C74">
            <v>119.57973146995002</v>
          </cell>
          <cell r="D74">
            <v>130.10226189117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455.8821056778084</v>
          </cell>
          <cell r="O74">
            <v>37.9901754731507</v>
          </cell>
        </row>
        <row r="75">
          <cell r="A75" t="str">
            <v>Земельный налог</v>
          </cell>
          <cell r="B75" t="e">
            <v>#N/A</v>
          </cell>
          <cell r="C75" t="e">
            <v>#N/A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</row>
        <row r="76">
          <cell r="A76" t="str">
            <v>Гелого-развед. программа</v>
          </cell>
          <cell r="B76">
            <v>60.664760000000001</v>
          </cell>
          <cell r="C76">
            <v>215.49751999999998</v>
          </cell>
          <cell r="D76">
            <v>331.04164000000003</v>
          </cell>
          <cell r="E76">
            <v>0</v>
          </cell>
          <cell r="F76">
            <v>0</v>
          </cell>
          <cell r="G76">
            <v>0</v>
          </cell>
          <cell r="H76">
            <v>2.5999999999999999E-2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607.20391999999993</v>
          </cell>
          <cell r="O76">
            <v>50.60032666666666</v>
          </cell>
        </row>
        <row r="77">
          <cell r="A77" t="str">
            <v>Прочие прибыль/расходы</v>
          </cell>
          <cell r="B77">
            <v>166.91404386931777</v>
          </cell>
          <cell r="C77">
            <v>61.12624718420475</v>
          </cell>
          <cell r="D77">
            <v>138.39950234413092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366.43979339765343</v>
          </cell>
          <cell r="O77">
            <v>30.536649449804454</v>
          </cell>
        </row>
        <row r="78">
          <cell r="A78" t="str">
            <v>Предварит. итог</v>
          </cell>
          <cell r="B78" t="e">
            <v>#N/A</v>
          </cell>
          <cell r="C78" t="e">
            <v>#N/A</v>
          </cell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  <cell r="H78" t="e">
            <v>#N/A</v>
          </cell>
          <cell r="I78" t="e">
            <v>#N/A</v>
          </cell>
          <cell r="J78" t="e">
            <v>#N/A</v>
          </cell>
          <cell r="K78" t="e">
            <v>#N/A</v>
          </cell>
          <cell r="L78" t="e">
            <v>#N/A</v>
          </cell>
          <cell r="M78" t="e">
            <v>#N/A</v>
          </cell>
          <cell r="N78" t="e">
            <v>#N/A</v>
          </cell>
          <cell r="O78" t="e">
            <v>#N/A</v>
          </cell>
        </row>
        <row r="80">
          <cell r="A80" t="str">
            <v>ИТОГО ДЕНЕЖНЫХ ЗАТРАТ</v>
          </cell>
          <cell r="B80" t="e">
            <v>#N/A</v>
          </cell>
          <cell r="C80" t="e">
            <v>#N/A</v>
          </cell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  <cell r="H80" t="e">
            <v>#N/A</v>
          </cell>
          <cell r="I80" t="e">
            <v>#N/A</v>
          </cell>
          <cell r="J80" t="e">
            <v>#N/A</v>
          </cell>
          <cell r="K80" t="e">
            <v>#N/A</v>
          </cell>
          <cell r="L80" t="e">
            <v>#N/A</v>
          </cell>
          <cell r="M80" t="e">
            <v>#N/A</v>
          </cell>
          <cell r="N80" t="e">
            <v>#N/A</v>
          </cell>
          <cell r="O80" t="e">
            <v>#N/A</v>
          </cell>
        </row>
        <row r="83">
          <cell r="A83" t="str">
            <v>Финансовые начисления</v>
          </cell>
          <cell r="B83">
            <v>882.09042883049847</v>
          </cell>
          <cell r="C83">
            <v>981.70751676566101</v>
          </cell>
          <cell r="D83">
            <v>897.24131829379871</v>
          </cell>
          <cell r="E83">
            <v>0</v>
          </cell>
          <cell r="F83">
            <v>0</v>
          </cell>
          <cell r="G83">
            <v>0</v>
          </cell>
          <cell r="H83">
            <v>609.37587883049844</v>
          </cell>
          <cell r="I83">
            <v>609.37587883049844</v>
          </cell>
          <cell r="J83">
            <v>609.37587883049844</v>
          </cell>
          <cell r="K83">
            <v>609.37587883049844</v>
          </cell>
          <cell r="L83">
            <v>609.37587883049844</v>
          </cell>
          <cell r="M83">
            <v>609.37587883049844</v>
          </cell>
          <cell r="N83">
            <v>6417.2945368729497</v>
          </cell>
          <cell r="O83">
            <v>534.77454473941248</v>
          </cell>
        </row>
        <row r="84">
          <cell r="A84" t="str">
            <v>Амортиз., износ, рекультивация</v>
          </cell>
          <cell r="B84">
            <v>3626.1304599999999</v>
          </cell>
          <cell r="C84">
            <v>3086.60583</v>
          </cell>
          <cell r="D84">
            <v>3045.8959199999999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9758.6322099999998</v>
          </cell>
          <cell r="O84">
            <v>813.21935083333335</v>
          </cell>
        </row>
        <row r="85">
          <cell r="A85" t="str">
            <v>ИТОГО ЗАТРАТ</v>
          </cell>
          <cell r="B85" t="e">
            <v>#N/A</v>
          </cell>
          <cell r="C85" t="e">
            <v>#N/A</v>
          </cell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</row>
        <row r="86">
          <cell r="A86" t="str">
            <v>ИТОГО КАПИТАЛЬНЫХ ЗАТРАТ</v>
          </cell>
          <cell r="B86">
            <v>142.00219000000001</v>
          </cell>
          <cell r="C86">
            <v>287.53434582521163</v>
          </cell>
          <cell r="D86">
            <v>290.06200000000001</v>
          </cell>
          <cell r="E86">
            <v>341.83499999999998</v>
          </cell>
          <cell r="F86">
            <v>553.6241</v>
          </cell>
          <cell r="G86">
            <v>238.91800000000001</v>
          </cell>
          <cell r="H86">
            <v>256.69400000000002</v>
          </cell>
          <cell r="I86">
            <v>1669.096</v>
          </cell>
          <cell r="J86">
            <v>451.952</v>
          </cell>
          <cell r="K86">
            <v>1700.4561041981506</v>
          </cell>
          <cell r="L86">
            <v>107.855</v>
          </cell>
          <cell r="M86">
            <v>2803.444</v>
          </cell>
          <cell r="N86">
            <v>8610.1819090254594</v>
          </cell>
          <cell r="O86">
            <v>717.51515908545491</v>
          </cell>
        </row>
        <row r="89">
          <cell r="A89" t="str">
            <v>Унции отлитого золота</v>
          </cell>
          <cell r="B89">
            <v>60835</v>
          </cell>
          <cell r="C89">
            <v>44480</v>
          </cell>
          <cell r="D89">
            <v>49381</v>
          </cell>
          <cell r="E89">
            <v>48996</v>
          </cell>
          <cell r="F89">
            <v>48923</v>
          </cell>
          <cell r="G89">
            <v>38812</v>
          </cell>
          <cell r="H89">
            <v>20799</v>
          </cell>
          <cell r="I89">
            <v>35596</v>
          </cell>
          <cell r="J89">
            <v>38528</v>
          </cell>
          <cell r="K89">
            <v>30886</v>
          </cell>
          <cell r="L89">
            <v>41091</v>
          </cell>
          <cell r="M89">
            <v>70223</v>
          </cell>
          <cell r="N89">
            <v>528550</v>
          </cell>
          <cell r="O89">
            <v>44045.833333333336</v>
          </cell>
        </row>
        <row r="91">
          <cell r="A91" t="str">
            <v>Цена за унцию золота (Лондон фикс)</v>
          </cell>
          <cell r="B91">
            <v>281.56136363636364</v>
          </cell>
          <cell r="C91">
            <v>295.495</v>
          </cell>
          <cell r="D91">
            <v>294.05500000000001</v>
          </cell>
          <cell r="E91">
            <v>308.2</v>
          </cell>
          <cell r="F91">
            <v>307.97500000000002</v>
          </cell>
          <cell r="G91">
            <v>321.17779999999999</v>
          </cell>
          <cell r="H91">
            <v>313.29130434782599</v>
          </cell>
          <cell r="I91">
            <v>310.25479999999999</v>
          </cell>
          <cell r="J91">
            <v>319.13569999999999</v>
          </cell>
          <cell r="K91">
            <v>316.58</v>
          </cell>
          <cell r="L91">
            <v>319.06666666666672</v>
          </cell>
          <cell r="M91">
            <v>333.11500000000001</v>
          </cell>
          <cell r="N91">
            <v>333.11500000000001</v>
          </cell>
          <cell r="O91">
            <v>309.99230288757138</v>
          </cell>
        </row>
        <row r="93">
          <cell r="A93" t="str">
            <v>Наличн. производств. затраты/отл. унция</v>
          </cell>
          <cell r="B93">
            <v>123.43378835659617</v>
          </cell>
          <cell r="C93">
            <v>193.00581954548642</v>
          </cell>
          <cell r="D93">
            <v>174.04208784460874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46.70961253980019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 t="e">
            <v>#N/A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</row>
        <row r="95">
          <cell r="A95" t="str">
            <v>Всего затрат/отлитая унция</v>
          </cell>
          <cell r="B95" t="e">
            <v>#N/A</v>
          </cell>
          <cell r="C95" t="e">
            <v>#N/A</v>
          </cell>
          <cell r="D95" t="e">
            <v>#N/A</v>
          </cell>
          <cell r="E95" t="e">
            <v>#N/A</v>
          </cell>
          <cell r="F95" t="e">
            <v>#N/A</v>
          </cell>
          <cell r="G95" t="e">
            <v>#N/A</v>
          </cell>
          <cell r="H95" t="e">
            <v>#N/A</v>
          </cell>
          <cell r="I95" t="e">
            <v>#N/A</v>
          </cell>
          <cell r="J95" t="e">
            <v>#N/A</v>
          </cell>
          <cell r="K95" t="e">
            <v>#N/A</v>
          </cell>
          <cell r="L95" t="e">
            <v>#N/A</v>
          </cell>
          <cell r="M95" t="e">
            <v>#N/A</v>
          </cell>
          <cell r="N95" t="e">
            <v>#N/A</v>
          </cell>
          <cell r="O95" t="e">
            <v>#N/A</v>
          </cell>
        </row>
        <row r="97">
          <cell r="A97" t="str">
            <v>Всего ден. затрат/отлитая унция (в т.ч. возмещаемые налоги)</v>
          </cell>
          <cell r="B97" t="e">
            <v>#N/A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e">
            <v>#N/A</v>
          </cell>
          <cell r="I97" t="e">
            <v>#N/A</v>
          </cell>
          <cell r="J97" t="e">
            <v>#N/A</v>
          </cell>
          <cell r="K97" t="e">
            <v>#N/A</v>
          </cell>
          <cell r="L97" t="e">
            <v>#N/A</v>
          </cell>
          <cell r="M97" t="e">
            <v>#N/A</v>
          </cell>
          <cell r="N97" t="e">
            <v>#N/A</v>
          </cell>
          <cell r="O97" t="e">
            <v>#N/A</v>
          </cell>
        </row>
        <row r="99">
          <cell r="A99" t="str">
            <v>Капитальные затр./всего затрат</v>
          </cell>
          <cell r="B99">
            <v>1.9851988388630996E-2</v>
          </cell>
          <cell r="C99">
            <v>3.5109557448491972E-2</v>
          </cell>
          <cell r="D99">
            <v>3.5478088017481153E-2</v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>
            <v>0.36610274594976361</v>
          </cell>
          <cell r="O99">
            <v>0.3661027459497635</v>
          </cell>
        </row>
        <row r="101">
          <cell r="A101" t="str">
            <v>US $/сом</v>
          </cell>
          <cell r="B101">
            <v>48.191899999999997</v>
          </cell>
          <cell r="C101">
            <v>49.0899</v>
          </cell>
          <cell r="D101">
            <v>48.143999999999998</v>
          </cell>
          <cell r="E101">
            <v>48.064399999999999</v>
          </cell>
          <cell r="F101">
            <v>47.879199999999997</v>
          </cell>
          <cell r="G101">
            <v>46.149900000000002</v>
          </cell>
          <cell r="H101">
            <v>46.283200000000001</v>
          </cell>
          <cell r="I101">
            <v>46.194899999999997</v>
          </cell>
          <cell r="J101">
            <v>46.000399999999999</v>
          </cell>
          <cell r="K101">
            <v>46.061199999999999</v>
          </cell>
          <cell r="L101">
            <v>46.012700000000002</v>
          </cell>
          <cell r="M101">
            <v>46.094900000000003</v>
          </cell>
          <cell r="N101">
            <v>46.094900000000003</v>
          </cell>
          <cell r="O101">
            <v>46.912008333333347</v>
          </cell>
        </row>
        <row r="102">
          <cell r="A102" t="str">
            <v>US $/канадский доллар</v>
          </cell>
          <cell r="B102">
            <v>1.5874999999999999</v>
          </cell>
          <cell r="C102">
            <v>1.6084000000000001</v>
          </cell>
          <cell r="D102">
            <v>1.5926</v>
          </cell>
          <cell r="E102">
            <v>1.5616000000000001</v>
          </cell>
          <cell r="F102">
            <v>1.534</v>
          </cell>
          <cell r="G102">
            <v>1.5163</v>
          </cell>
          <cell r="H102">
            <v>1.5712999999999999</v>
          </cell>
          <cell r="I102">
            <v>1.5569999999999999</v>
          </cell>
          <cell r="J102">
            <v>1.5778000000000001</v>
          </cell>
          <cell r="K102">
            <v>1.5658000000000001</v>
          </cell>
          <cell r="L102">
            <v>1.5643199999999999</v>
          </cell>
          <cell r="M102">
            <v>1.5768</v>
          </cell>
          <cell r="N102">
            <v>1.5768</v>
          </cell>
          <cell r="O102">
            <v>1.5677849999999998</v>
          </cell>
        </row>
      </sheetData>
      <sheetData sheetId="18">
        <row r="1">
          <cell r="A1" t="str">
            <v>KUMTOR OPERATING COMPANY</v>
          </cell>
        </row>
        <row r="2">
          <cell r="A2" t="str">
            <v>MONTHLY AVERAGE COSTS, PRODUCTION &amp; PRICE STATISTICS</v>
          </cell>
        </row>
        <row r="3">
          <cell r="A3" t="str">
            <v>December 31, 2002</v>
          </cell>
        </row>
        <row r="5">
          <cell r="B5" t="str">
            <v>Monthly Average</v>
          </cell>
          <cell r="J5" t="str">
            <v>Yearly Total Actual</v>
          </cell>
        </row>
        <row r="6">
          <cell r="B6" t="str">
            <v>1997</v>
          </cell>
          <cell r="C6" t="str">
            <v xml:space="preserve">1998 </v>
          </cell>
          <cell r="D6" t="str">
            <v xml:space="preserve">1999 </v>
          </cell>
          <cell r="E6" t="str">
            <v>2000</v>
          </cell>
          <cell r="F6" t="str">
            <v>2001</v>
          </cell>
          <cell r="G6" t="str">
            <v>2002 YTD</v>
          </cell>
          <cell r="H6" t="str">
            <v>2002       Budget</v>
          </cell>
          <cell r="J6" t="str">
            <v>1997</v>
          </cell>
          <cell r="K6" t="str">
            <v xml:space="preserve">1998 </v>
          </cell>
          <cell r="L6" t="str">
            <v xml:space="preserve">1999 </v>
          </cell>
          <cell r="M6" t="str">
            <v>2000</v>
          </cell>
          <cell r="N6" t="str">
            <v>2001</v>
          </cell>
          <cell r="O6" t="str">
            <v>2002 YTD</v>
          </cell>
        </row>
        <row r="8">
          <cell r="A8" t="str">
            <v>Mining</v>
          </cell>
          <cell r="B8">
            <v>1829.3333333333333</v>
          </cell>
          <cell r="C8">
            <v>2145.4635000000003</v>
          </cell>
          <cell r="D8">
            <v>2321.3235</v>
          </cell>
          <cell r="E8">
            <v>2164.6787399999998</v>
          </cell>
          <cell r="F8">
            <v>2411.139036</v>
          </cell>
          <cell r="G8">
            <v>715.32936593826128</v>
          </cell>
          <cell r="H8" t="e">
            <v>#REF!</v>
          </cell>
          <cell r="J8">
            <v>21952</v>
          </cell>
          <cell r="K8">
            <v>25745.562000000002</v>
          </cell>
          <cell r="L8">
            <v>27855.882000000001</v>
          </cell>
          <cell r="M8">
            <v>25976.14488</v>
          </cell>
          <cell r="N8">
            <v>28933.668432000002</v>
          </cell>
          <cell r="O8">
            <v>8583.9523912591358</v>
          </cell>
        </row>
        <row r="9">
          <cell r="A9" t="str">
            <v>Milling</v>
          </cell>
          <cell r="B9">
            <v>2195.1417500000002</v>
          </cell>
          <cell r="C9">
            <v>2798.2278333333329</v>
          </cell>
          <cell r="D9">
            <v>2416.6590833333335</v>
          </cell>
          <cell r="E9">
            <v>2431.4068333333335</v>
          </cell>
          <cell r="F9">
            <v>2575.2711583333335</v>
          </cell>
          <cell r="G9">
            <v>551.25487537520019</v>
          </cell>
          <cell r="H9">
            <v>608.96760666666671</v>
          </cell>
          <cell r="J9">
            <v>26341.701000000001</v>
          </cell>
          <cell r="K9">
            <v>33578.733999999997</v>
          </cell>
          <cell r="L9">
            <v>28999.909</v>
          </cell>
          <cell r="M9">
            <v>29176.882000000001</v>
          </cell>
          <cell r="N9">
            <v>30903.253899999996</v>
          </cell>
          <cell r="O9">
            <v>6615.0585045024018</v>
          </cell>
        </row>
        <row r="10">
          <cell r="A10" t="str">
            <v>Site Services</v>
          </cell>
          <cell r="B10">
            <v>3130.7883333333334</v>
          </cell>
          <cell r="C10">
            <v>3089.4574166666666</v>
          </cell>
          <cell r="D10">
            <v>2561.5218333333332</v>
          </cell>
          <cell r="E10">
            <v>2393.1046666666666</v>
          </cell>
          <cell r="F10">
            <v>2238.2563450000002</v>
          </cell>
          <cell r="G10">
            <v>502.13380263417031</v>
          </cell>
          <cell r="H10">
            <v>555.10045833333322</v>
          </cell>
          <cell r="J10">
            <v>37569.46</v>
          </cell>
          <cell r="K10">
            <v>37073.489000000001</v>
          </cell>
          <cell r="L10">
            <v>30738.476999999999</v>
          </cell>
          <cell r="M10">
            <v>28717.256000000001</v>
          </cell>
          <cell r="N10">
            <v>26859.076140000001</v>
          </cell>
          <cell r="O10">
            <v>6025.6056316100439</v>
          </cell>
        </row>
        <row r="11">
          <cell r="A11" t="str">
            <v>Site Indirects</v>
          </cell>
          <cell r="B11">
            <v>0</v>
          </cell>
          <cell r="C11">
            <v>0</v>
          </cell>
          <cell r="D11">
            <v>1.3416666666666667E-2</v>
          </cell>
          <cell r="E11">
            <v>12.511166666666659</v>
          </cell>
          <cell r="F11">
            <v>2.0495833333331583E-2</v>
          </cell>
          <cell r="G11">
            <v>35.402901779231122</v>
          </cell>
          <cell r="H11">
            <v>0</v>
          </cell>
          <cell r="J11">
            <v>0</v>
          </cell>
          <cell r="K11">
            <v>0</v>
          </cell>
          <cell r="L11">
            <v>0.161</v>
          </cell>
          <cell r="M11">
            <v>150.1339999999999</v>
          </cell>
          <cell r="N11">
            <v>0.24594999999997924</v>
          </cell>
          <cell r="O11">
            <v>424.83482135077344</v>
          </cell>
        </row>
        <row r="12">
          <cell r="A12" t="str">
            <v>Sub-total</v>
          </cell>
          <cell r="B12">
            <v>7155.2634166666667</v>
          </cell>
          <cell r="C12">
            <v>8033.1487500000003</v>
          </cell>
          <cell r="D12">
            <v>7299.5178333333333</v>
          </cell>
          <cell r="E12">
            <v>7001.7014066666661</v>
          </cell>
          <cell r="F12">
            <v>7224.6870351666666</v>
          </cell>
          <cell r="G12">
            <v>1804.1209457268631</v>
          </cell>
          <cell r="H12" t="e">
            <v>#REF!</v>
          </cell>
          <cell r="J12">
            <v>85863.160999999993</v>
          </cell>
          <cell r="K12">
            <v>96397.785000000003</v>
          </cell>
          <cell r="L12">
            <v>87594.428999999989</v>
          </cell>
          <cell r="M12">
            <v>84020.416880000019</v>
          </cell>
          <cell r="N12">
            <v>86696.244422000003</v>
          </cell>
          <cell r="O12">
            <v>21649.451348722356</v>
          </cell>
        </row>
        <row r="14">
          <cell r="A14" t="str">
            <v>Bishkek Administration</v>
          </cell>
          <cell r="B14">
            <v>332.3723333333333</v>
          </cell>
          <cell r="C14">
            <v>613.18925000000002</v>
          </cell>
          <cell r="D14">
            <v>509.33350000000002</v>
          </cell>
          <cell r="E14">
            <v>577.66258333333326</v>
          </cell>
          <cell r="F14">
            <v>531.86078166666664</v>
          </cell>
          <cell r="G14">
            <v>155.7527974324195</v>
          </cell>
          <cell r="H14">
            <v>143.23929583333333</v>
          </cell>
          <cell r="J14">
            <v>3988.4679999999998</v>
          </cell>
          <cell r="K14">
            <v>7358.2709999999997</v>
          </cell>
          <cell r="L14">
            <v>6112.1450000000004</v>
          </cell>
          <cell r="M14">
            <v>6931.9509999999991</v>
          </cell>
          <cell r="N14">
            <v>6382.3293800000001</v>
          </cell>
          <cell r="O14">
            <v>1869.0335691890341</v>
          </cell>
        </row>
        <row r="15">
          <cell r="A15" t="str">
            <v>Management Fee</v>
          </cell>
          <cell r="B15">
            <v>460.25</v>
          </cell>
          <cell r="C15">
            <v>464.5124166666667</v>
          </cell>
          <cell r="D15">
            <v>412.63291666666669</v>
          </cell>
          <cell r="E15">
            <v>458.96291666666662</v>
          </cell>
          <cell r="F15">
            <v>444.4324933333333</v>
          </cell>
          <cell r="G15">
            <v>97.490065833333333</v>
          </cell>
          <cell r="H15">
            <v>0</v>
          </cell>
          <cell r="J15">
            <v>5523</v>
          </cell>
          <cell r="K15">
            <v>5574.1490000000003</v>
          </cell>
          <cell r="L15">
            <v>4951.7430000000004</v>
          </cell>
          <cell r="M15">
            <v>5507.5549999999994</v>
          </cell>
          <cell r="N15">
            <v>5333.1899199999998</v>
          </cell>
          <cell r="O15">
            <v>1169.8807899999999</v>
          </cell>
        </row>
        <row r="16">
          <cell r="A16" t="str">
            <v>Delineation Drilling and Audit Adjustment</v>
          </cell>
          <cell r="D16">
            <v>153</v>
          </cell>
          <cell r="L16">
            <v>1840</v>
          </cell>
        </row>
        <row r="17">
          <cell r="A17" t="str">
            <v>Sub-total</v>
          </cell>
          <cell r="B17">
            <v>792.62233333333324</v>
          </cell>
          <cell r="C17">
            <v>1077.7016666666668</v>
          </cell>
          <cell r="D17">
            <v>1074.9664166666666</v>
          </cell>
          <cell r="E17">
            <v>1036.6254999999999</v>
          </cell>
          <cell r="F17">
            <v>976.29327499999999</v>
          </cell>
          <cell r="G17">
            <v>253.24286326575285</v>
          </cell>
          <cell r="H17">
            <v>143.23929583333333</v>
          </cell>
          <cell r="J17">
            <v>9511.4680000000008</v>
          </cell>
          <cell r="K17">
            <v>12932.42</v>
          </cell>
          <cell r="L17">
            <v>12903.888000000001</v>
          </cell>
          <cell r="M17">
            <v>12439.505999999998</v>
          </cell>
          <cell r="N17">
            <v>11715.5193</v>
          </cell>
          <cell r="O17">
            <v>3038.9143591890343</v>
          </cell>
        </row>
        <row r="19">
          <cell r="A19" t="str">
            <v>Total Cash Operating Costs</v>
          </cell>
          <cell r="B19">
            <v>7947.8857499999995</v>
          </cell>
          <cell r="C19">
            <v>9110.850416666668</v>
          </cell>
          <cell r="D19">
            <v>8374.4842499999995</v>
          </cell>
          <cell r="E19">
            <v>8038.3269066666662</v>
          </cell>
          <cell r="F19">
            <v>8200.9803101666657</v>
          </cell>
          <cell r="G19">
            <v>2057.3638089926158</v>
          </cell>
          <cell r="H19" t="e">
            <v>#REF!</v>
          </cell>
          <cell r="J19">
            <v>95374.628999999986</v>
          </cell>
          <cell r="K19">
            <v>109330.205</v>
          </cell>
          <cell r="L19">
            <v>100498.317</v>
          </cell>
          <cell r="M19">
            <v>96459.922880000013</v>
          </cell>
          <cell r="N19">
            <v>98411.763722000003</v>
          </cell>
          <cell r="O19">
            <v>24688.365707911391</v>
          </cell>
        </row>
        <row r="21">
          <cell r="A21" t="str">
            <v>Concession Tax</v>
          </cell>
          <cell r="B21">
            <v>161.33333333333334</v>
          </cell>
          <cell r="C21">
            <v>218.02866666666668</v>
          </cell>
          <cell r="D21">
            <v>429.01549999999997</v>
          </cell>
          <cell r="E21">
            <v>224.56269166666667</v>
          </cell>
          <cell r="F21">
            <v>243.27998500000001</v>
          </cell>
          <cell r="G21">
            <v>54.126269999999998</v>
          </cell>
          <cell r="H21">
            <v>220.73027916666669</v>
          </cell>
          <cell r="J21">
            <v>1936</v>
          </cell>
          <cell r="K21">
            <v>2616.3440000000001</v>
          </cell>
          <cell r="L21">
            <v>5148.3860000000004</v>
          </cell>
          <cell r="M21">
            <v>2694.7523000000001</v>
          </cell>
          <cell r="N21">
            <v>2919.3598200000001</v>
          </cell>
          <cell r="O21">
            <v>649.51523999999995</v>
          </cell>
        </row>
        <row r="22">
          <cell r="A22" t="str">
            <v>Royalty Tax</v>
          </cell>
          <cell r="B22">
            <v>57.5</v>
          </cell>
          <cell r="C22">
            <v>81.760750000000002</v>
          </cell>
          <cell r="D22">
            <v>76.591916666666663</v>
          </cell>
          <cell r="E22">
            <v>84.210936283333339</v>
          </cell>
          <cell r="F22">
            <v>91.229984166666668</v>
          </cell>
          <cell r="G22">
            <v>20.297350993834701</v>
          </cell>
          <cell r="H22">
            <v>82.773854999999998</v>
          </cell>
          <cell r="J22">
            <v>690</v>
          </cell>
          <cell r="K22">
            <v>981.12900000000002</v>
          </cell>
          <cell r="L22">
            <v>918.17100000000005</v>
          </cell>
          <cell r="M22">
            <v>1010.5312354</v>
          </cell>
          <cell r="N22">
            <v>1094.75981</v>
          </cell>
          <cell r="O22">
            <v>243.5682119260164</v>
          </cell>
        </row>
        <row r="23">
          <cell r="A23" t="str">
            <v>Social Fund Tax</v>
          </cell>
          <cell r="B23">
            <v>33.034583333333337</v>
          </cell>
          <cell r="C23">
            <v>0.85333333333333339</v>
          </cell>
          <cell r="D23">
            <v>8.3333333333333331E-5</v>
          </cell>
          <cell r="E23">
            <v>6.25</v>
          </cell>
          <cell r="F23">
            <v>45.583926666666663</v>
          </cell>
          <cell r="G23">
            <v>8.8180833333333322</v>
          </cell>
          <cell r="H23">
            <v>25.275090000000002</v>
          </cell>
          <cell r="J23">
            <v>396.1</v>
          </cell>
          <cell r="K23">
            <v>10.24</v>
          </cell>
          <cell r="L23">
            <v>1E-3</v>
          </cell>
          <cell r="M23">
            <v>75</v>
          </cell>
          <cell r="N23">
            <v>547.00711999999987</v>
          </cell>
          <cell r="O23">
            <v>105.81699999999999</v>
          </cell>
        </row>
        <row r="24">
          <cell r="A24" t="str">
            <v>Road Tax</v>
          </cell>
          <cell r="B24">
            <v>104.66666666666667</v>
          </cell>
          <cell r="C24">
            <v>127.57675</v>
          </cell>
          <cell r="D24">
            <v>113.01941666666666</v>
          </cell>
          <cell r="E24">
            <v>124.12507833333332</v>
          </cell>
          <cell r="F24">
            <v>130.52211750000001</v>
          </cell>
          <cell r="G24">
            <v>37.9901754731507</v>
          </cell>
          <cell r="H24">
            <v>123.60895666666666</v>
          </cell>
          <cell r="J24">
            <v>1256</v>
          </cell>
          <cell r="K24">
            <v>1530.921</v>
          </cell>
          <cell r="L24">
            <v>1356.85</v>
          </cell>
          <cell r="M24">
            <v>1489.5009399999999</v>
          </cell>
          <cell r="N24">
            <v>1566.2654100000002</v>
          </cell>
          <cell r="O24">
            <v>455.8821056778084</v>
          </cell>
        </row>
        <row r="25">
          <cell r="A25" t="str">
            <v>Land Tax</v>
          </cell>
          <cell r="B25">
            <v>5.7500000000000008E-3</v>
          </cell>
          <cell r="C25">
            <v>0.22175</v>
          </cell>
          <cell r="D25">
            <v>0.13241666666666665</v>
          </cell>
          <cell r="E25">
            <v>1.6999999999999998E-2</v>
          </cell>
          <cell r="F25">
            <v>0</v>
          </cell>
          <cell r="G25" t="e">
            <v>#N/A</v>
          </cell>
          <cell r="H25">
            <v>0</v>
          </cell>
          <cell r="J25">
            <v>6.9000000000000006E-2</v>
          </cell>
          <cell r="K25">
            <v>2.661</v>
          </cell>
          <cell r="L25">
            <v>1.589</v>
          </cell>
          <cell r="M25">
            <v>0.20399999999999999</v>
          </cell>
          <cell r="N25">
            <v>1.39456</v>
          </cell>
          <cell r="O25" t="e">
            <v>#N/A</v>
          </cell>
        </row>
        <row r="26">
          <cell r="A26" t="str">
            <v>VAT on Imports of Consumables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2.5781362839452266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30.937635407342718</v>
          </cell>
        </row>
        <row r="27">
          <cell r="A27" t="str">
            <v>Exploration Program</v>
          </cell>
          <cell r="B27">
            <v>0</v>
          </cell>
          <cell r="C27">
            <v>14.710500000000001</v>
          </cell>
          <cell r="D27">
            <v>60.882916666666667</v>
          </cell>
          <cell r="E27">
            <v>37.183785833333332</v>
          </cell>
          <cell r="F27">
            <v>168.15787083333333</v>
          </cell>
          <cell r="G27">
            <v>50.60032666666666</v>
          </cell>
          <cell r="H27">
            <v>144.70308333333332</v>
          </cell>
          <cell r="J27">
            <v>0.4</v>
          </cell>
          <cell r="K27">
            <v>176.52600000000001</v>
          </cell>
          <cell r="L27">
            <v>729.66300000000001</v>
          </cell>
          <cell r="M27">
            <v>446.20542999999998</v>
          </cell>
          <cell r="N27">
            <v>2017.8944500000002</v>
          </cell>
          <cell r="O27">
            <v>607.20391999999993</v>
          </cell>
        </row>
        <row r="28">
          <cell r="A28" t="str">
            <v>Other Income / Expense</v>
          </cell>
          <cell r="B28">
            <v>-68.337166666666675</v>
          </cell>
          <cell r="C28">
            <v>166.03908333333334</v>
          </cell>
          <cell r="D28">
            <v>63.820833333333333</v>
          </cell>
          <cell r="E28">
            <v>25.741330833333336</v>
          </cell>
          <cell r="F28">
            <v>40.593654999999998</v>
          </cell>
          <cell r="G28">
            <v>30.536649449804454</v>
          </cell>
          <cell r="H28">
            <v>0</v>
          </cell>
          <cell r="J28">
            <v>-820.04600000000005</v>
          </cell>
          <cell r="K28">
            <v>1092.5</v>
          </cell>
          <cell r="L28">
            <v>765.70600000000002</v>
          </cell>
          <cell r="M28">
            <v>308.89597000000003</v>
          </cell>
          <cell r="N28">
            <v>487.12386000000004</v>
          </cell>
          <cell r="O28">
            <v>366.43979339765343</v>
          </cell>
        </row>
        <row r="29">
          <cell r="A29" t="str">
            <v>Sub-total</v>
          </cell>
          <cell r="B29">
            <v>288.20316666666662</v>
          </cell>
          <cell r="C29">
            <v>609.19083333333333</v>
          </cell>
          <cell r="D29">
            <v>743.46308333333332</v>
          </cell>
          <cell r="E29">
            <v>502.09082294999996</v>
          </cell>
          <cell r="F29">
            <v>719.36753916666669</v>
          </cell>
          <cell r="G29" t="e">
            <v>#N/A</v>
          </cell>
          <cell r="H29">
            <v>597.09126416666675</v>
          </cell>
          <cell r="J29">
            <v>3458.5230000000001</v>
          </cell>
          <cell r="K29">
            <v>6410.3209999999999</v>
          </cell>
          <cell r="L29">
            <v>8920.3660000000018</v>
          </cell>
          <cell r="M29">
            <v>6025.0898753999991</v>
          </cell>
          <cell r="N29">
            <v>8633.8050299999995</v>
          </cell>
          <cell r="O29" t="e">
            <v>#N/A</v>
          </cell>
        </row>
        <row r="31">
          <cell r="A31" t="str">
            <v>TOTAL CASH COSTS</v>
          </cell>
          <cell r="B31">
            <v>8236.0889166666657</v>
          </cell>
          <cell r="C31">
            <v>9720.041250000002</v>
          </cell>
          <cell r="D31">
            <v>9117.9473333333335</v>
          </cell>
          <cell r="E31">
            <v>8540.4177296166654</v>
          </cell>
          <cell r="F31">
            <v>8920.3478493333332</v>
          </cell>
          <cell r="G31" t="e">
            <v>#N/A</v>
          </cell>
          <cell r="H31" t="e">
            <v>#REF!</v>
          </cell>
          <cell r="J31">
            <v>98833.151999999987</v>
          </cell>
          <cell r="K31">
            <v>115740.526</v>
          </cell>
          <cell r="L31">
            <v>109418.68299999999</v>
          </cell>
          <cell r="M31">
            <v>102485.01275540001</v>
          </cell>
          <cell r="N31">
            <v>107045.56875200001</v>
          </cell>
          <cell r="O31" t="e">
            <v>#N/A</v>
          </cell>
        </row>
        <row r="33">
          <cell r="A33" t="str">
            <v>Financing Charges</v>
          </cell>
          <cell r="B33">
            <v>3548.7273333333337</v>
          </cell>
          <cell r="C33">
            <v>3769.9070833333335</v>
          </cell>
          <cell r="D33">
            <v>2907.5333333333333</v>
          </cell>
          <cell r="E33">
            <v>3010.2176650000001</v>
          </cell>
          <cell r="F33">
            <v>1848.8887341666666</v>
          </cell>
          <cell r="G33">
            <v>534.77454473941248</v>
          </cell>
          <cell r="H33">
            <v>1701.8496783333333</v>
          </cell>
          <cell r="J33">
            <v>42584.728000000003</v>
          </cell>
          <cell r="K33">
            <v>46139.4</v>
          </cell>
          <cell r="L33">
            <v>34889.953000000001</v>
          </cell>
          <cell r="M33">
            <v>36122.611980000001</v>
          </cell>
          <cell r="N33">
            <v>22186.664810000002</v>
          </cell>
          <cell r="O33">
            <v>6417.2945368729497</v>
          </cell>
        </row>
        <row r="34">
          <cell r="A34" t="str">
            <v>Depr., Depl., Reclamation</v>
          </cell>
          <cell r="B34">
            <v>3573.4715833333335</v>
          </cell>
          <cell r="C34">
            <v>4486.0575833333332</v>
          </cell>
          <cell r="D34">
            <v>5338.9441666666671</v>
          </cell>
          <cell r="E34">
            <v>5564.083370477405</v>
          </cell>
          <cell r="F34">
            <v>5508.397551666666</v>
          </cell>
          <cell r="G34">
            <v>813.21935083333335</v>
          </cell>
          <cell r="H34">
            <v>4159.9559166666668</v>
          </cell>
          <cell r="J34">
            <v>42881.659</v>
          </cell>
          <cell r="K34">
            <v>53832.690999999999</v>
          </cell>
          <cell r="L34">
            <v>64068.904999999999</v>
          </cell>
          <cell r="M34">
            <v>66769.00044572886</v>
          </cell>
          <cell r="N34">
            <v>66100.770619999996</v>
          </cell>
          <cell r="O34">
            <v>9758.6322099999998</v>
          </cell>
        </row>
        <row r="35">
          <cell r="A35" t="str">
            <v>TOTAL COSTS</v>
          </cell>
          <cell r="B35">
            <v>15358.287833333334</v>
          </cell>
          <cell r="C35">
            <v>17976.005916666669</v>
          </cell>
          <cell r="D35">
            <v>17364.424833333334</v>
          </cell>
          <cell r="E35">
            <v>17114.718765094069</v>
          </cell>
          <cell r="F35">
            <v>16277.634135166667</v>
          </cell>
          <cell r="G35" t="e">
            <v>#N/A</v>
          </cell>
          <cell r="H35" t="e">
            <v>#REF!</v>
          </cell>
          <cell r="J35">
            <v>184299.53899999999</v>
          </cell>
          <cell r="K35">
            <v>215712.617</v>
          </cell>
          <cell r="L35">
            <v>208377.541</v>
          </cell>
          <cell r="M35">
            <v>205376.62518112888</v>
          </cell>
          <cell r="N35">
            <v>195333.004182</v>
          </cell>
          <cell r="O35" t="e">
            <v>#N/A</v>
          </cell>
        </row>
        <row r="37">
          <cell r="A37" t="str">
            <v>TOTAL CAPITAL COSTS</v>
          </cell>
          <cell r="B37">
            <v>1642.7304999999999</v>
          </cell>
          <cell r="C37">
            <v>682.65033333333338</v>
          </cell>
          <cell r="D37">
            <v>553.77525000000003</v>
          </cell>
          <cell r="E37">
            <v>887.10858333333329</v>
          </cell>
          <cell r="F37">
            <v>385.51493583333331</v>
          </cell>
          <cell r="G37">
            <v>717.51515908545491</v>
          </cell>
          <cell r="H37">
            <v>413.375</v>
          </cell>
          <cell r="J37">
            <v>19712.766</v>
          </cell>
          <cell r="K37">
            <v>8191.8040000000001</v>
          </cell>
          <cell r="L37">
            <v>6645.3029999999999</v>
          </cell>
          <cell r="M37">
            <v>10645.303000000002</v>
          </cell>
          <cell r="N37">
            <v>4626.1792300000006</v>
          </cell>
          <cell r="O37">
            <v>8610.1819090254594</v>
          </cell>
        </row>
        <row r="39">
          <cell r="A39" t="str">
            <v>Gold Poured (oz.)</v>
          </cell>
          <cell r="B39">
            <v>41848</v>
          </cell>
          <cell r="C39">
            <v>53763.416666666664</v>
          </cell>
          <cell r="D39">
            <v>50876.916666666664</v>
          </cell>
          <cell r="E39">
            <v>55834.633906294941</v>
          </cell>
          <cell r="F39">
            <v>62726.544398033082</v>
          </cell>
          <cell r="G39">
            <v>44045.833333333336</v>
          </cell>
          <cell r="H39">
            <v>55509.666666666664</v>
          </cell>
          <cell r="J39">
            <v>502176</v>
          </cell>
          <cell r="K39">
            <v>645161</v>
          </cell>
          <cell r="L39">
            <v>610523</v>
          </cell>
          <cell r="M39">
            <v>670015.60687553929</v>
          </cell>
          <cell r="N39">
            <v>752718.53277639672</v>
          </cell>
          <cell r="O39">
            <v>528550</v>
          </cell>
        </row>
        <row r="40">
          <cell r="A40" t="str">
            <v>Gold Price/Ounce (London AM Fix)</v>
          </cell>
          <cell r="B40">
            <v>331.3</v>
          </cell>
          <cell r="C40">
            <v>294.18</v>
          </cell>
          <cell r="D40">
            <v>278.98750000000001</v>
          </cell>
          <cell r="E40">
            <v>257.17171666666667</v>
          </cell>
          <cell r="F40">
            <v>275.97890000000001</v>
          </cell>
          <cell r="G40">
            <v>309.99230288757138</v>
          </cell>
          <cell r="H40">
            <v>290</v>
          </cell>
          <cell r="J40">
            <v>331.3</v>
          </cell>
          <cell r="K40">
            <v>294.18</v>
          </cell>
          <cell r="L40">
            <v>278.98750000000001</v>
          </cell>
          <cell r="M40">
            <v>271.77</v>
          </cell>
          <cell r="N40">
            <v>275.97890000000001</v>
          </cell>
          <cell r="O40">
            <v>333.11500000000001</v>
          </cell>
        </row>
        <row r="41">
          <cell r="A41" t="str">
            <v>Cash Operating Cost/Ounce Poured</v>
          </cell>
          <cell r="B41">
            <v>189.92271434716116</v>
          </cell>
          <cell r="C41">
            <v>169.46189400785232</v>
          </cell>
          <cell r="D41">
            <v>164.60282577396757</v>
          </cell>
          <cell r="E41">
            <v>143.96668061184161</v>
          </cell>
          <cell r="F41">
            <v>130.74178386309808</v>
          </cell>
          <cell r="G41">
            <v>46.70961253980019</v>
          </cell>
          <cell r="H41" t="e">
            <v>#REF!</v>
          </cell>
          <cell r="J41">
            <v>189.92271434716113</v>
          </cell>
          <cell r="K41">
            <v>169.46189400785229</v>
          </cell>
          <cell r="L41">
            <v>164.610206331293</v>
          </cell>
          <cell r="M41">
            <v>143.96668061184164</v>
          </cell>
          <cell r="N41">
            <v>130.74178386309814</v>
          </cell>
          <cell r="O41">
            <v>46.70961253980019</v>
          </cell>
        </row>
        <row r="42">
          <cell r="A42" t="str">
            <v>Total Cash Costs/Ounce Poured</v>
          </cell>
          <cell r="B42">
            <v>196.80961854011338</v>
          </cell>
          <cell r="C42">
            <v>180.79284860678192</v>
          </cell>
          <cell r="D42">
            <v>179.2158002237426</v>
          </cell>
          <cell r="E42">
            <v>152.95914259865501</v>
          </cell>
          <cell r="F42">
            <v>142.21009518281463</v>
          </cell>
          <cell r="G42" t="e">
            <v>#N/A</v>
          </cell>
          <cell r="H42" t="e">
            <v>#REF!</v>
          </cell>
          <cell r="J42">
            <v>196.80978780347925</v>
          </cell>
          <cell r="K42">
            <v>179.39789602905321</v>
          </cell>
          <cell r="L42">
            <v>179.22122999461115</v>
          </cell>
          <cell r="M42">
            <v>152.95914259865503</v>
          </cell>
          <cell r="N42">
            <v>142.21194788065498</v>
          </cell>
          <cell r="O42" t="e">
            <v>#N/A</v>
          </cell>
        </row>
        <row r="43">
          <cell r="A43" t="str">
            <v>Total Costs/Ounce Poured</v>
          </cell>
          <cell r="B43">
            <v>367.00171652966293</v>
          </cell>
          <cell r="C43">
            <v>334.35386050923728</v>
          </cell>
          <cell r="D43">
            <v>341.30261759180246</v>
          </cell>
          <cell r="E43">
            <v>306.52513624101169</v>
          </cell>
          <cell r="F43">
            <v>259.50152828245206</v>
          </cell>
          <cell r="G43" t="e">
            <v>#N/A</v>
          </cell>
          <cell r="H43" t="e">
            <v>#REF!</v>
          </cell>
          <cell r="J43">
            <v>367.00188579302875</v>
          </cell>
          <cell r="K43">
            <v>334.35470680961805</v>
          </cell>
          <cell r="L43">
            <v>341.30989495891231</v>
          </cell>
          <cell r="M43">
            <v>306.52513624101181</v>
          </cell>
          <cell r="N43">
            <v>259.50338098029243</v>
          </cell>
          <cell r="O43" t="e">
            <v>#N/A</v>
          </cell>
        </row>
        <row r="45">
          <cell r="A45" t="str">
            <v>Total Cash Costs/Ounce Poured (incl. Indemnifiable taxes)</v>
          </cell>
          <cell r="B45">
            <v>196.80961854011338</v>
          </cell>
          <cell r="C45">
            <v>180.79284860678192</v>
          </cell>
          <cell r="D45">
            <v>179.2158002237426</v>
          </cell>
          <cell r="E45">
            <v>152.95914259865501</v>
          </cell>
          <cell r="F45">
            <v>142.21009518281463</v>
          </cell>
          <cell r="G45" t="e">
            <v>#N/A</v>
          </cell>
          <cell r="H45">
            <v>0</v>
          </cell>
          <cell r="J45">
            <v>196.80978780347925</v>
          </cell>
          <cell r="K45">
            <v>179.39789602905321</v>
          </cell>
          <cell r="L45">
            <v>179.22122999461115</v>
          </cell>
          <cell r="M45">
            <v>152.95914259865503</v>
          </cell>
          <cell r="N45">
            <v>142.21194788065498</v>
          </cell>
          <cell r="O45" t="e">
            <v>#N/A</v>
          </cell>
        </row>
        <row r="47">
          <cell r="A47" t="str">
            <v>Capital Costs/Total Costs</v>
          </cell>
          <cell r="B47">
            <v>0.10696052306264564</v>
          </cell>
          <cell r="C47">
            <v>3.7975640222748588E-2</v>
          </cell>
          <cell r="D47">
            <v>3.189136728197034E-2</v>
          </cell>
          <cell r="E47">
            <v>5.1833079789930014E-2</v>
          </cell>
          <cell r="F47">
            <v>2.3683720412443463E-2</v>
          </cell>
          <cell r="G47">
            <v>0.3661027459497635</v>
          </cell>
          <cell r="H47" t="e">
            <v>#REF!</v>
          </cell>
          <cell r="J47">
            <v>0.10696047373184152</v>
          </cell>
          <cell r="K47">
            <v>3.797554410088122E-2</v>
          </cell>
          <cell r="L47">
            <v>3.1890687298205517E-2</v>
          </cell>
          <cell r="M47">
            <v>5.1833079789930007E-2</v>
          </cell>
          <cell r="N47">
            <v>2.3683551324944523E-2</v>
          </cell>
          <cell r="O47">
            <v>0.36610274594976361</v>
          </cell>
        </row>
        <row r="49">
          <cell r="A49" t="str">
            <v>US $ / Som - exhange rate</v>
          </cell>
          <cell r="B49">
            <v>17.363399999999999</v>
          </cell>
          <cell r="C49">
            <v>20.729299999999999</v>
          </cell>
          <cell r="D49">
            <v>38.868200000000002</v>
          </cell>
          <cell r="E49">
            <v>43.755240286999992</v>
          </cell>
          <cell r="F49">
            <v>48.436608333333339</v>
          </cell>
          <cell r="G49">
            <v>46.912008333333347</v>
          </cell>
          <cell r="H49">
            <v>50</v>
          </cell>
          <cell r="J49">
            <v>17.363399999999999</v>
          </cell>
          <cell r="K49">
            <v>20.729299999999999</v>
          </cell>
          <cell r="L49">
            <v>38.868200000000002</v>
          </cell>
          <cell r="M49">
            <v>48.430999999999997</v>
          </cell>
          <cell r="N49">
            <v>47.718600000000002</v>
          </cell>
          <cell r="O49">
            <v>46.094900000000003</v>
          </cell>
        </row>
        <row r="50">
          <cell r="A50" t="str">
            <v>US $ / Cnd $ - exchange rate</v>
          </cell>
          <cell r="B50">
            <v>1.3804000000000001</v>
          </cell>
          <cell r="C50">
            <v>1.4827999999999999</v>
          </cell>
          <cell r="D50">
            <v>1.4867999999999999</v>
          </cell>
          <cell r="E50">
            <v>1.36158326075</v>
          </cell>
          <cell r="F50">
            <v>1.5513666666666668</v>
          </cell>
          <cell r="G50">
            <v>1.5677849999999998</v>
          </cell>
          <cell r="H50">
            <v>1.5</v>
          </cell>
          <cell r="J50">
            <v>1.3804000000000001</v>
          </cell>
          <cell r="K50">
            <v>1.4827999999999999</v>
          </cell>
          <cell r="L50">
            <v>1.4867999999999999</v>
          </cell>
          <cell r="M50">
            <v>1.5004999999999999</v>
          </cell>
          <cell r="N50">
            <v>1.5898000000000001</v>
          </cell>
          <cell r="O50">
            <v>1.5768</v>
          </cell>
        </row>
        <row r="54">
          <cell r="A54" t="str">
            <v xml:space="preserve">                             КУМТОР ОПЕРЕЙТИНГ КОМПАНИ</v>
          </cell>
        </row>
        <row r="55">
          <cell r="A55" t="str">
            <v xml:space="preserve"> СТАТИСТИКА ПО ОБЩИМ ЗАТРАТАМ, ПРОИЗВОДСТВУ И ЦЕНАМ ПО МЕСЯЦАМ </v>
          </cell>
        </row>
        <row r="56">
          <cell r="A56" t="str">
            <v>31 августа 2002 года</v>
          </cell>
        </row>
        <row r="57">
          <cell r="B57" t="str">
            <v>Средние ежемесячные показатели</v>
          </cell>
          <cell r="J57" t="str">
            <v>Годовые итоговые  данные</v>
          </cell>
        </row>
        <row r="58">
          <cell r="B58">
            <v>1997</v>
          </cell>
          <cell r="C58">
            <v>1998</v>
          </cell>
          <cell r="D58">
            <v>1999</v>
          </cell>
          <cell r="E58" t="str">
            <v>2000</v>
          </cell>
          <cell r="F58" t="str">
            <v>2001</v>
          </cell>
          <cell r="G58" t="str">
            <v>за весь 2002</v>
          </cell>
          <cell r="H58" t="str">
            <v>Бюджет 2002</v>
          </cell>
          <cell r="J58" t="str">
            <v>1997</v>
          </cell>
          <cell r="K58" t="str">
            <v xml:space="preserve">1998 </v>
          </cell>
          <cell r="L58" t="str">
            <v xml:space="preserve">1999 </v>
          </cell>
          <cell r="M58" t="str">
            <v>2000</v>
          </cell>
          <cell r="N58" t="str">
            <v>2001</v>
          </cell>
          <cell r="O58" t="str">
            <v>За весь 2002</v>
          </cell>
        </row>
        <row r="60">
          <cell r="A60" t="str">
            <v>Добыча</v>
          </cell>
          <cell r="B60">
            <v>1829.3333333333333</v>
          </cell>
          <cell r="C60">
            <v>2145.4635000000003</v>
          </cell>
          <cell r="D60">
            <v>2321.3235</v>
          </cell>
          <cell r="E60">
            <v>2164.6787399999998</v>
          </cell>
          <cell r="F60">
            <v>2411.139036</v>
          </cell>
          <cell r="G60">
            <v>715.32936593826128</v>
          </cell>
          <cell r="H60" t="e">
            <v>#REF!</v>
          </cell>
          <cell r="J60">
            <v>21952</v>
          </cell>
          <cell r="K60">
            <v>25745.562000000002</v>
          </cell>
          <cell r="L60">
            <v>27855.882000000001</v>
          </cell>
          <cell r="M60">
            <v>25976.14488</v>
          </cell>
          <cell r="N60">
            <v>28933.668432000002</v>
          </cell>
          <cell r="O60">
            <v>8583.9523912591358</v>
          </cell>
        </row>
        <row r="61">
          <cell r="A61" t="str">
            <v>Переработка</v>
          </cell>
          <cell r="B61">
            <v>2195.1417500000002</v>
          </cell>
          <cell r="C61">
            <v>2798.2278333333329</v>
          </cell>
          <cell r="D61">
            <v>2416.6590833333335</v>
          </cell>
          <cell r="E61">
            <v>2431.4068333333335</v>
          </cell>
          <cell r="F61">
            <v>2575.2711583333335</v>
          </cell>
          <cell r="G61">
            <v>551.25487537520019</v>
          </cell>
          <cell r="H61">
            <v>608.96760666666671</v>
          </cell>
          <cell r="J61">
            <v>26341.701000000001</v>
          </cell>
          <cell r="K61">
            <v>33578.733999999997</v>
          </cell>
          <cell r="L61">
            <v>28999.909</v>
          </cell>
          <cell r="M61">
            <v>29176.882000000001</v>
          </cell>
          <cell r="N61">
            <v>30903.253899999996</v>
          </cell>
          <cell r="O61">
            <v>6615.0585045024018</v>
          </cell>
        </row>
        <row r="62">
          <cell r="A62" t="str">
            <v>Услуги на объекте</v>
          </cell>
          <cell r="B62">
            <v>3130.7883333333334</v>
          </cell>
          <cell r="C62">
            <v>3089.4574166666666</v>
          </cell>
          <cell r="D62">
            <v>2561.5218333333332</v>
          </cell>
          <cell r="E62">
            <v>2393.1046666666666</v>
          </cell>
          <cell r="F62">
            <v>2238.2563450000002</v>
          </cell>
          <cell r="G62">
            <v>502.13380263417031</v>
          </cell>
          <cell r="H62">
            <v>555.10045833333322</v>
          </cell>
          <cell r="J62">
            <v>37569.46</v>
          </cell>
          <cell r="K62">
            <v>37073.489000000001</v>
          </cell>
          <cell r="L62">
            <v>30738.476999999999</v>
          </cell>
          <cell r="M62">
            <v>28717.256000000001</v>
          </cell>
          <cell r="N62">
            <v>26859.076140000001</v>
          </cell>
          <cell r="O62">
            <v>6025.6056316100439</v>
          </cell>
        </row>
        <row r="63">
          <cell r="A63" t="str">
            <v>Косвенные на объекте</v>
          </cell>
          <cell r="B63">
            <v>0</v>
          </cell>
          <cell r="C63">
            <v>0</v>
          </cell>
          <cell r="D63">
            <v>1.3416666666666667E-2</v>
          </cell>
          <cell r="E63">
            <v>12.511166666666659</v>
          </cell>
          <cell r="F63">
            <v>2.0495833333331583E-2</v>
          </cell>
          <cell r="G63">
            <v>35.402901779231122</v>
          </cell>
          <cell r="H63">
            <v>0</v>
          </cell>
          <cell r="J63">
            <v>0</v>
          </cell>
          <cell r="K63">
            <v>0</v>
          </cell>
          <cell r="L63">
            <v>0.161</v>
          </cell>
          <cell r="M63">
            <v>150.1339999999999</v>
          </cell>
          <cell r="N63">
            <v>0.24594999999997924</v>
          </cell>
          <cell r="O63">
            <v>424.83482135077344</v>
          </cell>
        </row>
        <row r="64">
          <cell r="A64" t="str">
            <v>Предварит. итог</v>
          </cell>
          <cell r="B64">
            <v>7155.2634166666667</v>
          </cell>
          <cell r="C64">
            <v>8033.1487500000003</v>
          </cell>
          <cell r="D64">
            <v>7299.5178333333333</v>
          </cell>
          <cell r="E64">
            <v>7001.7014066666661</v>
          </cell>
          <cell r="F64">
            <v>7224.6870351666666</v>
          </cell>
          <cell r="G64">
            <v>1804.1209457268631</v>
          </cell>
          <cell r="H64" t="e">
            <v>#REF!</v>
          </cell>
          <cell r="J64">
            <v>85863.160999999993</v>
          </cell>
          <cell r="K64">
            <v>96397.785000000003</v>
          </cell>
          <cell r="L64">
            <v>87594.428999999989</v>
          </cell>
          <cell r="M64">
            <v>84020.416880000019</v>
          </cell>
          <cell r="N64">
            <v>86696.244422000003</v>
          </cell>
          <cell r="O64">
            <v>21649.451348722356</v>
          </cell>
        </row>
        <row r="66">
          <cell r="A66" t="str">
            <v>Администрация в Бишкеке</v>
          </cell>
          <cell r="B66">
            <v>332.3723333333333</v>
          </cell>
          <cell r="C66">
            <v>613.18925000000002</v>
          </cell>
          <cell r="D66">
            <v>509.33350000000002</v>
          </cell>
          <cell r="E66">
            <v>577.66258333333326</v>
          </cell>
          <cell r="F66">
            <v>531.86078166666664</v>
          </cell>
          <cell r="G66">
            <v>155.7527974324195</v>
          </cell>
          <cell r="H66">
            <v>143.23929583333333</v>
          </cell>
          <cell r="J66">
            <v>3988.4679999999998</v>
          </cell>
          <cell r="K66">
            <v>7358.2709999999997</v>
          </cell>
          <cell r="L66">
            <v>6112.1450000000004</v>
          </cell>
          <cell r="M66">
            <v>6931.9509999999991</v>
          </cell>
          <cell r="N66">
            <v>6382.3293800000001</v>
          </cell>
          <cell r="O66">
            <v>1869.0335691890341</v>
          </cell>
        </row>
        <row r="67">
          <cell r="A67" t="str">
            <v>Гонорар за менеджмент</v>
          </cell>
          <cell r="B67">
            <v>460.25</v>
          </cell>
          <cell r="C67">
            <v>464.5124166666667</v>
          </cell>
          <cell r="D67">
            <v>412.63291666666669</v>
          </cell>
          <cell r="E67">
            <v>458.96291666666662</v>
          </cell>
          <cell r="F67">
            <v>444.4324933333333</v>
          </cell>
          <cell r="G67">
            <v>97.490065833333333</v>
          </cell>
          <cell r="H67">
            <v>0</v>
          </cell>
          <cell r="J67">
            <v>5523</v>
          </cell>
          <cell r="K67">
            <v>5574.1490000000003</v>
          </cell>
          <cell r="L67">
            <v>4951.7430000000004</v>
          </cell>
          <cell r="M67">
            <v>5507.5549999999994</v>
          </cell>
          <cell r="N67">
            <v>5333.1899199999998</v>
          </cell>
          <cell r="O67">
            <v>1169.8807899999999</v>
          </cell>
        </row>
        <row r="68">
          <cell r="A68" t="str">
            <v>Конт. бурение и корректировка</v>
          </cell>
          <cell r="B68">
            <v>0</v>
          </cell>
          <cell r="C68">
            <v>0</v>
          </cell>
          <cell r="D68">
            <v>153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1840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Предварит. итог</v>
          </cell>
          <cell r="B69">
            <v>792.62233333333324</v>
          </cell>
          <cell r="C69">
            <v>1077.7016666666668</v>
          </cell>
          <cell r="D69">
            <v>1074.9664166666666</v>
          </cell>
          <cell r="E69">
            <v>1036.6254999999999</v>
          </cell>
          <cell r="F69">
            <v>976.29327499999999</v>
          </cell>
          <cell r="G69">
            <v>253.24286326575285</v>
          </cell>
          <cell r="H69">
            <v>143.23929583333333</v>
          </cell>
          <cell r="J69">
            <v>9511.4680000000008</v>
          </cell>
          <cell r="K69">
            <v>12932.42</v>
          </cell>
          <cell r="L69">
            <v>12903.888000000001</v>
          </cell>
          <cell r="M69">
            <v>12439.505999999998</v>
          </cell>
          <cell r="N69">
            <v>11715.5193</v>
          </cell>
          <cell r="O69">
            <v>3038.9143591890343</v>
          </cell>
        </row>
        <row r="71">
          <cell r="A71" t="str">
            <v>Всего ден. произв. Затрат</v>
          </cell>
          <cell r="B71">
            <v>7947.8857499999995</v>
          </cell>
          <cell r="C71">
            <v>9110.850416666668</v>
          </cell>
          <cell r="D71">
            <v>8374.4842499999995</v>
          </cell>
          <cell r="E71">
            <v>8038.3269066666662</v>
          </cell>
          <cell r="F71">
            <v>8200.9803101666657</v>
          </cell>
          <cell r="G71">
            <v>2057.3638089926158</v>
          </cell>
          <cell r="H71" t="e">
            <v>#REF!</v>
          </cell>
          <cell r="J71">
            <v>95374.628999999986</v>
          </cell>
          <cell r="K71">
            <v>109330.205</v>
          </cell>
          <cell r="L71">
            <v>100498.317</v>
          </cell>
          <cell r="M71">
            <v>96459.922880000013</v>
          </cell>
          <cell r="N71">
            <v>98411.763722000003</v>
          </cell>
          <cell r="O71">
            <v>24688.365707911391</v>
          </cell>
        </row>
        <row r="73">
          <cell r="A73" t="str">
            <v>Концессия</v>
          </cell>
          <cell r="B73">
            <v>161.33333333333334</v>
          </cell>
          <cell r="C73">
            <v>218.02866666666668</v>
          </cell>
          <cell r="D73">
            <v>429.01549999999997</v>
          </cell>
          <cell r="E73">
            <v>224.56269166666667</v>
          </cell>
          <cell r="F73">
            <v>243.27998500000001</v>
          </cell>
          <cell r="G73">
            <v>54.126269999999998</v>
          </cell>
          <cell r="H73">
            <v>220.73027916666669</v>
          </cell>
          <cell r="J73">
            <v>1936</v>
          </cell>
          <cell r="K73">
            <v>2616.3440000000001</v>
          </cell>
          <cell r="L73">
            <v>5148.3860000000004</v>
          </cell>
          <cell r="M73">
            <v>2694.7523000000001</v>
          </cell>
          <cell r="N73">
            <v>2919.3598200000001</v>
          </cell>
          <cell r="O73">
            <v>649.51523999999995</v>
          </cell>
        </row>
        <row r="74">
          <cell r="A74" t="str">
            <v>Роялти</v>
          </cell>
          <cell r="B74">
            <v>57.5</v>
          </cell>
          <cell r="C74">
            <v>81.760750000000002</v>
          </cell>
          <cell r="D74">
            <v>76.591916666666663</v>
          </cell>
          <cell r="E74">
            <v>84.210936283333339</v>
          </cell>
          <cell r="F74">
            <v>91.229984166666668</v>
          </cell>
          <cell r="G74">
            <v>20.297350993834701</v>
          </cell>
          <cell r="H74">
            <v>82.773854999999998</v>
          </cell>
          <cell r="J74">
            <v>690</v>
          </cell>
          <cell r="K74">
            <v>981.12900000000002</v>
          </cell>
          <cell r="L74">
            <v>918.17100000000005</v>
          </cell>
          <cell r="M74">
            <v>1010.5312354</v>
          </cell>
          <cell r="N74">
            <v>1094.75981</v>
          </cell>
          <cell r="O74">
            <v>243.5682119260164</v>
          </cell>
        </row>
        <row r="75">
          <cell r="A75" t="str">
            <v>Налог в соцфонд</v>
          </cell>
          <cell r="B75">
            <v>33.034583333333337</v>
          </cell>
          <cell r="C75">
            <v>0.85333333333333339</v>
          </cell>
          <cell r="D75">
            <v>8.3333333333333331E-5</v>
          </cell>
          <cell r="E75">
            <v>6.25</v>
          </cell>
          <cell r="F75">
            <v>45.583926666666663</v>
          </cell>
          <cell r="G75">
            <v>8.8180833333333322</v>
          </cell>
          <cell r="H75">
            <v>25.275090000000002</v>
          </cell>
          <cell r="J75">
            <v>396.1</v>
          </cell>
          <cell r="K75">
            <v>10.24</v>
          </cell>
          <cell r="L75">
            <v>1E-3</v>
          </cell>
          <cell r="M75">
            <v>75</v>
          </cell>
          <cell r="N75">
            <v>547.00711999999987</v>
          </cell>
          <cell r="O75">
            <v>105.81699999999999</v>
          </cell>
        </row>
        <row r="76">
          <cell r="A76" t="str">
            <v>Дорожный налог</v>
          </cell>
          <cell r="B76">
            <v>104.66666666666667</v>
          </cell>
          <cell r="C76">
            <v>127.57675</v>
          </cell>
          <cell r="D76">
            <v>113.01941666666666</v>
          </cell>
          <cell r="E76">
            <v>124.12507833333332</v>
          </cell>
          <cell r="F76">
            <v>130.52211750000001</v>
          </cell>
          <cell r="G76">
            <v>37.9901754731507</v>
          </cell>
          <cell r="H76">
            <v>123.60895666666666</v>
          </cell>
          <cell r="J76">
            <v>1256</v>
          </cell>
          <cell r="K76">
            <v>1530.921</v>
          </cell>
          <cell r="L76">
            <v>1356.85</v>
          </cell>
          <cell r="M76">
            <v>1489.5009399999999</v>
          </cell>
          <cell r="N76">
            <v>1566.2654100000002</v>
          </cell>
          <cell r="O76">
            <v>455.8821056778084</v>
          </cell>
        </row>
        <row r="77">
          <cell r="A77" t="str">
            <v>Земельный налог</v>
          </cell>
          <cell r="B77">
            <v>5.7500000000000008E-3</v>
          </cell>
          <cell r="C77">
            <v>0.22175</v>
          </cell>
          <cell r="D77">
            <v>0.13241666666666665</v>
          </cell>
          <cell r="E77">
            <v>1.6999999999999998E-2</v>
          </cell>
          <cell r="F77">
            <v>0</v>
          </cell>
          <cell r="G77" t="e">
            <v>#N/A</v>
          </cell>
          <cell r="H77">
            <v>0</v>
          </cell>
          <cell r="J77">
            <v>6.9000000000000006E-2</v>
          </cell>
          <cell r="K77">
            <v>2.661</v>
          </cell>
          <cell r="L77">
            <v>1.589</v>
          </cell>
          <cell r="M77">
            <v>0.20399999999999999</v>
          </cell>
          <cell r="N77">
            <v>1.39456</v>
          </cell>
          <cell r="O77" t="e">
            <v>#N/A</v>
          </cell>
        </row>
        <row r="78">
          <cell r="A78" t="str">
            <v>Гелого-развед. программа</v>
          </cell>
          <cell r="B78">
            <v>0</v>
          </cell>
          <cell r="C78">
            <v>14.710500000000001</v>
          </cell>
          <cell r="D78">
            <v>60.882916666666667</v>
          </cell>
          <cell r="E78">
            <v>37.183785833333332</v>
          </cell>
          <cell r="F78">
            <v>168.15787083333333</v>
          </cell>
          <cell r="G78">
            <v>50.60032666666666</v>
          </cell>
          <cell r="H78">
            <v>144.70308333333332</v>
          </cell>
          <cell r="J78">
            <v>0.4</v>
          </cell>
          <cell r="K78">
            <v>176.52600000000001</v>
          </cell>
          <cell r="L78">
            <v>729.66300000000001</v>
          </cell>
          <cell r="M78">
            <v>446.20542999999998</v>
          </cell>
          <cell r="N78">
            <v>2017.8944500000002</v>
          </cell>
          <cell r="O78">
            <v>607.20391999999993</v>
          </cell>
        </row>
        <row r="79">
          <cell r="A79" t="str">
            <v>Прочие прибыль/расходы</v>
          </cell>
          <cell r="B79">
            <v>-68.337166666666675</v>
          </cell>
          <cell r="C79">
            <v>166.03908333333334</v>
          </cell>
          <cell r="D79">
            <v>63.820833333333333</v>
          </cell>
          <cell r="E79">
            <v>25.741330833333336</v>
          </cell>
          <cell r="F79">
            <v>40.593654999999998</v>
          </cell>
          <cell r="G79">
            <v>30.536649449804454</v>
          </cell>
          <cell r="H79">
            <v>0</v>
          </cell>
          <cell r="J79">
            <v>-820.04600000000005</v>
          </cell>
          <cell r="K79">
            <v>1092.5</v>
          </cell>
          <cell r="L79">
            <v>765.70600000000002</v>
          </cell>
          <cell r="M79">
            <v>308.89597000000003</v>
          </cell>
          <cell r="N79">
            <v>487.12386000000004</v>
          </cell>
          <cell r="O79">
            <v>366.43979339765343</v>
          </cell>
        </row>
        <row r="80">
          <cell r="A80" t="str">
            <v>Предварит. итог</v>
          </cell>
          <cell r="B80">
            <v>288.20316666666662</v>
          </cell>
          <cell r="C80">
            <v>609.19083333333333</v>
          </cell>
          <cell r="D80">
            <v>743.46308333333332</v>
          </cell>
          <cell r="E80">
            <v>502.09082294999996</v>
          </cell>
          <cell r="F80">
            <v>719.36753916666669</v>
          </cell>
          <cell r="G80" t="e">
            <v>#N/A</v>
          </cell>
          <cell r="H80">
            <v>597.09126416666675</v>
          </cell>
          <cell r="J80">
            <v>3458.5230000000001</v>
          </cell>
          <cell r="K80">
            <v>6410.3209999999999</v>
          </cell>
          <cell r="L80">
            <v>8920.3660000000018</v>
          </cell>
          <cell r="M80">
            <v>6025.0898753999991</v>
          </cell>
          <cell r="N80">
            <v>8633.8050299999995</v>
          </cell>
          <cell r="O80" t="e">
            <v>#N/A</v>
          </cell>
        </row>
        <row r="82">
          <cell r="A82" t="str">
            <v>ИТОГО ДЕНЕЖНЫХ ЗАТРАТ</v>
          </cell>
          <cell r="B82">
            <v>8236.0889166666657</v>
          </cell>
          <cell r="C82">
            <v>9720.041250000002</v>
          </cell>
          <cell r="D82">
            <v>9117.9473333333335</v>
          </cell>
          <cell r="E82">
            <v>8540.4177296166654</v>
          </cell>
          <cell r="F82">
            <v>8920.3478493333332</v>
          </cell>
          <cell r="G82" t="e">
            <v>#N/A</v>
          </cell>
          <cell r="H82" t="e">
            <v>#REF!</v>
          </cell>
          <cell r="J82">
            <v>98833.151999999987</v>
          </cell>
          <cell r="K82">
            <v>115740.526</v>
          </cell>
          <cell r="L82">
            <v>109418.68299999999</v>
          </cell>
          <cell r="M82">
            <v>102485.01275540001</v>
          </cell>
          <cell r="N82">
            <v>107045.56875200001</v>
          </cell>
          <cell r="O82" t="e">
            <v>#N/A</v>
          </cell>
        </row>
        <row r="84">
          <cell r="A84" t="str">
            <v>Финансовые начисления</v>
          </cell>
          <cell r="B84">
            <v>3548.7273333333337</v>
          </cell>
          <cell r="C84">
            <v>3769.9070833333335</v>
          </cell>
          <cell r="D84">
            <v>2907.5333333333333</v>
          </cell>
          <cell r="E84">
            <v>3010.2176650000001</v>
          </cell>
          <cell r="F84">
            <v>1848.8887341666666</v>
          </cell>
          <cell r="G84">
            <v>534.77454473941248</v>
          </cell>
          <cell r="H84">
            <v>1701.8496783333333</v>
          </cell>
          <cell r="J84">
            <v>42584.728000000003</v>
          </cell>
          <cell r="K84">
            <v>46139.4</v>
          </cell>
          <cell r="L84">
            <v>34889.953000000001</v>
          </cell>
          <cell r="M84">
            <v>36122.611980000001</v>
          </cell>
          <cell r="N84">
            <v>22186.664810000002</v>
          </cell>
          <cell r="O84">
            <v>6417.2945368729497</v>
          </cell>
        </row>
        <row r="85">
          <cell r="A85" t="str">
            <v>Амортиз., износ, рекультивация</v>
          </cell>
          <cell r="B85">
            <v>3573.4715833333335</v>
          </cell>
          <cell r="C85">
            <v>4486.0575833333332</v>
          </cell>
          <cell r="D85">
            <v>5338.9441666666671</v>
          </cell>
          <cell r="E85">
            <v>5564.083370477405</v>
          </cell>
          <cell r="F85">
            <v>5508.397551666666</v>
          </cell>
          <cell r="G85">
            <v>813.21935083333335</v>
          </cell>
          <cell r="H85">
            <v>4159.9559166666668</v>
          </cell>
          <cell r="J85">
            <v>42881.659</v>
          </cell>
          <cell r="K85">
            <v>53832.690999999999</v>
          </cell>
          <cell r="L85">
            <v>64068.904999999999</v>
          </cell>
          <cell r="M85">
            <v>66769.00044572886</v>
          </cell>
          <cell r="N85">
            <v>66100.770619999996</v>
          </cell>
          <cell r="O85">
            <v>9758.6322099999998</v>
          </cell>
        </row>
        <row r="86">
          <cell r="A86" t="str">
            <v>ИТОГО ЗАТРАТ</v>
          </cell>
          <cell r="B86">
            <v>15358.287833333334</v>
          </cell>
          <cell r="C86">
            <v>17976.005916666669</v>
          </cell>
          <cell r="D86">
            <v>17364.424833333334</v>
          </cell>
          <cell r="E86">
            <v>17114.718765094069</v>
          </cell>
          <cell r="F86">
            <v>16277.634135166667</v>
          </cell>
          <cell r="G86" t="e">
            <v>#N/A</v>
          </cell>
          <cell r="H86" t="e">
            <v>#REF!</v>
          </cell>
          <cell r="J86">
            <v>184299.53899999999</v>
          </cell>
          <cell r="K86">
            <v>215712.617</v>
          </cell>
          <cell r="L86">
            <v>208377.541</v>
          </cell>
          <cell r="M86">
            <v>205376.62518112888</v>
          </cell>
          <cell r="N86">
            <v>195333.004182</v>
          </cell>
          <cell r="O86" t="e">
            <v>#N/A</v>
          </cell>
        </row>
        <row r="88">
          <cell r="A88" t="str">
            <v>ИТОГО КАПИТАЛЬНЫХ ЗАТРАТ</v>
          </cell>
          <cell r="B88">
            <v>1642.7304999999999</v>
          </cell>
          <cell r="C88">
            <v>682.65033333333338</v>
          </cell>
          <cell r="D88">
            <v>553.77525000000003</v>
          </cell>
          <cell r="E88">
            <v>887.10858333333329</v>
          </cell>
          <cell r="F88">
            <v>385.51493583333331</v>
          </cell>
          <cell r="G88">
            <v>717.51515908545491</v>
          </cell>
          <cell r="H88">
            <v>413.375</v>
          </cell>
          <cell r="J88">
            <v>19712.766</v>
          </cell>
          <cell r="K88">
            <v>8191.8040000000001</v>
          </cell>
          <cell r="L88">
            <v>6645.3029999999999</v>
          </cell>
          <cell r="M88">
            <v>10645.303000000002</v>
          </cell>
          <cell r="N88">
            <v>4626.1792300000006</v>
          </cell>
          <cell r="O88">
            <v>8610.1819090254594</v>
          </cell>
        </row>
        <row r="90">
          <cell r="A90" t="str">
            <v>Унции отлитого золота</v>
          </cell>
          <cell r="B90">
            <v>41848</v>
          </cell>
          <cell r="C90">
            <v>53763.416666666664</v>
          </cell>
          <cell r="D90">
            <v>50876.916666666664</v>
          </cell>
          <cell r="E90">
            <v>55834.633906294941</v>
          </cell>
          <cell r="F90">
            <v>62726.544398033082</v>
          </cell>
          <cell r="G90">
            <v>44045.833333333336</v>
          </cell>
          <cell r="H90">
            <v>55509.666666666664</v>
          </cell>
          <cell r="J90">
            <v>502176</v>
          </cell>
          <cell r="K90">
            <v>645161</v>
          </cell>
          <cell r="L90">
            <v>610523</v>
          </cell>
          <cell r="M90">
            <v>670015.60687553929</v>
          </cell>
          <cell r="N90">
            <v>752718.53277639672</v>
          </cell>
          <cell r="O90">
            <v>528550</v>
          </cell>
        </row>
        <row r="91">
          <cell r="A91" t="str">
            <v>Цена за унцию золота (Лондон фикс)</v>
          </cell>
          <cell r="B91">
            <v>331.3</v>
          </cell>
          <cell r="C91">
            <v>294.18</v>
          </cell>
          <cell r="D91">
            <v>278.98750000000001</v>
          </cell>
          <cell r="E91">
            <v>257.17171666666667</v>
          </cell>
          <cell r="F91">
            <v>275.97890000000001</v>
          </cell>
          <cell r="G91">
            <v>309.99230288757138</v>
          </cell>
          <cell r="H91">
            <v>290</v>
          </cell>
          <cell r="J91">
            <v>331.3</v>
          </cell>
          <cell r="K91">
            <v>294.18</v>
          </cell>
          <cell r="L91">
            <v>278.98750000000001</v>
          </cell>
          <cell r="M91">
            <v>271.77</v>
          </cell>
          <cell r="N91">
            <v>275.97890000000001</v>
          </cell>
          <cell r="O91">
            <v>333.11500000000001</v>
          </cell>
        </row>
        <row r="93">
          <cell r="A93" t="str">
            <v>Наличн. производств. затраты/отлитая унция</v>
          </cell>
          <cell r="B93">
            <v>189.92271434716116</v>
          </cell>
          <cell r="C93">
            <v>169.46189400785232</v>
          </cell>
          <cell r="D93">
            <v>164.60282577396757</v>
          </cell>
          <cell r="E93">
            <v>143.96668061184161</v>
          </cell>
          <cell r="F93">
            <v>130.74178386309808</v>
          </cell>
          <cell r="G93">
            <v>46.70961253980019</v>
          </cell>
          <cell r="H93" t="e">
            <v>#REF!</v>
          </cell>
          <cell r="J93">
            <v>189.92271434716113</v>
          </cell>
          <cell r="K93">
            <v>169.46189400785229</v>
          </cell>
          <cell r="L93">
            <v>164.610206331293</v>
          </cell>
          <cell r="M93">
            <v>143.96668061184164</v>
          </cell>
          <cell r="N93">
            <v>130.74178386309814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>
            <v>196.80961854011338</v>
          </cell>
          <cell r="C94">
            <v>180.79284860678192</v>
          </cell>
          <cell r="D94">
            <v>179.2158002237426</v>
          </cell>
          <cell r="E94">
            <v>152.95914259865501</v>
          </cell>
          <cell r="F94">
            <v>142.21009518281463</v>
          </cell>
          <cell r="G94" t="e">
            <v>#N/A</v>
          </cell>
          <cell r="H94" t="e">
            <v>#REF!</v>
          </cell>
          <cell r="J94">
            <v>196.80978780347925</v>
          </cell>
          <cell r="K94">
            <v>179.39789602905321</v>
          </cell>
          <cell r="L94">
            <v>179.22122999461115</v>
          </cell>
          <cell r="M94">
            <v>152.95914259865503</v>
          </cell>
          <cell r="N94">
            <v>142.21194788065498</v>
          </cell>
          <cell r="O94" t="e">
            <v>#N/A</v>
          </cell>
        </row>
        <row r="95">
          <cell r="A95" t="str">
            <v>Всего затрат/отлитая унция</v>
          </cell>
          <cell r="B95">
            <v>367.00171652966293</v>
          </cell>
          <cell r="C95">
            <v>334.35386050923728</v>
          </cell>
          <cell r="D95">
            <v>341.30261759180246</v>
          </cell>
          <cell r="E95">
            <v>306.52513624101169</v>
          </cell>
          <cell r="F95">
            <v>259.50152828245206</v>
          </cell>
          <cell r="G95" t="e">
            <v>#N/A</v>
          </cell>
          <cell r="H95" t="e">
            <v>#REF!</v>
          </cell>
          <cell r="J95">
            <v>367.00188579302875</v>
          </cell>
          <cell r="K95">
            <v>334.35470680961805</v>
          </cell>
          <cell r="L95">
            <v>341.30989495891231</v>
          </cell>
          <cell r="M95">
            <v>306.52513624101181</v>
          </cell>
          <cell r="N95">
            <v>259.50338098029243</v>
          </cell>
          <cell r="O95" t="e">
            <v>#N/A</v>
          </cell>
        </row>
        <row r="96">
          <cell r="A96" t="str">
            <v>Всего ден. затрат/отл. унц(вкл.возмещ.налоги)</v>
          </cell>
          <cell r="B96">
            <v>196.81</v>
          </cell>
          <cell r="C96">
            <v>180.79</v>
          </cell>
          <cell r="D96">
            <v>179.22</v>
          </cell>
          <cell r="E96">
            <v>152.96</v>
          </cell>
          <cell r="F96">
            <v>142.21</v>
          </cell>
          <cell r="G96">
            <v>189.77</v>
          </cell>
          <cell r="H96">
            <v>0</v>
          </cell>
          <cell r="J96">
            <v>196.81</v>
          </cell>
          <cell r="K96">
            <v>179.4</v>
          </cell>
          <cell r="L96">
            <v>179.22</v>
          </cell>
          <cell r="M96">
            <v>152.96</v>
          </cell>
          <cell r="N96">
            <v>142.21</v>
          </cell>
          <cell r="O96">
            <v>189.77</v>
          </cell>
        </row>
        <row r="97">
          <cell r="A97" t="str">
            <v>Капитальные затр./всего затрат</v>
          </cell>
          <cell r="B97">
            <v>0.10696052306264564</v>
          </cell>
          <cell r="C97">
            <v>3.7975640222748588E-2</v>
          </cell>
          <cell r="D97">
            <v>3.189136728197034E-2</v>
          </cell>
          <cell r="E97">
            <v>5.1833079789930014E-2</v>
          </cell>
          <cell r="F97">
            <v>2.3683720412443463E-2</v>
          </cell>
          <cell r="G97">
            <v>0.3661027459497635</v>
          </cell>
          <cell r="H97" t="e">
            <v>#REF!</v>
          </cell>
          <cell r="J97">
            <v>0.10696047373184152</v>
          </cell>
          <cell r="K97">
            <v>3.797554410088122E-2</v>
          </cell>
          <cell r="L97">
            <v>3.1890687298205517E-2</v>
          </cell>
          <cell r="M97">
            <v>5.1833079789930007E-2</v>
          </cell>
          <cell r="N97">
            <v>2.3683551324944523E-2</v>
          </cell>
          <cell r="O97">
            <v>0.36610274594976361</v>
          </cell>
        </row>
        <row r="99">
          <cell r="A99" t="str">
            <v>US $/сом - обменный курс</v>
          </cell>
          <cell r="B99">
            <v>17.363399999999999</v>
          </cell>
          <cell r="C99">
            <v>20.729299999999999</v>
          </cell>
          <cell r="D99">
            <v>38.868200000000002</v>
          </cell>
          <cell r="E99">
            <v>43.755240286999992</v>
          </cell>
          <cell r="F99">
            <v>48.436608333333339</v>
          </cell>
          <cell r="G99">
            <v>46.912008333333347</v>
          </cell>
          <cell r="H99">
            <v>50</v>
          </cell>
          <cell r="J99">
            <v>17.363399999999999</v>
          </cell>
          <cell r="K99">
            <v>20.729299999999999</v>
          </cell>
          <cell r="L99">
            <v>38.868200000000002</v>
          </cell>
          <cell r="M99">
            <v>48.430999999999997</v>
          </cell>
          <cell r="N99">
            <v>47.718600000000002</v>
          </cell>
          <cell r="O99">
            <v>46.094900000000003</v>
          </cell>
        </row>
        <row r="100">
          <cell r="A100" t="str">
            <v>US $/Cnd $ - обменный курс</v>
          </cell>
          <cell r="B100">
            <v>1.3804000000000001</v>
          </cell>
          <cell r="C100">
            <v>1.4827999999999999</v>
          </cell>
          <cell r="D100">
            <v>1.4867999999999999</v>
          </cell>
          <cell r="E100">
            <v>1.36158326075</v>
          </cell>
          <cell r="F100">
            <v>1.5513666666666668</v>
          </cell>
          <cell r="G100">
            <v>1.5677849999999998</v>
          </cell>
          <cell r="H100">
            <v>1.5</v>
          </cell>
          <cell r="J100">
            <v>1.3804000000000001</v>
          </cell>
          <cell r="K100">
            <v>1.4827999999999999</v>
          </cell>
          <cell r="L100">
            <v>1.4867999999999999</v>
          </cell>
          <cell r="M100">
            <v>1.5004999999999999</v>
          </cell>
          <cell r="N100">
            <v>1.5898000000000001</v>
          </cell>
          <cell r="O100">
            <v>1.5768</v>
          </cell>
        </row>
      </sheetData>
      <sheetData sheetId="19">
        <row r="2">
          <cell r="B2" t="str">
            <v>Total Cash Costs - Trend 2002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Total Cash Costs-  2002 Actual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  <cell r="K3" t="e">
            <v>#N/A</v>
          </cell>
          <cell r="L3" t="e">
            <v>#N/A</v>
          </cell>
          <cell r="M3" t="e">
            <v>#N/A</v>
          </cell>
          <cell r="N3" t="e">
            <v>#N/A</v>
          </cell>
        </row>
        <row r="4">
          <cell r="B4" t="str">
            <v>Total Cash Costs-  2002 Average</v>
          </cell>
          <cell r="C4" t="e">
            <v>#N/A</v>
          </cell>
          <cell r="D4" t="e">
            <v>#N/A</v>
          </cell>
          <cell r="E4" t="e">
            <v>#N/A</v>
          </cell>
          <cell r="F4" t="e">
            <v>#N/A</v>
          </cell>
          <cell r="G4" t="e">
            <v>#N/A</v>
          </cell>
          <cell r="H4" t="e">
            <v>#N/A</v>
          </cell>
          <cell r="I4" t="e">
            <v>#N/A</v>
          </cell>
          <cell r="J4" t="e">
            <v>#N/A</v>
          </cell>
          <cell r="K4" t="e">
            <v>#N/A</v>
          </cell>
          <cell r="L4" t="e">
            <v>#N/A</v>
          </cell>
          <cell r="M4" t="e">
            <v>#N/A</v>
          </cell>
          <cell r="N4" t="e">
            <v>#N/A</v>
          </cell>
        </row>
        <row r="5">
          <cell r="B5" t="str">
            <v>Total Cash Costs - 2001 Average</v>
          </cell>
          <cell r="C5">
            <v>8920.3478493333332</v>
          </cell>
          <cell r="D5">
            <v>8920.3478493333332</v>
          </cell>
          <cell r="E5">
            <v>8920.3478493333332</v>
          </cell>
          <cell r="F5">
            <v>8920.3478493333332</v>
          </cell>
          <cell r="G5">
            <v>8920.3478493333332</v>
          </cell>
          <cell r="H5">
            <v>8920.3478493333332</v>
          </cell>
          <cell r="I5">
            <v>8920.3478493333332</v>
          </cell>
          <cell r="J5">
            <v>8920.3478493333332</v>
          </cell>
          <cell r="K5">
            <v>8920.3478493333332</v>
          </cell>
          <cell r="L5">
            <v>8920.3478493333332</v>
          </cell>
          <cell r="M5">
            <v>8920.3478493333332</v>
          </cell>
          <cell r="N5">
            <v>8920.3478493333332</v>
          </cell>
        </row>
        <row r="6">
          <cell r="B6" t="str">
            <v>Total Cash Costs - 2000 Average</v>
          </cell>
          <cell r="C6">
            <v>8540.4177296166654</v>
          </cell>
          <cell r="D6">
            <v>8540.4177296166654</v>
          </cell>
          <cell r="E6">
            <v>8540.4177296166654</v>
          </cell>
          <cell r="F6">
            <v>8540.4177296166654</v>
          </cell>
          <cell r="G6">
            <v>8540.4177296166654</v>
          </cell>
          <cell r="H6">
            <v>8540.4177296166654</v>
          </cell>
          <cell r="I6">
            <v>8540.4177296166654</v>
          </cell>
          <cell r="J6">
            <v>8540.4177296166654</v>
          </cell>
          <cell r="K6">
            <v>8540.4177296166654</v>
          </cell>
          <cell r="L6">
            <v>8540.4177296166654</v>
          </cell>
          <cell r="M6">
            <v>8540.4177296166654</v>
          </cell>
          <cell r="N6">
            <v>8540.4177296166654</v>
          </cell>
        </row>
        <row r="7">
          <cell r="B7" t="str">
            <v>Total Cash Costs - 1999 Average</v>
          </cell>
          <cell r="C7">
            <v>9117.9473333333335</v>
          </cell>
          <cell r="D7">
            <v>9117.9473333333335</v>
          </cell>
          <cell r="E7">
            <v>9117.9473333333335</v>
          </cell>
          <cell r="F7">
            <v>9117.9473333333335</v>
          </cell>
          <cell r="G7">
            <v>9117.9473333333335</v>
          </cell>
          <cell r="H7">
            <v>9117.9473333333335</v>
          </cell>
          <cell r="I7">
            <v>9117.9473333333335</v>
          </cell>
          <cell r="J7">
            <v>9117.9473333333335</v>
          </cell>
          <cell r="K7">
            <v>9117.9473333333335</v>
          </cell>
          <cell r="L7">
            <v>9117.9473333333335</v>
          </cell>
          <cell r="M7">
            <v>9117.9473333333335</v>
          </cell>
          <cell r="N7">
            <v>9117.9473333333335</v>
          </cell>
        </row>
        <row r="8">
          <cell r="B8" t="str">
            <v>Total Cash Costs - 1998 Average</v>
          </cell>
          <cell r="C8">
            <v>9720.041250000002</v>
          </cell>
          <cell r="D8">
            <v>9720.041250000002</v>
          </cell>
          <cell r="E8">
            <v>9720.041250000002</v>
          </cell>
          <cell r="F8">
            <v>9720.041250000002</v>
          </cell>
          <cell r="G8">
            <v>9720.041250000002</v>
          </cell>
          <cell r="H8">
            <v>9720.041250000002</v>
          </cell>
          <cell r="I8">
            <v>9720.041250000002</v>
          </cell>
          <cell r="J8">
            <v>9720.041250000002</v>
          </cell>
          <cell r="K8">
            <v>9720.041250000002</v>
          </cell>
          <cell r="L8">
            <v>9720.041250000002</v>
          </cell>
          <cell r="M8">
            <v>9720.041250000002</v>
          </cell>
          <cell r="N8">
            <v>9720.041250000002</v>
          </cell>
        </row>
        <row r="9">
          <cell r="B9" t="str">
            <v>Total Cash Costs - 1997  12 Month Average</v>
          </cell>
          <cell r="C9">
            <v>8236.0889166666657</v>
          </cell>
          <cell r="D9">
            <v>8236.0889166666657</v>
          </cell>
          <cell r="E9">
            <v>8236.0889166666657</v>
          </cell>
          <cell r="F9">
            <v>8236.0889166666657</v>
          </cell>
          <cell r="G9">
            <v>8236.0889166666657</v>
          </cell>
          <cell r="H9">
            <v>8236.0889166666657</v>
          </cell>
          <cell r="I9">
            <v>8236.0889166666657</v>
          </cell>
          <cell r="J9">
            <v>8236.0889166666657</v>
          </cell>
          <cell r="K9">
            <v>8236.0889166666657</v>
          </cell>
          <cell r="L9">
            <v>8236.0889166666657</v>
          </cell>
          <cell r="M9">
            <v>8236.0889166666657</v>
          </cell>
          <cell r="N9">
            <v>8236.0889166666657</v>
          </cell>
        </row>
        <row r="10">
          <cell r="B10" t="str">
            <v>Total Cash Costs - 1997 8 Month Average</v>
          </cell>
          <cell r="C10">
            <v>9142</v>
          </cell>
          <cell r="D10">
            <v>9142</v>
          </cell>
          <cell r="E10">
            <v>9142</v>
          </cell>
          <cell r="F10">
            <v>9142</v>
          </cell>
          <cell r="G10">
            <v>9142</v>
          </cell>
          <cell r="H10">
            <v>9142</v>
          </cell>
          <cell r="I10">
            <v>9142</v>
          </cell>
          <cell r="J10">
            <v>9142</v>
          </cell>
          <cell r="K10">
            <v>9142</v>
          </cell>
          <cell r="L10">
            <v>9142</v>
          </cell>
          <cell r="M10">
            <v>9142</v>
          </cell>
          <cell r="N10">
            <v>9142</v>
          </cell>
        </row>
        <row r="11">
          <cell r="B11" t="str">
            <v>Target Cash Costs - 2000 (Budget less 5%)</v>
          </cell>
          <cell r="C11">
            <v>8162.2339874999998</v>
          </cell>
          <cell r="D11">
            <v>8162.2339874999998</v>
          </cell>
          <cell r="E11">
            <v>8162.2339874999998</v>
          </cell>
          <cell r="F11">
            <v>8162.2339874999998</v>
          </cell>
          <cell r="G11">
            <v>8162.2339874999998</v>
          </cell>
          <cell r="H11">
            <v>8162.2339874999998</v>
          </cell>
          <cell r="I11">
            <v>8162.2339874999998</v>
          </cell>
          <cell r="J11">
            <v>8162.2339874999998</v>
          </cell>
          <cell r="K11">
            <v>8162.2339874999998</v>
          </cell>
          <cell r="L11">
            <v>8162.2339874999998</v>
          </cell>
          <cell r="M11">
            <v>8162.2339874999998</v>
          </cell>
          <cell r="N11">
            <v>8162.2339874999998</v>
          </cell>
        </row>
        <row r="38">
          <cell r="B38" t="str">
            <v>Total Cash Costs per Ounce - Trend 2001</v>
          </cell>
          <cell r="C38" t="str">
            <v>Jan</v>
          </cell>
          <cell r="D38" t="str">
            <v>Feb</v>
          </cell>
          <cell r="E38" t="str">
            <v>Mar</v>
          </cell>
          <cell r="F38" t="str">
            <v>Apr</v>
          </cell>
          <cell r="G38" t="str">
            <v>May</v>
          </cell>
          <cell r="H38" t="str">
            <v>Jun</v>
          </cell>
          <cell r="I38" t="str">
            <v>Jul</v>
          </cell>
          <cell r="J38" t="str">
            <v>Aug</v>
          </cell>
          <cell r="K38" t="str">
            <v>Sep</v>
          </cell>
          <cell r="L38" t="str">
            <v>Oct</v>
          </cell>
          <cell r="M38" t="str">
            <v>Nov</v>
          </cell>
          <cell r="N38" t="str">
            <v>Dec</v>
          </cell>
        </row>
        <row r="39">
          <cell r="B39" t="str">
            <v>Total Cash Costs/oz -  2002Actual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</row>
        <row r="40">
          <cell r="B40" t="str">
            <v>Total Cash Costs/oz -  2001 Actual</v>
          </cell>
          <cell r="C40">
            <v>142.21009518281463</v>
          </cell>
          <cell r="D40">
            <v>142.21009518281463</v>
          </cell>
          <cell r="E40">
            <v>142.21009518281463</v>
          </cell>
          <cell r="F40">
            <v>142.21009518281463</v>
          </cell>
          <cell r="G40">
            <v>142.21009518281463</v>
          </cell>
          <cell r="H40">
            <v>142.21009518281463</v>
          </cell>
          <cell r="I40">
            <v>142.21009518281463</v>
          </cell>
          <cell r="J40">
            <v>142.21009518281463</v>
          </cell>
          <cell r="K40">
            <v>142.21009518281463</v>
          </cell>
          <cell r="L40">
            <v>142.21009518281463</v>
          </cell>
          <cell r="M40">
            <v>142.21009518281463</v>
          </cell>
          <cell r="N40">
            <v>142.21009518281463</v>
          </cell>
        </row>
        <row r="41">
          <cell r="B41" t="str">
            <v>Total Cash Costs/oz -  2000 Avarage</v>
          </cell>
          <cell r="C41">
            <v>152.95914259865501</v>
          </cell>
          <cell r="D41">
            <v>152.95914259865501</v>
          </cell>
          <cell r="E41">
            <v>152.95914259865501</v>
          </cell>
          <cell r="F41">
            <v>152.95914259865501</v>
          </cell>
          <cell r="G41">
            <v>152.95914259865501</v>
          </cell>
          <cell r="H41">
            <v>152.95914259865501</v>
          </cell>
          <cell r="I41">
            <v>152.95914259865501</v>
          </cell>
          <cell r="J41">
            <v>152.95914259865501</v>
          </cell>
          <cell r="K41">
            <v>152.95914259865501</v>
          </cell>
          <cell r="L41">
            <v>152.95914259865501</v>
          </cell>
          <cell r="M41">
            <v>152.95914259865501</v>
          </cell>
          <cell r="N41">
            <v>152.95914259865501</v>
          </cell>
        </row>
        <row r="42">
          <cell r="B42" t="str">
            <v>Total Cash Costs/oz  - 1999 Average</v>
          </cell>
          <cell r="C42">
            <v>179.2158002237426</v>
          </cell>
          <cell r="D42">
            <v>179.2158002237426</v>
          </cell>
          <cell r="E42">
            <v>179.2158002237426</v>
          </cell>
          <cell r="F42">
            <v>179.2158002237426</v>
          </cell>
          <cell r="G42">
            <v>179.2158002237426</v>
          </cell>
          <cell r="H42">
            <v>179.2158002237426</v>
          </cell>
          <cell r="I42">
            <v>179.2158002237426</v>
          </cell>
          <cell r="J42">
            <v>179.2158002237426</v>
          </cell>
          <cell r="K42">
            <v>179.2158002237426</v>
          </cell>
          <cell r="L42">
            <v>179.2158002237426</v>
          </cell>
          <cell r="M42">
            <v>179.2158002237426</v>
          </cell>
          <cell r="N42">
            <v>179.2158002237426</v>
          </cell>
        </row>
        <row r="43">
          <cell r="B43" t="str">
            <v>Total Cash Costs/oz - 1998 Average</v>
          </cell>
          <cell r="C43">
            <v>180.79284860678192</v>
          </cell>
          <cell r="D43">
            <v>180.79284860678192</v>
          </cell>
          <cell r="E43">
            <v>180.79284860678192</v>
          </cell>
          <cell r="F43">
            <v>180.79284860678192</v>
          </cell>
          <cell r="G43">
            <v>180.79284860678192</v>
          </cell>
          <cell r="H43">
            <v>180.79284860678192</v>
          </cell>
          <cell r="I43">
            <v>180.79284860678192</v>
          </cell>
          <cell r="J43">
            <v>180.79284860678192</v>
          </cell>
          <cell r="K43">
            <v>180.79284860678192</v>
          </cell>
          <cell r="L43">
            <v>180.79284860678192</v>
          </cell>
          <cell r="M43">
            <v>180.79284860678192</v>
          </cell>
          <cell r="N43">
            <v>180.79284860678192</v>
          </cell>
        </row>
        <row r="44">
          <cell r="B44" t="str">
            <v>Total Cash Costs/oz - 1997 12 Month Average</v>
          </cell>
          <cell r="C44">
            <v>196.80961854011338</v>
          </cell>
          <cell r="D44">
            <v>196.80961854011338</v>
          </cell>
          <cell r="E44">
            <v>196.80961854011338</v>
          </cell>
          <cell r="F44">
            <v>196.80961854011338</v>
          </cell>
          <cell r="G44">
            <v>196.80961854011338</v>
          </cell>
          <cell r="H44">
            <v>196.80961854011338</v>
          </cell>
          <cell r="I44">
            <v>196.80961854011338</v>
          </cell>
          <cell r="J44">
            <v>196.80961854011338</v>
          </cell>
          <cell r="K44">
            <v>196.80961854011338</v>
          </cell>
          <cell r="L44">
            <v>196.80961854011338</v>
          </cell>
          <cell r="M44">
            <v>196.80961854011338</v>
          </cell>
          <cell r="N44">
            <v>196.80961854011338</v>
          </cell>
        </row>
        <row r="45">
          <cell r="B45" t="str">
            <v>Total Cash Costs/oz - 1997 8 Month Average</v>
          </cell>
          <cell r="C45">
            <v>172.76</v>
          </cell>
          <cell r="D45">
            <v>172.76</v>
          </cell>
          <cell r="E45">
            <v>172.76</v>
          </cell>
          <cell r="F45">
            <v>172.76</v>
          </cell>
          <cell r="G45">
            <v>172.76</v>
          </cell>
          <cell r="H45">
            <v>172.76</v>
          </cell>
          <cell r="I45">
            <v>172.76</v>
          </cell>
          <cell r="J45">
            <v>172.76</v>
          </cell>
          <cell r="K45">
            <v>172.76</v>
          </cell>
          <cell r="L45">
            <v>172.76</v>
          </cell>
          <cell r="M45">
            <v>172.76</v>
          </cell>
          <cell r="N45">
            <v>172.76</v>
          </cell>
        </row>
        <row r="46">
          <cell r="B46" t="str">
            <v>Target Cash Costs/oz - 2000 (Budget less 5%)</v>
          </cell>
          <cell r="C46">
            <v>150.95540058812105</v>
          </cell>
          <cell r="D46">
            <v>150.95540058812105</v>
          </cell>
          <cell r="E46">
            <v>150.95540058812105</v>
          </cell>
          <cell r="F46">
            <v>150.95540058812105</v>
          </cell>
          <cell r="G46">
            <v>150.95540058812105</v>
          </cell>
          <cell r="H46">
            <v>150.95540058812105</v>
          </cell>
          <cell r="I46">
            <v>150.95540058812105</v>
          </cell>
          <cell r="J46">
            <v>150.95540058812105</v>
          </cell>
          <cell r="K46">
            <v>150.95540058812105</v>
          </cell>
          <cell r="L46">
            <v>150.95540058812105</v>
          </cell>
          <cell r="M46">
            <v>150.95540058812105</v>
          </cell>
          <cell r="N46">
            <v>150.95540058812105</v>
          </cell>
        </row>
      </sheetData>
      <sheetData sheetId="20">
        <row r="1">
          <cell r="A1" t="str">
            <v>Kumtor Operating Company</v>
          </cell>
        </row>
        <row r="2">
          <cell r="A2" t="str">
            <v>Nature Of Expense Summary</v>
          </cell>
        </row>
        <row r="3">
          <cell r="A3" t="str">
            <v>(excl. mgt. fees)</v>
          </cell>
        </row>
        <row r="4">
          <cell r="A4" t="str">
            <v>December 31, 2002</v>
          </cell>
        </row>
        <row r="5">
          <cell r="A5" t="str">
            <v>($000's)</v>
          </cell>
        </row>
        <row r="6">
          <cell r="A6" t="str">
            <v>Table 1.3</v>
          </cell>
        </row>
        <row r="8">
          <cell r="A8" t="str">
            <v>Current Month</v>
          </cell>
          <cell r="G8" t="str">
            <v>Year To Date</v>
          </cell>
          <cell r="K8" t="str">
            <v>Annual</v>
          </cell>
          <cell r="L8" t="str">
            <v>Latest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</row>
        <row r="10">
          <cell r="A10">
            <v>3272.8333399999997</v>
          </cell>
          <cell r="B10">
            <v>1779.6747600000001</v>
          </cell>
          <cell r="C10">
            <v>-1493.1585799999996</v>
          </cell>
          <cell r="E10" t="str">
            <v>Employee Costs</v>
          </cell>
          <cell r="G10">
            <v>25012.982010000003</v>
          </cell>
          <cell r="H10">
            <v>22072.20952</v>
          </cell>
          <cell r="I10">
            <v>-2940.772490000003</v>
          </cell>
          <cell r="K10">
            <v>22072.210520000001</v>
          </cell>
          <cell r="L10">
            <v>0</v>
          </cell>
        </row>
        <row r="11">
          <cell r="A11">
            <v>3031.7338</v>
          </cell>
          <cell r="B11">
            <v>2975.68959</v>
          </cell>
          <cell r="C11">
            <v>-56.044210000000021</v>
          </cell>
          <cell r="E11" t="str">
            <v>Operating Materials &amp; Supplies</v>
          </cell>
          <cell r="G11">
            <v>35103.802230000001</v>
          </cell>
          <cell r="H11">
            <v>37039.764060000001</v>
          </cell>
          <cell r="I11">
            <v>1935.9618300000002</v>
          </cell>
          <cell r="K11">
            <v>37039.75806</v>
          </cell>
          <cell r="L11">
            <v>0</v>
          </cell>
        </row>
        <row r="12">
          <cell r="A12">
            <v>358.11601000000002</v>
          </cell>
          <cell r="B12">
            <v>1141.9960000000001</v>
          </cell>
          <cell r="C12">
            <v>783.87999000000013</v>
          </cell>
          <cell r="E12" t="str">
            <v>Maintenance Materials &amp; Supplies</v>
          </cell>
          <cell r="G12">
            <v>19878.732629999999</v>
          </cell>
          <cell r="H12">
            <v>17930.23</v>
          </cell>
          <cell r="I12">
            <v>-1948.502629999999</v>
          </cell>
          <cell r="K12">
            <v>17930.227999999999</v>
          </cell>
          <cell r="L12">
            <v>0</v>
          </cell>
        </row>
        <row r="13">
          <cell r="A13">
            <v>-1.8042499999999999</v>
          </cell>
          <cell r="B13">
            <v>8.1509999999999998</v>
          </cell>
          <cell r="C13">
            <v>9.9552499999999995</v>
          </cell>
          <cell r="E13" t="str">
            <v>Procurement</v>
          </cell>
          <cell r="G13">
            <v>60.918479999999995</v>
          </cell>
          <cell r="H13">
            <v>97.804000000000002</v>
          </cell>
          <cell r="I13">
            <v>36.885520000000007</v>
          </cell>
          <cell r="K13">
            <v>97.804000000000002</v>
          </cell>
          <cell r="L13">
            <v>0</v>
          </cell>
        </row>
        <row r="14">
          <cell r="A14">
            <v>219.34842999999998</v>
          </cell>
          <cell r="B14">
            <v>311.12599999999998</v>
          </cell>
          <cell r="C14">
            <v>91.777569999999997</v>
          </cell>
          <cell r="E14" t="str">
            <v>Camp Catering</v>
          </cell>
          <cell r="G14">
            <v>2520.7168700000007</v>
          </cell>
          <cell r="H14">
            <v>3785.61</v>
          </cell>
          <cell r="I14">
            <v>1264.8931299999995</v>
          </cell>
          <cell r="K14">
            <v>3785.61</v>
          </cell>
          <cell r="L14">
            <v>0</v>
          </cell>
        </row>
        <row r="15">
          <cell r="A15">
            <v>1318.5993700000001</v>
          </cell>
          <cell r="B15">
            <v>890.35199999999998</v>
          </cell>
          <cell r="C15">
            <v>-428.24737000000016</v>
          </cell>
          <cell r="E15" t="str">
            <v>General and Administration</v>
          </cell>
          <cell r="G15">
            <v>12407.506649999999</v>
          </cell>
          <cell r="H15">
            <v>11096.376</v>
          </cell>
          <cell r="I15">
            <v>-1311.1306499999992</v>
          </cell>
          <cell r="K15">
            <v>11096.376</v>
          </cell>
          <cell r="L15">
            <v>0</v>
          </cell>
        </row>
        <row r="16">
          <cell r="A16">
            <v>8198.8266999999996</v>
          </cell>
          <cell r="B16">
            <v>7106.9893499999998</v>
          </cell>
          <cell r="C16">
            <v>-1091.8373499999998</v>
          </cell>
          <cell r="E16" t="str">
            <v>Total Operating Costs</v>
          </cell>
          <cell r="G16">
            <v>94984.658869999999</v>
          </cell>
          <cell r="H16">
            <v>92021.993580000009</v>
          </cell>
          <cell r="I16">
            <v>-2962.6652899999899</v>
          </cell>
          <cell r="K16">
            <v>92021.986580000012</v>
          </cell>
          <cell r="L16">
            <v>0</v>
          </cell>
        </row>
        <row r="18">
          <cell r="A18">
            <v>-148.95555999999999</v>
          </cell>
          <cell r="B18">
            <v>-1.258</v>
          </cell>
          <cell r="C18">
            <v>147.69755999999998</v>
          </cell>
          <cell r="E18" t="str">
            <v xml:space="preserve">Allocations </v>
          </cell>
          <cell r="G18">
            <v>-1098.0132699999997</v>
          </cell>
          <cell r="H18">
            <v>-828.452</v>
          </cell>
          <cell r="I18">
            <v>269.56126999999969</v>
          </cell>
          <cell r="K18">
            <v>-828.45699999999999</v>
          </cell>
          <cell r="L18">
            <v>0</v>
          </cell>
        </row>
        <row r="20">
          <cell r="A20">
            <v>8049.8711399999993</v>
          </cell>
          <cell r="B20">
            <v>7105.73135</v>
          </cell>
          <cell r="C20">
            <v>-944.13978999999983</v>
          </cell>
          <cell r="E20" t="str">
            <v>Net Operating Costs</v>
          </cell>
          <cell r="G20">
            <v>93886.645600000003</v>
          </cell>
          <cell r="H20">
            <v>91193.541580000005</v>
          </cell>
          <cell r="I20">
            <v>-2693.1040199999902</v>
          </cell>
          <cell r="K20">
            <v>91193.529580000017</v>
          </cell>
          <cell r="L20">
            <v>0</v>
          </cell>
        </row>
        <row r="23">
          <cell r="A23" t="str">
            <v>Balance check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Mngt Fees</v>
          </cell>
          <cell r="G24">
            <v>1169.8807899999999</v>
          </cell>
          <cell r="H24">
            <v>0</v>
          </cell>
          <cell r="I24">
            <v>-1169.8807899999999</v>
          </cell>
          <cell r="K24">
            <v>0</v>
          </cell>
          <cell r="L24">
            <v>0</v>
          </cell>
        </row>
        <row r="26">
          <cell r="A26">
            <v>8049.8711399999993</v>
          </cell>
          <cell r="B26">
            <v>7105.73135</v>
          </cell>
          <cell r="C26">
            <v>-944.13978999999983</v>
          </cell>
          <cell r="E26" t="str">
            <v>Total of  2002 oper</v>
          </cell>
          <cell r="G26">
            <v>95056.526389999999</v>
          </cell>
          <cell r="H26">
            <v>91193.541580000005</v>
          </cell>
          <cell r="I26">
            <v>-3862.9848099999899</v>
          </cell>
          <cell r="K26">
            <v>91193.529580000017</v>
          </cell>
          <cell r="L26">
            <v>0</v>
          </cell>
        </row>
        <row r="34">
          <cell r="A34" t="str">
            <v>Кумтор Оперейтинг Компани</v>
          </cell>
        </row>
        <row r="35">
          <cell r="A35" t="str">
            <v>Свод по видам затрат</v>
          </cell>
        </row>
        <row r="36">
          <cell r="A36" t="str">
            <v>(без гонорара за менеджмент)</v>
          </cell>
        </row>
        <row r="37">
          <cell r="A37" t="str">
            <v>28 февраля 2001 г.</v>
          </cell>
        </row>
        <row r="38">
          <cell r="A38" t="str">
            <v>($000's)</v>
          </cell>
        </row>
        <row r="39">
          <cell r="A39" t="str">
            <v>Table 1.3</v>
          </cell>
        </row>
        <row r="41">
          <cell r="A41" t="str">
            <v>Текущий месяц</v>
          </cell>
          <cell r="G41" t="str">
            <v>За период с начала года</v>
          </cell>
          <cell r="K41" t="str">
            <v xml:space="preserve">Годовой </v>
          </cell>
          <cell r="L41" t="str">
            <v>Прогноз</v>
          </cell>
        </row>
        <row r="42">
          <cell r="A42" t="str">
            <v>Фактически</v>
          </cell>
          <cell r="B42" t="str">
            <v>Бюджет</v>
          </cell>
          <cell r="C42" t="str">
            <v>Расхож.</v>
          </cell>
          <cell r="E42" t="str">
            <v>Горный отдел</v>
          </cell>
          <cell r="G42" t="str">
            <v>Фактически</v>
          </cell>
          <cell r="H42" t="str">
            <v>Бюджет</v>
          </cell>
          <cell r="I42" t="str">
            <v>Расхож.</v>
          </cell>
          <cell r="K42" t="str">
            <v>бюджет</v>
          </cell>
          <cell r="L42" t="str">
            <v>2000 г.</v>
          </cell>
        </row>
        <row r="43">
          <cell r="A43">
            <v>3272.8333399999997</v>
          </cell>
          <cell r="B43">
            <v>1779.6747600000001</v>
          </cell>
          <cell r="C43">
            <v>-1493.1585799999996</v>
          </cell>
          <cell r="E43" t="str">
            <v>Затраты на сотрудников</v>
          </cell>
          <cell r="G43">
            <v>25012.982010000003</v>
          </cell>
          <cell r="H43">
            <v>22072.20952</v>
          </cell>
          <cell r="I43">
            <v>-2940.772490000003</v>
          </cell>
          <cell r="K43">
            <v>22072.210520000001</v>
          </cell>
          <cell r="L43">
            <v>0</v>
          </cell>
        </row>
        <row r="44">
          <cell r="A44">
            <v>3031.7338</v>
          </cell>
          <cell r="B44">
            <v>2975.68959</v>
          </cell>
          <cell r="C44">
            <v>-56.044210000000021</v>
          </cell>
          <cell r="E44" t="str">
            <v>Производственные запасы</v>
          </cell>
          <cell r="G44">
            <v>35103.802230000001</v>
          </cell>
          <cell r="H44">
            <v>37039.764060000001</v>
          </cell>
          <cell r="I44">
            <v>1935.9618300000002</v>
          </cell>
          <cell r="K44">
            <v>37039.75806</v>
          </cell>
          <cell r="L44">
            <v>0</v>
          </cell>
        </row>
        <row r="45">
          <cell r="A45">
            <v>358.11601000000002</v>
          </cell>
          <cell r="B45">
            <v>1141.9960000000001</v>
          </cell>
          <cell r="C45">
            <v>783.87999000000013</v>
          </cell>
          <cell r="E45" t="str">
            <v>Материальные запасы</v>
          </cell>
          <cell r="G45">
            <v>19878.732629999999</v>
          </cell>
          <cell r="H45">
            <v>17930.23</v>
          </cell>
          <cell r="I45">
            <v>-1948.502629999999</v>
          </cell>
          <cell r="K45">
            <v>17930.227999999999</v>
          </cell>
          <cell r="L45">
            <v>0</v>
          </cell>
        </row>
        <row r="46">
          <cell r="A46">
            <v>-1.8042499999999999</v>
          </cell>
          <cell r="B46">
            <v>8.1509999999999998</v>
          </cell>
          <cell r="C46">
            <v>9.9552499999999995</v>
          </cell>
          <cell r="E46" t="str">
            <v>Непроизводственные затраты</v>
          </cell>
          <cell r="G46">
            <v>60.918479999999995</v>
          </cell>
          <cell r="H46">
            <v>97.804000000000002</v>
          </cell>
          <cell r="I46">
            <v>36.885520000000007</v>
          </cell>
          <cell r="K46">
            <v>97.804000000000002</v>
          </cell>
          <cell r="L46">
            <v>0</v>
          </cell>
        </row>
        <row r="47">
          <cell r="A47">
            <v>219.34842999999998</v>
          </cell>
          <cell r="B47">
            <v>311.12599999999998</v>
          </cell>
          <cell r="C47">
            <v>91.777569999999997</v>
          </cell>
          <cell r="E47" t="str">
            <v>Внешние услуги</v>
          </cell>
          <cell r="G47">
            <v>2520.7168700000007</v>
          </cell>
          <cell r="H47">
            <v>3785.61</v>
          </cell>
          <cell r="I47">
            <v>1264.8931299999995</v>
          </cell>
          <cell r="K47">
            <v>3785.61</v>
          </cell>
          <cell r="L47">
            <v>0</v>
          </cell>
        </row>
        <row r="48">
          <cell r="A48">
            <v>1318.5993700000001</v>
          </cell>
          <cell r="B48">
            <v>890.35199999999998</v>
          </cell>
          <cell r="C48">
            <v>-428.24737000000016</v>
          </cell>
          <cell r="E48" t="str">
            <v>Коммуникации</v>
          </cell>
          <cell r="G48">
            <v>12407.506649999999</v>
          </cell>
          <cell r="H48">
            <v>11096.376</v>
          </cell>
          <cell r="I48">
            <v>-1311.1306499999992</v>
          </cell>
          <cell r="K48">
            <v>11096.376</v>
          </cell>
          <cell r="L48">
            <v>0</v>
          </cell>
        </row>
        <row r="49">
          <cell r="A49">
            <v>8198.8266999999996</v>
          </cell>
          <cell r="B49">
            <v>7106.9893499999998</v>
          </cell>
          <cell r="C49">
            <v>-1091.8373499999998</v>
          </cell>
          <cell r="E49" t="str">
            <v>Всего производственных затрат</v>
          </cell>
          <cell r="G49">
            <v>94984.658869999999</v>
          </cell>
          <cell r="H49">
            <v>92021.993580000009</v>
          </cell>
          <cell r="I49">
            <v>-2962.6652900000017</v>
          </cell>
          <cell r="J49">
            <v>0</v>
          </cell>
          <cell r="K49">
            <v>92021.986580000012</v>
          </cell>
          <cell r="L49">
            <v>0</v>
          </cell>
        </row>
        <row r="51">
          <cell r="A51">
            <v>-148.95555999999999</v>
          </cell>
          <cell r="B51">
            <v>-1.258</v>
          </cell>
          <cell r="C51">
            <v>147.69755999999998</v>
          </cell>
          <cell r="E51" t="str">
            <v>Распределения и возвраты</v>
          </cell>
          <cell r="G51">
            <v>-1098.0132699999997</v>
          </cell>
          <cell r="H51">
            <v>-828.452</v>
          </cell>
          <cell r="I51">
            <v>269.56126999999969</v>
          </cell>
          <cell r="K51">
            <v>-828.45699999999999</v>
          </cell>
          <cell r="L51">
            <v>0</v>
          </cell>
        </row>
        <row r="53">
          <cell r="A53">
            <v>8049.8711399999993</v>
          </cell>
          <cell r="B53">
            <v>7105.73135</v>
          </cell>
          <cell r="C53">
            <v>-944.13978999999983</v>
          </cell>
          <cell r="E53" t="str">
            <v>Чистые производственные затраты</v>
          </cell>
          <cell r="G53">
            <v>93886.645600000003</v>
          </cell>
          <cell r="H53">
            <v>91193.541580000005</v>
          </cell>
          <cell r="I53">
            <v>-2693.104020000002</v>
          </cell>
          <cell r="J53">
            <v>0</v>
          </cell>
          <cell r="K53">
            <v>91193.529580000017</v>
          </cell>
          <cell r="L53">
            <v>0</v>
          </cell>
        </row>
      </sheetData>
      <sheetData sheetId="21">
        <row r="2">
          <cell r="B2" t="str">
            <v>Mining Cost Per BCM Mined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 xml:space="preserve">2002 Avg. Actual Cost/BCM 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str">
            <v xml:space="preserve"> </v>
          </cell>
          <cell r="H3" t="str">
            <v/>
          </cell>
          <cell r="I3" t="e">
            <v>#REF!</v>
          </cell>
          <cell r="J3" t="e">
            <v>#REF!</v>
          </cell>
          <cell r="K3" t="e">
            <v>#REF!</v>
          </cell>
          <cell r="L3" t="e">
            <v>#REF!</v>
          </cell>
          <cell r="M3" t="e">
            <v>#REF!</v>
          </cell>
          <cell r="N3" t="e">
            <v>#REF!</v>
          </cell>
          <cell r="O3" t="e">
            <v>#REF!</v>
          </cell>
        </row>
        <row r="4">
          <cell r="B4" t="str">
            <v xml:space="preserve">2002 Avg. Budget Cost/BCM 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O4" t="e">
            <v>#REF!</v>
          </cell>
        </row>
        <row r="5">
          <cell r="B5" t="str">
            <v>2001 Avg. Actual Cost/BCM</v>
          </cell>
          <cell r="C5">
            <v>1.5630457794442147</v>
          </cell>
          <cell r="D5">
            <v>1.5630457794442147</v>
          </cell>
          <cell r="E5">
            <v>1.5630457794442147</v>
          </cell>
          <cell r="F5">
            <v>1.5630457794442147</v>
          </cell>
          <cell r="G5">
            <v>1.5630457794442147</v>
          </cell>
          <cell r="H5">
            <v>1.5630457794442147</v>
          </cell>
          <cell r="I5">
            <v>1.5630457794442147</v>
          </cell>
          <cell r="J5">
            <v>1.5630457794442147</v>
          </cell>
          <cell r="K5">
            <v>1.5630457794442147</v>
          </cell>
          <cell r="L5">
            <v>1.5630457794442147</v>
          </cell>
          <cell r="M5">
            <v>1.5630457794442147</v>
          </cell>
          <cell r="N5">
            <v>1.5630457794442147</v>
          </cell>
          <cell r="O5">
            <v>1.5630457794442147</v>
          </cell>
        </row>
        <row r="6">
          <cell r="B6" t="str">
            <v>2002 Budget Cost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>
            <v>0</v>
          </cell>
          <cell r="H6">
            <v>0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</row>
        <row r="7">
          <cell r="B7" t="str">
            <v>2002 Budget BCM</v>
          </cell>
          <cell r="C7">
            <v>1612</v>
          </cell>
          <cell r="D7">
            <v>1456</v>
          </cell>
          <cell r="E7">
            <v>1612</v>
          </cell>
          <cell r="F7">
            <v>1560</v>
          </cell>
          <cell r="G7">
            <v>1612</v>
          </cell>
          <cell r="H7">
            <v>1560</v>
          </cell>
          <cell r="I7">
            <v>1612</v>
          </cell>
          <cell r="J7">
            <v>1612</v>
          </cell>
          <cell r="K7">
            <v>1560</v>
          </cell>
          <cell r="L7">
            <v>1612</v>
          </cell>
          <cell r="M7">
            <v>1560</v>
          </cell>
          <cell r="N7">
            <v>1612</v>
          </cell>
          <cell r="O7">
            <v>18980</v>
          </cell>
        </row>
        <row r="8">
          <cell r="B8" t="str">
            <v>2002 Actual Cost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>
            <v>0</v>
          </cell>
          <cell r="H8">
            <v>0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</row>
        <row r="9">
          <cell r="B9" t="str">
            <v>2002 Actual BCM</v>
          </cell>
          <cell r="C9">
            <v>1670.2929999999999</v>
          </cell>
          <cell r="D9">
            <v>1584.508</v>
          </cell>
          <cell r="E9">
            <v>1721.9549999999999</v>
          </cell>
          <cell r="F9">
            <v>1597.0909999999999</v>
          </cell>
          <cell r="G9">
            <v>1646.7819999999999</v>
          </cell>
          <cell r="H9">
            <v>1656.5409999999999</v>
          </cell>
          <cell r="I9">
            <v>1012.494</v>
          </cell>
          <cell r="J9">
            <v>1270.9649999999999</v>
          </cell>
          <cell r="K9">
            <v>1670.5450000000001</v>
          </cell>
          <cell r="L9">
            <v>1851.2280000000001</v>
          </cell>
          <cell r="M9">
            <v>1888.191</v>
          </cell>
          <cell r="N9">
            <v>2099.8049999999998</v>
          </cell>
          <cell r="O9">
            <v>19670.397999999997</v>
          </cell>
        </row>
        <row r="10">
          <cell r="B10" t="str">
            <v>2001 Actual Cost</v>
          </cell>
          <cell r="C10">
            <v>2646.32</v>
          </cell>
          <cell r="D10">
            <v>1930.39</v>
          </cell>
          <cell r="E10">
            <v>1677.508</v>
          </cell>
          <cell r="F10">
            <v>2274.9409999999998</v>
          </cell>
          <cell r="G10">
            <v>2362.2739999999999</v>
          </cell>
          <cell r="H10">
            <v>2149.4665499999996</v>
          </cell>
          <cell r="I10">
            <v>2725.8280600000003</v>
          </cell>
          <cell r="J10">
            <v>2512.05161</v>
          </cell>
          <cell r="K10">
            <v>2486.34602</v>
          </cell>
          <cell r="L10">
            <v>2386.4723600000002</v>
          </cell>
          <cell r="M10">
            <v>2927.4389299999998</v>
          </cell>
          <cell r="N10">
            <v>2854.6304999999993</v>
          </cell>
          <cell r="O10">
            <v>28933.667029999997</v>
          </cell>
        </row>
        <row r="11">
          <cell r="B11" t="str">
            <v>2001 Actual BCM</v>
          </cell>
          <cell r="C11">
            <v>1494.5909999999999</v>
          </cell>
          <cell r="D11">
            <v>1371.337</v>
          </cell>
          <cell r="E11">
            <v>1545.587</v>
          </cell>
          <cell r="F11">
            <v>1432.366</v>
          </cell>
          <cell r="G11">
            <v>1503.828</v>
          </cell>
          <cell r="H11">
            <v>1490.99</v>
          </cell>
          <cell r="I11">
            <v>1600.521</v>
          </cell>
          <cell r="J11">
            <v>1589.8109999999999</v>
          </cell>
          <cell r="K11">
            <v>1571.0940000000001</v>
          </cell>
          <cell r="L11">
            <v>1666.923</v>
          </cell>
          <cell r="M11">
            <v>1665.39</v>
          </cell>
          <cell r="N11">
            <v>1578.643</v>
          </cell>
          <cell r="O11">
            <v>18511.081000000002</v>
          </cell>
        </row>
        <row r="45">
          <cell r="B45" t="str">
            <v>Себестоимость добычи на 1 куб. м. добычи</v>
          </cell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факт. себест. куб. м. в 2002 г.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str">
            <v xml:space="preserve"> </v>
          </cell>
          <cell r="H46" t="str">
            <v/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</row>
        <row r="47">
          <cell r="B47" t="str">
            <v>Сред. план. себест. куб. м в 2002 г.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  <cell r="O47" t="e">
            <v>#REF!</v>
          </cell>
        </row>
        <row r="48">
          <cell r="B48" t="str">
            <v>Сред. факт. себест. куб. м в 2001 г.</v>
          </cell>
          <cell r="C48">
            <v>1.5630457794442147</v>
          </cell>
          <cell r="D48">
            <v>1.5630457794442147</v>
          </cell>
          <cell r="E48">
            <v>1.5630457794442147</v>
          </cell>
          <cell r="F48">
            <v>1.5630457794442147</v>
          </cell>
          <cell r="G48">
            <v>1.5630457794442147</v>
          </cell>
          <cell r="H48">
            <v>1.5630457794442147</v>
          </cell>
          <cell r="I48">
            <v>1.5630457794442147</v>
          </cell>
          <cell r="J48">
            <v>1.5630457794442147</v>
          </cell>
          <cell r="K48">
            <v>1.5630457794442147</v>
          </cell>
          <cell r="L48">
            <v>1.5630457794442147</v>
          </cell>
          <cell r="M48">
            <v>1.5630457794442147</v>
          </cell>
          <cell r="N48">
            <v>1.5630457794442147</v>
          </cell>
          <cell r="O48">
            <v>1.5630457794442147</v>
          </cell>
        </row>
        <row r="49">
          <cell r="B49" t="str">
            <v>Mining Cost Per BCM Mined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>
            <v>0</v>
          </cell>
          <cell r="H49">
            <v>0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O49" t="e">
            <v>#REF!</v>
          </cell>
        </row>
        <row r="50">
          <cell r="B50" t="str">
            <v xml:space="preserve">2002 Avg. Actual Cost/BCM </v>
          </cell>
          <cell r="C50">
            <v>1612</v>
          </cell>
          <cell r="D50">
            <v>1456</v>
          </cell>
          <cell r="E50">
            <v>1612</v>
          </cell>
          <cell r="F50">
            <v>1560</v>
          </cell>
          <cell r="G50">
            <v>1612</v>
          </cell>
          <cell r="H50">
            <v>1560</v>
          </cell>
          <cell r="I50">
            <v>1612</v>
          </cell>
          <cell r="J50">
            <v>1612</v>
          </cell>
          <cell r="K50">
            <v>1560</v>
          </cell>
          <cell r="L50">
            <v>1612</v>
          </cell>
          <cell r="M50">
            <v>1560</v>
          </cell>
          <cell r="O50">
            <v>18980</v>
          </cell>
        </row>
        <row r="51">
          <cell r="B51" t="str">
            <v xml:space="preserve">2002 Avg. Budget Cost/BCM 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>
            <v>0</v>
          </cell>
          <cell r="H51">
            <v>0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O51" t="e">
            <v>#REF!</v>
          </cell>
        </row>
        <row r="52">
          <cell r="B52" t="str">
            <v>2001 Avg. Actual Cost/BCM</v>
          </cell>
          <cell r="C52">
            <v>1670.2929999999999</v>
          </cell>
          <cell r="D52">
            <v>1584.508</v>
          </cell>
          <cell r="E52">
            <v>1721.9549999999999</v>
          </cell>
          <cell r="F52">
            <v>1597.0909999999999</v>
          </cell>
          <cell r="G52">
            <v>1646.7819999999999</v>
          </cell>
          <cell r="H52">
            <v>1656.5409999999999</v>
          </cell>
          <cell r="I52">
            <v>1012.494</v>
          </cell>
          <cell r="J52">
            <v>1270.9649999999999</v>
          </cell>
          <cell r="K52">
            <v>1670.5450000000001</v>
          </cell>
          <cell r="L52">
            <v>1851.2280000000001</v>
          </cell>
          <cell r="M52">
            <v>1888.191</v>
          </cell>
          <cell r="O52">
            <v>19670.397999999997</v>
          </cell>
        </row>
        <row r="53">
          <cell r="B53" t="str">
            <v>2002 Budget Cost</v>
          </cell>
          <cell r="C53">
            <v>2646.32</v>
          </cell>
          <cell r="D53">
            <v>1930.39</v>
          </cell>
          <cell r="E53">
            <v>1677.508</v>
          </cell>
          <cell r="F53">
            <v>2274.9409999999998</v>
          </cell>
          <cell r="G53">
            <v>2362.2739999999999</v>
          </cell>
          <cell r="H53">
            <v>2149.4665499999996</v>
          </cell>
          <cell r="I53">
            <v>2725.8280600000003</v>
          </cell>
          <cell r="J53">
            <v>2512.05161</v>
          </cell>
          <cell r="K53">
            <v>2486.34602</v>
          </cell>
          <cell r="L53">
            <v>2386.4723600000002</v>
          </cell>
          <cell r="M53">
            <v>2927.4389299999998</v>
          </cell>
          <cell r="N53">
            <v>2854.6304999999993</v>
          </cell>
          <cell r="O53">
            <v>28933.667029999997</v>
          </cell>
        </row>
        <row r="54">
          <cell r="B54" t="str">
            <v>2002 Budget BCM</v>
          </cell>
          <cell r="C54">
            <v>1494.5909999999999</v>
          </cell>
          <cell r="D54">
            <v>1371.337</v>
          </cell>
          <cell r="E54">
            <v>1545.587</v>
          </cell>
          <cell r="F54">
            <v>1432.366</v>
          </cell>
          <cell r="G54">
            <v>1503.828</v>
          </cell>
          <cell r="H54">
            <v>1490.99</v>
          </cell>
          <cell r="I54">
            <v>1600.521</v>
          </cell>
          <cell r="J54">
            <v>1589.8109999999999</v>
          </cell>
          <cell r="K54">
            <v>1571.0940000000001</v>
          </cell>
          <cell r="L54">
            <v>1666.923</v>
          </cell>
          <cell r="M54">
            <v>1665.39</v>
          </cell>
          <cell r="N54">
            <v>1578.643</v>
          </cell>
          <cell r="O54">
            <v>18511.081000000002</v>
          </cell>
        </row>
        <row r="55">
          <cell r="B55" t="str">
            <v>2002 Actual Cost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2002 Actual BCM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2001 Actual Cost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</sheetData>
      <sheetData sheetId="22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>2002 Avg. Actual Cost/Tonne</v>
          </cell>
          <cell r="C3">
            <v>4.0822461032245565</v>
          </cell>
          <cell r="D3">
            <v>4.5012691627202157</v>
          </cell>
          <cell r="E3">
            <v>4.770955419189387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>
            <v>1.1789186096230282</v>
          </cell>
        </row>
        <row r="4">
          <cell r="B4" t="str">
            <v>2002 Avg. Budget Cost/Tonne</v>
          </cell>
          <cell r="C4">
            <v>1.3433204067676969</v>
          </cell>
          <cell r="D4">
            <v>1.3433204067676969</v>
          </cell>
          <cell r="E4">
            <v>1.3433204067676969</v>
          </cell>
          <cell r="F4">
            <v>1.3433204067676969</v>
          </cell>
          <cell r="G4">
            <v>1.3433204067676969</v>
          </cell>
          <cell r="H4">
            <v>1.3433204067676969</v>
          </cell>
          <cell r="I4">
            <v>1.3433204067676969</v>
          </cell>
          <cell r="J4">
            <v>1.3433204067676969</v>
          </cell>
          <cell r="K4">
            <v>1.3433204067676969</v>
          </cell>
          <cell r="L4">
            <v>1.3433204067676969</v>
          </cell>
          <cell r="M4">
            <v>1.3433204067676969</v>
          </cell>
          <cell r="N4">
            <v>1.3433204067676969</v>
          </cell>
          <cell r="O4">
            <v>1.3433204067676969</v>
          </cell>
        </row>
        <row r="5">
          <cell r="B5" t="str">
            <v>2001 Avg. Actual Cost/Tonne</v>
          </cell>
          <cell r="C5">
            <v>5.6501035651874698</v>
          </cell>
          <cell r="D5">
            <v>5.6501035651874698</v>
          </cell>
          <cell r="E5">
            <v>5.6501035651874698</v>
          </cell>
          <cell r="F5">
            <v>5.6501035651874698</v>
          </cell>
          <cell r="G5">
            <v>5.6501035651874698</v>
          </cell>
          <cell r="H5">
            <v>5.6501035651874698</v>
          </cell>
          <cell r="I5">
            <v>5.6501035651874698</v>
          </cell>
          <cell r="J5">
            <v>5.6501035651874698</v>
          </cell>
          <cell r="K5">
            <v>5.6501035651874698</v>
          </cell>
          <cell r="L5">
            <v>5.6501035651874698</v>
          </cell>
          <cell r="M5">
            <v>5.6501035651874698</v>
          </cell>
          <cell r="N5">
            <v>5.6501035651874698</v>
          </cell>
          <cell r="O5">
            <v>5.6501035651874698</v>
          </cell>
        </row>
        <row r="6">
          <cell r="B6" t="str">
            <v>2002 Budget Cost</v>
          </cell>
          <cell r="C6">
            <v>2312.7242600000004</v>
          </cell>
          <cell r="D6">
            <v>2586.8391200000001</v>
          </cell>
          <cell r="E6">
            <v>2408.0478999999996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-2E-3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7307.6092799999997</v>
          </cell>
        </row>
        <row r="7">
          <cell r="B7" t="str">
            <v>2002 Budget Tonnes</v>
          </cell>
          <cell r="C7">
            <v>467.5</v>
          </cell>
          <cell r="D7">
            <v>401.7</v>
          </cell>
          <cell r="E7">
            <v>456.4</v>
          </cell>
          <cell r="F7">
            <v>452.82</v>
          </cell>
          <cell r="G7">
            <v>467.5</v>
          </cell>
          <cell r="H7">
            <v>452.4</v>
          </cell>
          <cell r="I7">
            <v>467.5</v>
          </cell>
          <cell r="J7">
            <v>444.64</v>
          </cell>
          <cell r="K7">
            <v>442.1</v>
          </cell>
          <cell r="L7">
            <v>467.5</v>
          </cell>
          <cell r="M7">
            <v>452.4</v>
          </cell>
          <cell r="N7">
            <v>467.5</v>
          </cell>
          <cell r="O7">
            <v>5439.9599999999991</v>
          </cell>
        </row>
        <row r="8">
          <cell r="B8" t="str">
            <v>2002 Actual Cost</v>
          </cell>
          <cell r="C8">
            <v>2061.6281737887753</v>
          </cell>
          <cell r="D8">
            <v>2024.7365038577047</v>
          </cell>
          <cell r="E8">
            <v>2528.6938268559234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6615.0585045024036</v>
          </cell>
        </row>
        <row r="9">
          <cell r="B9" t="str">
            <v>2002 Actual Tonnes</v>
          </cell>
          <cell r="C9">
            <v>505.02300000000002</v>
          </cell>
          <cell r="D9">
            <v>402.80200000000002</v>
          </cell>
          <cell r="E9">
            <v>478.702</v>
          </cell>
          <cell r="F9">
            <v>438.964</v>
          </cell>
          <cell r="G9">
            <v>474.012</v>
          </cell>
          <cell r="H9">
            <v>478.81200000000001</v>
          </cell>
          <cell r="I9">
            <v>478.416</v>
          </cell>
          <cell r="J9">
            <v>466.16699999999997</v>
          </cell>
          <cell r="K9">
            <v>496.70100000000002</v>
          </cell>
          <cell r="L9">
            <v>470.82</v>
          </cell>
          <cell r="M9">
            <v>441.31299999999999</v>
          </cell>
          <cell r="N9">
            <v>479.392</v>
          </cell>
          <cell r="O9">
            <v>5611.1239999999998</v>
          </cell>
        </row>
        <row r="10">
          <cell r="B10" t="str">
            <v>2001 Actual Cost</v>
          </cell>
          <cell r="C10">
            <v>2658.1319999999996</v>
          </cell>
          <cell r="D10">
            <v>1935.7127699999999</v>
          </cell>
          <cell r="E10">
            <v>2559.0480000000002</v>
          </cell>
          <cell r="F10">
            <v>2556.8730000000005</v>
          </cell>
          <cell r="G10">
            <v>2611.6980000000003</v>
          </cell>
          <cell r="H10">
            <v>3240.0549299999998</v>
          </cell>
          <cell r="I10">
            <v>2483.5804900000003</v>
          </cell>
          <cell r="J10">
            <v>2720.0886099999998</v>
          </cell>
          <cell r="K10">
            <v>2734.0748199999998</v>
          </cell>
          <cell r="L10">
            <v>2371.6090600000002</v>
          </cell>
          <cell r="M10">
            <v>2369.3209700000002</v>
          </cell>
          <cell r="N10">
            <v>2663.0601000000001</v>
          </cell>
          <cell r="O10">
            <v>30903.25275</v>
          </cell>
        </row>
        <row r="11">
          <cell r="B11" t="str">
            <v>2001 Actual Tonnes</v>
          </cell>
          <cell r="C11">
            <v>457.74799999999999</v>
          </cell>
          <cell r="D11">
            <v>438.59399999999999</v>
          </cell>
          <cell r="E11">
            <v>468.16500000000002</v>
          </cell>
          <cell r="F11">
            <v>457.12700000000001</v>
          </cell>
          <cell r="G11">
            <v>459.15300000000002</v>
          </cell>
          <cell r="H11">
            <v>444.06799999999998</v>
          </cell>
          <cell r="I11">
            <v>448.07600000000002</v>
          </cell>
          <cell r="J11">
            <v>451.50900000000001</v>
          </cell>
          <cell r="K11">
            <v>461.30799999999999</v>
          </cell>
          <cell r="L11">
            <v>460.56900000000002</v>
          </cell>
          <cell r="M11">
            <v>472.11500000000001</v>
          </cell>
          <cell r="N11">
            <v>451.07</v>
          </cell>
          <cell r="O11">
            <v>5469.5020000000004</v>
          </cell>
        </row>
        <row r="15">
          <cell r="N15" t="str">
            <v xml:space="preserve"> </v>
          </cell>
        </row>
        <row r="45"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план. себест. тонны в 2002 г.</v>
          </cell>
          <cell r="C46">
            <v>4.0822461032245565</v>
          </cell>
          <cell r="D46">
            <v>4.5012691627202157</v>
          </cell>
          <cell r="E46">
            <v>4.770955419189387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>
            <v>1.1789186096230282</v>
          </cell>
        </row>
        <row r="47">
          <cell r="B47" t="str">
            <v>Сред. факт. себест. тонны в 2001 г.</v>
          </cell>
          <cell r="C47">
            <v>1.3433204067676969</v>
          </cell>
          <cell r="D47">
            <v>1.3433204067676969</v>
          </cell>
          <cell r="E47">
            <v>1.3433204067676969</v>
          </cell>
          <cell r="F47">
            <v>1.3433204067676969</v>
          </cell>
          <cell r="G47">
            <v>1.3433204067676969</v>
          </cell>
          <cell r="H47">
            <v>1.3433204067676969</v>
          </cell>
          <cell r="I47">
            <v>1.3433204067676969</v>
          </cell>
          <cell r="J47">
            <v>1.3433204067676969</v>
          </cell>
          <cell r="K47">
            <v>1.3433204067676969</v>
          </cell>
          <cell r="L47">
            <v>1.3433204067676969</v>
          </cell>
          <cell r="M47">
            <v>1.3433204067676969</v>
          </cell>
          <cell r="N47">
            <v>1.3433204067676969</v>
          </cell>
          <cell r="O47">
            <v>1.3433204067676969</v>
          </cell>
        </row>
        <row r="48">
          <cell r="B48" t="str">
            <v>Сред. факт. себест. тонны в 2002 г.</v>
          </cell>
          <cell r="C48">
            <v>5.6501035651874698</v>
          </cell>
          <cell r="D48">
            <v>5.6501035651874698</v>
          </cell>
          <cell r="E48">
            <v>5.6501035651874698</v>
          </cell>
          <cell r="F48">
            <v>5.6501035651874698</v>
          </cell>
          <cell r="G48">
            <v>5.6501035651874698</v>
          </cell>
          <cell r="H48">
            <v>5.6501035651874698</v>
          </cell>
          <cell r="I48">
            <v>5.6501035651874698</v>
          </cell>
          <cell r="J48">
            <v>5.6501035651874698</v>
          </cell>
          <cell r="K48">
            <v>5.6501035651874698</v>
          </cell>
          <cell r="L48">
            <v>5.6501035651874698</v>
          </cell>
          <cell r="M48">
            <v>5.6501035651874698</v>
          </cell>
          <cell r="N48">
            <v>5.6501035651874698</v>
          </cell>
          <cell r="O48">
            <v>5.6501035651874698</v>
          </cell>
        </row>
        <row r="49">
          <cell r="B49" t="str">
            <v>2002 Avg. Budget Cost/Tonne</v>
          </cell>
          <cell r="C49">
            <v>2312.7242600000004</v>
          </cell>
          <cell r="D49">
            <v>2586.8391200000001</v>
          </cell>
          <cell r="E49">
            <v>2408.0478999999996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-2E-3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7307.6092799999997</v>
          </cell>
        </row>
        <row r="50">
          <cell r="B50" t="str">
            <v>2001 Avg. Actual Cost/Tonne</v>
          </cell>
          <cell r="C50">
            <v>467.5</v>
          </cell>
          <cell r="D50">
            <v>401.7</v>
          </cell>
          <cell r="E50">
            <v>456.4</v>
          </cell>
          <cell r="F50">
            <v>452.82</v>
          </cell>
          <cell r="G50">
            <v>467.5</v>
          </cell>
          <cell r="H50">
            <v>452.4</v>
          </cell>
          <cell r="I50">
            <v>467.5</v>
          </cell>
          <cell r="J50">
            <v>444.64</v>
          </cell>
          <cell r="K50">
            <v>442.1</v>
          </cell>
          <cell r="L50">
            <v>467.5</v>
          </cell>
          <cell r="M50">
            <v>452.4</v>
          </cell>
          <cell r="N50">
            <v>467.5</v>
          </cell>
          <cell r="O50">
            <v>5439.9599999999991</v>
          </cell>
        </row>
        <row r="51">
          <cell r="B51" t="str">
            <v>2002 Budget Cost</v>
          </cell>
          <cell r="C51">
            <v>2061.6281737887753</v>
          </cell>
          <cell r="D51">
            <v>2024.7365038577047</v>
          </cell>
          <cell r="E51">
            <v>2528.6938268559234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6615.0585045024036</v>
          </cell>
        </row>
        <row r="52">
          <cell r="B52" t="str">
            <v>2002 Budget Tonnes</v>
          </cell>
          <cell r="C52">
            <v>505.02300000000002</v>
          </cell>
          <cell r="D52">
            <v>402.80200000000002</v>
          </cell>
          <cell r="E52">
            <v>478.702</v>
          </cell>
          <cell r="F52">
            <v>438.964</v>
          </cell>
          <cell r="G52">
            <v>474.012</v>
          </cell>
          <cell r="H52">
            <v>478.81200000000001</v>
          </cell>
          <cell r="I52">
            <v>478.416</v>
          </cell>
          <cell r="J52">
            <v>466.16699999999997</v>
          </cell>
          <cell r="K52">
            <v>496.70100000000002</v>
          </cell>
          <cell r="L52">
            <v>470.82</v>
          </cell>
          <cell r="M52">
            <v>441.31299999999999</v>
          </cell>
          <cell r="N52">
            <v>479.392</v>
          </cell>
          <cell r="O52">
            <v>5611.1239999999998</v>
          </cell>
        </row>
        <row r="53">
          <cell r="B53" t="str">
            <v>2002 Actual Cost</v>
          </cell>
          <cell r="C53">
            <v>2658.1319999999996</v>
          </cell>
          <cell r="D53">
            <v>1935.7127699999999</v>
          </cell>
          <cell r="E53">
            <v>2559.0480000000002</v>
          </cell>
          <cell r="F53">
            <v>2556.8730000000005</v>
          </cell>
          <cell r="G53">
            <v>2611.6980000000003</v>
          </cell>
          <cell r="H53">
            <v>3240.0549299999998</v>
          </cell>
          <cell r="I53">
            <v>2483.5804900000003</v>
          </cell>
          <cell r="J53">
            <v>2720.0886099999998</v>
          </cell>
          <cell r="K53">
            <v>2734.0748199999998</v>
          </cell>
          <cell r="L53">
            <v>2371.6090600000002</v>
          </cell>
          <cell r="M53">
            <v>2369.3209700000002</v>
          </cell>
          <cell r="N53">
            <v>2663.0601000000001</v>
          </cell>
          <cell r="O53">
            <v>30903.25275</v>
          </cell>
        </row>
        <row r="54">
          <cell r="B54" t="str">
            <v>2002 Actual Tonnes</v>
          </cell>
          <cell r="C54">
            <v>457.74799999999999</v>
          </cell>
          <cell r="D54">
            <v>438.59399999999999</v>
          </cell>
          <cell r="E54">
            <v>468.16500000000002</v>
          </cell>
          <cell r="F54">
            <v>457.12700000000001</v>
          </cell>
          <cell r="G54">
            <v>459.15300000000002</v>
          </cell>
          <cell r="H54">
            <v>444.06799999999998</v>
          </cell>
          <cell r="I54">
            <v>448.07600000000002</v>
          </cell>
          <cell r="J54">
            <v>451.50900000000001</v>
          </cell>
          <cell r="K54">
            <v>461.30799999999999</v>
          </cell>
          <cell r="L54">
            <v>460.56900000000002</v>
          </cell>
          <cell r="M54">
            <v>472.11500000000001</v>
          </cell>
          <cell r="N54">
            <v>451.07</v>
          </cell>
          <cell r="O54">
            <v>5469.5020000000004</v>
          </cell>
        </row>
      </sheetData>
      <sheetData sheetId="23">
        <row r="22">
          <cell r="A22" t="str">
            <v>KUMTOR GOLD PROJECT</v>
          </cell>
        </row>
        <row r="38">
          <cell r="A38" t="str">
            <v>Summary Report of Operations</v>
          </cell>
          <cell r="B38" t="str">
            <v>Summary Report of Operations</v>
          </cell>
        </row>
        <row r="40">
          <cell r="D40" t="str">
            <v>December 2002</v>
          </cell>
        </row>
        <row r="57">
          <cell r="D57" t="str">
            <v>KUMTOR GOLD COMPANY</v>
          </cell>
        </row>
        <row r="59">
          <cell r="D59" t="str">
            <v>TABLE OF CONTENTS</v>
          </cell>
        </row>
        <row r="61">
          <cell r="D61" t="str">
            <v>December 2002</v>
          </cell>
        </row>
        <row r="67">
          <cell r="A67">
            <v>1</v>
          </cell>
          <cell r="B67" t="str">
            <v>Operating Statistics…………………………………………………………………………………….….</v>
          </cell>
          <cell r="I67">
            <v>2</v>
          </cell>
        </row>
        <row r="70">
          <cell r="A70">
            <v>2</v>
          </cell>
          <cell r="B70" t="str">
            <v xml:space="preserve">Mining…………………………………………………………………………………………………..…… </v>
          </cell>
          <cell r="I70">
            <v>2</v>
          </cell>
        </row>
        <row r="73">
          <cell r="A73">
            <v>3</v>
          </cell>
          <cell r="B73" t="str">
            <v xml:space="preserve">Milling…………………………………………………………………………………………..…………… </v>
          </cell>
          <cell r="I73">
            <v>3</v>
          </cell>
        </row>
        <row r="76">
          <cell r="A76">
            <v>4</v>
          </cell>
          <cell r="B76" t="str">
            <v xml:space="preserve">Maintenance………………………………………………………………………...…………………….. </v>
          </cell>
          <cell r="I76">
            <v>3</v>
          </cell>
        </row>
        <row r="78">
          <cell r="B78" t="str">
            <v xml:space="preserve">4.1. Mine Maintenance…………………………………………………………………..………………. </v>
          </cell>
          <cell r="I78">
            <v>3</v>
          </cell>
        </row>
        <row r="80">
          <cell r="B80" t="str">
            <v>4.2. Mill Maintenance…………………………………………………………………...…………………</v>
          </cell>
          <cell r="I80">
            <v>4</v>
          </cell>
        </row>
        <row r="83">
          <cell r="A83">
            <v>5</v>
          </cell>
          <cell r="B83" t="str">
            <v xml:space="preserve">General……………………………………………………………………………….……………………… </v>
          </cell>
          <cell r="I83">
            <v>4</v>
          </cell>
        </row>
        <row r="86">
          <cell r="A86">
            <v>6</v>
          </cell>
          <cell r="B86" t="str">
            <v>Operating Costs…………………………………………………………………………………...……….</v>
          </cell>
          <cell r="I86">
            <v>4</v>
          </cell>
        </row>
        <row r="89">
          <cell r="A89">
            <v>7</v>
          </cell>
          <cell r="B89" t="str">
            <v>Operating Cost Summary……………………………………………………………..………………….</v>
          </cell>
          <cell r="I89">
            <v>5</v>
          </cell>
        </row>
        <row r="92">
          <cell r="A92">
            <v>8</v>
          </cell>
          <cell r="B92" t="str">
            <v>Capital Project Cost Summary…………………………………………………….…………………….</v>
          </cell>
          <cell r="I92">
            <v>6</v>
          </cell>
        </row>
        <row r="115">
          <cell r="A115" t="str">
            <v>Kumtor Gold Project (Kyrgyzstan)</v>
          </cell>
          <cell r="E115" t="str">
            <v>Summary Report of Operations - December 2002</v>
          </cell>
          <cell r="I115" t="str">
            <v>Page 1</v>
          </cell>
        </row>
        <row r="116">
          <cell r="A116" t="str">
            <v>Note:</v>
          </cell>
          <cell r="B116" t="str">
            <v>All dollar values are in US currency.</v>
          </cell>
        </row>
        <row r="117">
          <cell r="A117" t="str">
            <v>1.</v>
          </cell>
          <cell r="B117" t="str">
            <v>Operating Statistics</v>
          </cell>
        </row>
        <row r="119">
          <cell r="C119" t="str">
            <v>Current Month</v>
          </cell>
          <cell r="F119" t="str">
            <v>Year to Date</v>
          </cell>
          <cell r="I119">
            <v>2002</v>
          </cell>
        </row>
        <row r="120">
          <cell r="C120" t="str">
            <v>Actual</v>
          </cell>
          <cell r="D120" t="str">
            <v>Budget</v>
          </cell>
          <cell r="E120" t="str">
            <v>Variance</v>
          </cell>
          <cell r="F120" t="str">
            <v>Actual</v>
          </cell>
          <cell r="G120" t="str">
            <v>Budget</v>
          </cell>
          <cell r="H120" t="str">
            <v>Variance</v>
          </cell>
          <cell r="I120" t="str">
            <v>Budget</v>
          </cell>
        </row>
        <row r="121">
          <cell r="A121" t="str">
            <v>Gold Poured (ounces)</v>
          </cell>
          <cell r="C121">
            <v>70223</v>
          </cell>
          <cell r="D121">
            <v>79142</v>
          </cell>
          <cell r="E121">
            <v>-8919</v>
          </cell>
          <cell r="F121">
            <v>528550</v>
          </cell>
          <cell r="G121">
            <v>666116</v>
          </cell>
          <cell r="H121">
            <v>-137566</v>
          </cell>
          <cell r="I121">
            <v>666116</v>
          </cell>
        </row>
        <row r="122">
          <cell r="A122" t="str">
            <v>Gold Sales (ounces)</v>
          </cell>
          <cell r="C122">
            <v>42288.031109999996</v>
          </cell>
          <cell r="D122">
            <v>107511.16344086021</v>
          </cell>
          <cell r="E122">
            <v>-65223.132330860215</v>
          </cell>
          <cell r="F122">
            <v>523182.46355999995</v>
          </cell>
          <cell r="G122">
            <v>662190.83870967745</v>
          </cell>
          <cell r="H122">
            <v>-139008.37514967751</v>
          </cell>
          <cell r="I122">
            <v>662190.83870967745</v>
          </cell>
        </row>
        <row r="123">
          <cell r="A123" t="str">
            <v xml:space="preserve">Unit Net Operating </v>
          </cell>
        </row>
        <row r="124">
          <cell r="A124" t="str">
            <v xml:space="preserve">Cash Costs </v>
          </cell>
          <cell r="C124" t="e">
            <v>#REF!</v>
          </cell>
          <cell r="D124" t="e">
            <v>#REF!</v>
          </cell>
          <cell r="E124" t="e">
            <v>#REF!</v>
          </cell>
          <cell r="F124" t="e">
            <v>#REF!</v>
          </cell>
          <cell r="G124" t="e">
            <v>#REF!</v>
          </cell>
          <cell r="H124" t="e">
            <v>#REF!</v>
          </cell>
          <cell r="I124" t="e">
            <v>#REF!</v>
          </cell>
        </row>
        <row r="125">
          <cell r="A125" t="str">
            <v>(US$/ounce poured)</v>
          </cell>
        </row>
        <row r="128">
          <cell r="A128" t="str">
            <v>2.</v>
          </cell>
          <cell r="B128" t="str">
            <v>Mining</v>
          </cell>
        </row>
        <row r="130">
          <cell r="A130" t="str">
            <v>Current Month</v>
          </cell>
          <cell r="F130" t="str">
            <v>Year to Date</v>
          </cell>
          <cell r="I130">
            <v>2002</v>
          </cell>
        </row>
        <row r="131">
          <cell r="A131" t="str">
            <v>Actual</v>
          </cell>
          <cell r="B131" t="str">
            <v>Budget</v>
          </cell>
          <cell r="C131" t="str">
            <v>Variance</v>
          </cell>
          <cell r="D131" t="str">
            <v>Open pit production</v>
          </cell>
          <cell r="F131" t="str">
            <v>Actual</v>
          </cell>
          <cell r="G131" t="str">
            <v>Budget</v>
          </cell>
          <cell r="H131" t="str">
            <v>Variance</v>
          </cell>
          <cell r="I131" t="str">
            <v xml:space="preserve">Budget </v>
          </cell>
        </row>
        <row r="132">
          <cell r="D132" t="str">
            <v>BCM's:</v>
          </cell>
        </row>
        <row r="133">
          <cell r="A133">
            <v>63450</v>
          </cell>
          <cell r="B133">
            <v>0</v>
          </cell>
          <cell r="C133">
            <v>63450</v>
          </cell>
          <cell r="D133" t="str">
            <v>Ice</v>
          </cell>
          <cell r="F133">
            <v>876700</v>
          </cell>
          <cell r="G133">
            <v>0</v>
          </cell>
          <cell r="H133">
            <v>876700</v>
          </cell>
          <cell r="I133">
            <v>0</v>
          </cell>
        </row>
        <row r="134">
          <cell r="A134">
            <v>1862605</v>
          </cell>
          <cell r="B134">
            <v>1447742</v>
          </cell>
          <cell r="C134">
            <v>414863</v>
          </cell>
          <cell r="D134" t="str">
            <v>Waste &amp; low grade</v>
          </cell>
          <cell r="F134">
            <v>17160399</v>
          </cell>
          <cell r="G134">
            <v>17131817</v>
          </cell>
          <cell r="H134">
            <v>28582</v>
          </cell>
          <cell r="I134">
            <v>17131818</v>
          </cell>
        </row>
        <row r="135">
          <cell r="A135">
            <v>173750</v>
          </cell>
          <cell r="B135">
            <v>164258</v>
          </cell>
          <cell r="C135">
            <v>9492</v>
          </cell>
          <cell r="D135" t="str">
            <v>Ore</v>
          </cell>
          <cell r="F135">
            <v>1633299</v>
          </cell>
          <cell r="G135">
            <v>1848183</v>
          </cell>
          <cell r="H135">
            <v>-214884</v>
          </cell>
          <cell r="I135">
            <v>1848183</v>
          </cell>
        </row>
        <row r="136">
          <cell r="A136">
            <v>2099805</v>
          </cell>
          <cell r="B136">
            <v>1612000</v>
          </cell>
          <cell r="C136">
            <v>487805</v>
          </cell>
          <cell r="D136" t="str">
            <v>Total</v>
          </cell>
          <cell r="F136">
            <v>19670398</v>
          </cell>
          <cell r="G136">
            <v>18980000</v>
          </cell>
          <cell r="H136">
            <v>690398</v>
          </cell>
          <cell r="I136">
            <v>18980000</v>
          </cell>
        </row>
        <row r="137">
          <cell r="D137" t="str">
            <v>Ore production</v>
          </cell>
        </row>
        <row r="138">
          <cell r="D138" t="str">
            <v>Tonnes:</v>
          </cell>
        </row>
        <row r="139">
          <cell r="A139">
            <v>495189</v>
          </cell>
          <cell r="B139">
            <v>467500</v>
          </cell>
          <cell r="C139">
            <v>27689</v>
          </cell>
          <cell r="D139" t="str">
            <v>Ore mined (tonnes)</v>
          </cell>
          <cell r="F139">
            <v>4654904</v>
          </cell>
          <cell r="G139">
            <v>5439960</v>
          </cell>
          <cell r="H139">
            <v>-785056</v>
          </cell>
          <cell r="I139">
            <v>5439960</v>
          </cell>
        </row>
        <row r="140">
          <cell r="A140">
            <v>5.8710000000000004</v>
          </cell>
          <cell r="B140">
            <v>6.4</v>
          </cell>
          <cell r="C140">
            <v>-0.52899999999999991</v>
          </cell>
          <cell r="D140" t="str">
            <v>Grade (g/t)</v>
          </cell>
          <cell r="F140">
            <v>3.6794070896843416</v>
          </cell>
          <cell r="G140">
            <v>4.6681921161699726</v>
          </cell>
          <cell r="H140">
            <v>-0.98878502648563105</v>
          </cell>
          <cell r="I140">
            <v>4.6681921161699726</v>
          </cell>
        </row>
        <row r="141">
          <cell r="A141">
            <v>93474</v>
          </cell>
          <cell r="B141">
            <v>96195</v>
          </cell>
          <cell r="C141">
            <v>-2721</v>
          </cell>
          <cell r="D141" t="str">
            <v>Ounces</v>
          </cell>
          <cell r="F141">
            <v>550655</v>
          </cell>
          <cell r="G141">
            <v>816461</v>
          </cell>
          <cell r="H141">
            <v>-265806</v>
          </cell>
          <cell r="I141">
            <v>816461</v>
          </cell>
        </row>
        <row r="144">
          <cell r="A144" t="str">
            <v>December mining production was 30.26% over budget at 67,736 BCM/day. The actual ore mined was above budget by 5.92% or 27,689 tonnes. Ore grade was under budget by .53 g/t during the month.</v>
          </cell>
        </row>
        <row r="171">
          <cell r="A171" t="str">
            <v>Kumtor Gold Project (Kyrgyzstan)</v>
          </cell>
          <cell r="E171" t="str">
            <v>Summary Report of Operations - December 2002</v>
          </cell>
          <cell r="I171" t="str">
            <v>Page 2</v>
          </cell>
        </row>
        <row r="172">
          <cell r="A172" t="str">
            <v>3.</v>
          </cell>
          <cell r="B172" t="str">
            <v>Milling</v>
          </cell>
        </row>
        <row r="174">
          <cell r="A174" t="str">
            <v>Current Month</v>
          </cell>
          <cell r="F174" t="str">
            <v>Year to Date</v>
          </cell>
          <cell r="I174">
            <v>2002</v>
          </cell>
        </row>
        <row r="175">
          <cell r="A175" t="str">
            <v>Actual</v>
          </cell>
          <cell r="B175" t="str">
            <v>Budget</v>
          </cell>
          <cell r="C175" t="str">
            <v>Variance</v>
          </cell>
          <cell r="F175" t="str">
            <v>Actual</v>
          </cell>
          <cell r="G175" t="str">
            <v>Budget</v>
          </cell>
          <cell r="H175" t="str">
            <v>Variance</v>
          </cell>
          <cell r="I175" t="str">
            <v xml:space="preserve">Budget </v>
          </cell>
        </row>
        <row r="176">
          <cell r="D176" t="str">
            <v>Mill  production</v>
          </cell>
        </row>
        <row r="177">
          <cell r="A177">
            <v>479392</v>
          </cell>
          <cell r="B177">
            <v>467500</v>
          </cell>
          <cell r="C177">
            <v>11892</v>
          </cell>
          <cell r="D177" t="str">
            <v>Tonnes of ore milled</v>
          </cell>
          <cell r="F177">
            <v>5611124</v>
          </cell>
          <cell r="G177">
            <v>5439960</v>
          </cell>
          <cell r="H177">
            <v>171164</v>
          </cell>
          <cell r="I177">
            <v>5439960</v>
          </cell>
        </row>
        <row r="178">
          <cell r="A178">
            <v>5.1970000000000001</v>
          </cell>
          <cell r="B178">
            <v>6.4</v>
          </cell>
          <cell r="C178">
            <v>-1.2030000000000003</v>
          </cell>
          <cell r="D178" t="str">
            <v>Grade (g/t)</v>
          </cell>
          <cell r="F178">
            <v>3.7110215837325997</v>
          </cell>
          <cell r="G178">
            <v>4.6681921161699726</v>
          </cell>
          <cell r="H178">
            <v>-0.95717053243737293</v>
          </cell>
          <cell r="I178">
            <v>4.6681921161699726</v>
          </cell>
        </row>
        <row r="179">
          <cell r="A179">
            <v>0.8286</v>
          </cell>
          <cell r="B179">
            <v>0.83</v>
          </cell>
          <cell r="C179">
            <v>-1.3999999999999568E-3</v>
          </cell>
          <cell r="D179" t="str">
            <v>Recovery %</v>
          </cell>
          <cell r="F179">
            <v>0.78126741103103181</v>
          </cell>
          <cell r="G179">
            <v>0.81715354438240162</v>
          </cell>
          <cell r="H179">
            <v>-3.5886133351369809E-2</v>
          </cell>
          <cell r="I179">
            <v>0.81715354438240162</v>
          </cell>
        </row>
        <row r="180">
          <cell r="A180">
            <v>66370</v>
          </cell>
          <cell r="B180">
            <v>79842</v>
          </cell>
          <cell r="C180">
            <v>-13472</v>
          </cell>
          <cell r="D180" t="str">
            <v>Total ounces produced</v>
          </cell>
          <cell r="F180">
            <v>523039</v>
          </cell>
          <cell r="G180">
            <v>667174</v>
          </cell>
          <cell r="H180">
            <v>-144135</v>
          </cell>
          <cell r="I180">
            <v>667174</v>
          </cell>
        </row>
        <row r="181">
          <cell r="A181">
            <v>3853</v>
          </cell>
          <cell r="B181">
            <v>-700</v>
          </cell>
          <cell r="C181">
            <v>4553</v>
          </cell>
          <cell r="D181" t="str">
            <v>In-circuit change</v>
          </cell>
          <cell r="F181">
            <v>5511</v>
          </cell>
          <cell r="G181">
            <v>-1059</v>
          </cell>
          <cell r="H181">
            <v>6570</v>
          </cell>
          <cell r="I181">
            <v>-1058</v>
          </cell>
        </row>
        <row r="182">
          <cell r="A182">
            <v>70223</v>
          </cell>
          <cell r="B182">
            <v>79142</v>
          </cell>
          <cell r="C182">
            <v>-8919</v>
          </cell>
          <cell r="D182" t="str">
            <v>Total gold poured (ounces)</v>
          </cell>
          <cell r="F182">
            <v>528550</v>
          </cell>
          <cell r="G182">
            <v>666116</v>
          </cell>
          <cell r="H182">
            <v>-137566</v>
          </cell>
          <cell r="I182">
            <v>666116</v>
          </cell>
        </row>
        <row r="185">
          <cell r="A185" t="str">
            <v xml:space="preserve">Total of 479,392 tonnes of ore were milled during December. The actual head grade was 5.20 g/t with a gold recovery of 82.86%, compared to a budgeted head grade of 6.40 g/t and recovery of 83.00%. Kumtor poured 70,223 ounces of gold in December which was </v>
          </cell>
        </row>
        <row r="193">
          <cell r="A193" t="str">
            <v>4.</v>
          </cell>
          <cell r="B193" t="str">
            <v>Maintenance</v>
          </cell>
        </row>
        <row r="195">
          <cell r="B195">
            <v>4.0999999999999996</v>
          </cell>
          <cell r="C195" t="str">
            <v xml:space="preserve">Mine Maintenance </v>
          </cell>
        </row>
        <row r="198">
          <cell r="B198" t="str">
            <v>Availability</v>
          </cell>
          <cell r="D198" t="str">
            <v>Month %</v>
          </cell>
          <cell r="F198" t="str">
            <v>Year-to-date %</v>
          </cell>
        </row>
        <row r="199">
          <cell r="B199" t="str">
            <v>Drills</v>
          </cell>
          <cell r="D199">
            <v>0.96360000000000001</v>
          </cell>
          <cell r="F199">
            <v>0.90059999999999996</v>
          </cell>
        </row>
        <row r="200">
          <cell r="B200" t="str">
            <v>777 Haul trucks</v>
          </cell>
          <cell r="D200">
            <v>0.95820000000000005</v>
          </cell>
          <cell r="F200">
            <v>0.93659999999999999</v>
          </cell>
        </row>
        <row r="201">
          <cell r="B201" t="str">
            <v>Loaders 992</v>
          </cell>
          <cell r="D201">
            <v>0.87429999999999997</v>
          </cell>
          <cell r="F201">
            <v>0.90480000000000005</v>
          </cell>
        </row>
        <row r="202">
          <cell r="B202" t="str">
            <v xml:space="preserve">Aux loaders </v>
          </cell>
          <cell r="D202">
            <v>0.95689999999999997</v>
          </cell>
          <cell r="F202">
            <v>0.93479999999999996</v>
          </cell>
        </row>
        <row r="203">
          <cell r="B203" t="str">
            <v>Graders</v>
          </cell>
          <cell r="D203">
            <v>0.96450000000000002</v>
          </cell>
          <cell r="F203">
            <v>0.94779999999999998</v>
          </cell>
        </row>
        <row r="204">
          <cell r="B204" t="str">
            <v>Aux. Excavators</v>
          </cell>
          <cell r="D204">
            <v>0.70740000000000003</v>
          </cell>
          <cell r="F204">
            <v>0.88390000000000002</v>
          </cell>
        </row>
        <row r="205">
          <cell r="B205" t="str">
            <v>Dozers</v>
          </cell>
          <cell r="D205">
            <v>0.96050000000000002</v>
          </cell>
          <cell r="F205">
            <v>0.91910000000000003</v>
          </cell>
        </row>
        <row r="206">
          <cell r="B206" t="str">
            <v>CAT Shovels</v>
          </cell>
          <cell r="D206">
            <v>0.95979999999999999</v>
          </cell>
          <cell r="F206">
            <v>0.90490000000000004</v>
          </cell>
        </row>
        <row r="226">
          <cell r="A226" t="str">
            <v>Kumtor Gold Project (Kyrgyzstan)</v>
          </cell>
          <cell r="E226" t="str">
            <v>Summary Report of Operations - December 2002</v>
          </cell>
          <cell r="I226" t="str">
            <v>Page 3</v>
          </cell>
        </row>
        <row r="227">
          <cell r="B227">
            <v>4.2</v>
          </cell>
          <cell r="C227" t="str">
            <v>Mill Maintenance</v>
          </cell>
        </row>
        <row r="229">
          <cell r="D229" t="str">
            <v>Hours in  Month (October %)</v>
          </cell>
          <cell r="G229" t="str">
            <v>Year-to-date Hours (YTD %)</v>
          </cell>
        </row>
        <row r="230">
          <cell r="B230" t="str">
            <v>Mill Availability</v>
          </cell>
          <cell r="D230" t="str">
            <v>724hrs (97.31%)</v>
          </cell>
          <cell r="G230" t="str">
            <v>8,270.85hrs (94.42%)</v>
          </cell>
        </row>
        <row r="232">
          <cell r="B232" t="str">
            <v>Mill availability for the month was good.</v>
          </cell>
        </row>
        <row r="237">
          <cell r="A237" t="str">
            <v>5.</v>
          </cell>
          <cell r="B237" t="str">
            <v>General</v>
          </cell>
        </row>
        <row r="239">
          <cell r="B239">
            <v>5.0999999999999996</v>
          </cell>
          <cell r="C239" t="str">
            <v>HR and Administration</v>
          </cell>
        </row>
        <row r="241">
          <cell r="B241" t="str">
            <v>The regular workforce at the end of December totaled 1,557 active regular employees, compared</v>
          </cell>
        </row>
        <row r="242">
          <cell r="B242" t="str">
            <v>to the approved budget of 1,571.</v>
          </cell>
        </row>
        <row r="245">
          <cell r="B245" t="str">
            <v>5.2</v>
          </cell>
          <cell r="C245" t="str">
            <v>Safety &amp; Environment</v>
          </cell>
        </row>
        <row r="247">
          <cell r="B247" t="str">
            <v>There were no lost time injury, seven first aid injury and five medical aid injuries.</v>
          </cell>
        </row>
        <row r="252">
          <cell r="A252" t="str">
            <v>6.</v>
          </cell>
          <cell r="B252" t="str">
            <v>Operating Costs</v>
          </cell>
        </row>
        <row r="254">
          <cell r="B254" t="str">
            <v>6.1</v>
          </cell>
          <cell r="C254" t="str">
            <v>Mine</v>
          </cell>
        </row>
        <row r="256">
          <cell r="A256" t="str">
            <v>Current Month</v>
          </cell>
          <cell r="F256" t="str">
            <v>Year to Date</v>
          </cell>
          <cell r="I256">
            <v>2002</v>
          </cell>
        </row>
        <row r="257">
          <cell r="A257" t="str">
            <v>Actual</v>
          </cell>
          <cell r="B257" t="str">
            <v>Budget</v>
          </cell>
          <cell r="C257" t="str">
            <v>Variance</v>
          </cell>
          <cell r="F257" t="str">
            <v>Actual</v>
          </cell>
          <cell r="G257" t="str">
            <v>Budget</v>
          </cell>
          <cell r="H257" t="str">
            <v>Variance</v>
          </cell>
          <cell r="I257" t="str">
            <v xml:space="preserve">Budget </v>
          </cell>
        </row>
        <row r="258">
          <cell r="A258">
            <v>2099805</v>
          </cell>
          <cell r="B258">
            <v>1612000</v>
          </cell>
          <cell r="C258">
            <v>487805</v>
          </cell>
          <cell r="D258" t="str">
            <v xml:space="preserve">   BCM's</v>
          </cell>
          <cell r="F258">
            <v>19670398</v>
          </cell>
          <cell r="G258">
            <v>18980000</v>
          </cell>
          <cell r="H258">
            <v>690398</v>
          </cell>
          <cell r="I258">
            <v>18980000</v>
          </cell>
        </row>
        <row r="259">
          <cell r="A259" t="e">
            <v>#REF!</v>
          </cell>
          <cell r="B259" t="e">
            <v>#REF!</v>
          </cell>
          <cell r="C259" t="e">
            <v>#REF!</v>
          </cell>
          <cell r="D259" t="str">
            <v xml:space="preserve">   $/BCM</v>
          </cell>
          <cell r="F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</row>
        <row r="260">
          <cell r="A260">
            <v>495189</v>
          </cell>
          <cell r="B260">
            <v>467500</v>
          </cell>
          <cell r="C260">
            <v>27689</v>
          </cell>
          <cell r="D260" t="str">
            <v xml:space="preserve">   Tonnes ore</v>
          </cell>
          <cell r="F260">
            <v>4654904</v>
          </cell>
          <cell r="G260">
            <v>5439960</v>
          </cell>
          <cell r="H260">
            <v>-785056</v>
          </cell>
          <cell r="I260">
            <v>5439960</v>
          </cell>
        </row>
        <row r="261">
          <cell r="A261" t="e">
            <v>#REF!</v>
          </cell>
          <cell r="B261" t="e">
            <v>#REF!</v>
          </cell>
          <cell r="C261" t="e">
            <v>#REF!</v>
          </cell>
          <cell r="D261" t="str">
            <v xml:space="preserve">   $/tonnes ore</v>
          </cell>
          <cell r="F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</row>
        <row r="262">
          <cell r="A262">
            <v>93474</v>
          </cell>
          <cell r="B262">
            <v>96195</v>
          </cell>
          <cell r="C262">
            <v>-2721</v>
          </cell>
          <cell r="D262" t="str">
            <v xml:space="preserve">   Ounces Gold</v>
          </cell>
          <cell r="F262">
            <v>550655</v>
          </cell>
          <cell r="G262">
            <v>816461</v>
          </cell>
          <cell r="H262">
            <v>-265806</v>
          </cell>
          <cell r="I262">
            <v>816461</v>
          </cell>
        </row>
        <row r="263">
          <cell r="A263" t="e">
            <v>#REF!</v>
          </cell>
          <cell r="B263" t="e">
            <v>#REF!</v>
          </cell>
          <cell r="C263" t="e">
            <v>#REF!</v>
          </cell>
          <cell r="D263" t="str">
            <v xml:space="preserve">   $/oz</v>
          </cell>
          <cell r="F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</row>
        <row r="286">
          <cell r="A286" t="str">
            <v>Kumtor Gold Project (Kyrgyzstan)</v>
          </cell>
          <cell r="E286" t="str">
            <v>Summary Report of Operations - December 2002</v>
          </cell>
          <cell r="I286" t="str">
            <v>Page 4</v>
          </cell>
        </row>
        <row r="287">
          <cell r="A287">
            <v>6.2</v>
          </cell>
          <cell r="B287" t="str">
            <v>Milling</v>
          </cell>
        </row>
        <row r="289">
          <cell r="A289" t="str">
            <v>Current Month</v>
          </cell>
          <cell r="F289" t="str">
            <v>Year to Date</v>
          </cell>
          <cell r="I289">
            <v>2002</v>
          </cell>
        </row>
        <row r="290">
          <cell r="A290" t="str">
            <v>Actual</v>
          </cell>
          <cell r="B290" t="str">
            <v>Budget</v>
          </cell>
          <cell r="C290" t="str">
            <v>Variance</v>
          </cell>
          <cell r="F290" t="str">
            <v>Actual</v>
          </cell>
          <cell r="G290" t="str">
            <v>Budget</v>
          </cell>
          <cell r="H290" t="str">
            <v>Variance</v>
          </cell>
          <cell r="I290" t="str">
            <v xml:space="preserve">Budget </v>
          </cell>
        </row>
        <row r="291">
          <cell r="A291">
            <v>479392</v>
          </cell>
          <cell r="B291">
            <v>467500</v>
          </cell>
          <cell r="C291">
            <v>11892</v>
          </cell>
          <cell r="D291" t="str">
            <v xml:space="preserve">   Tonnes milled</v>
          </cell>
          <cell r="F291">
            <v>5611124</v>
          </cell>
          <cell r="G291">
            <v>5439960</v>
          </cell>
          <cell r="H291">
            <v>171164</v>
          </cell>
          <cell r="I291">
            <v>5439960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 t="str">
            <v xml:space="preserve">   $/tonne</v>
          </cell>
          <cell r="F292">
            <v>1.1789186096230282</v>
          </cell>
          <cell r="G292">
            <v>1.3433204067676967</v>
          </cell>
          <cell r="H292">
            <v>0.16440179714466852</v>
          </cell>
          <cell r="I292">
            <v>1.3433207744174591</v>
          </cell>
        </row>
        <row r="293">
          <cell r="A293">
            <v>70223</v>
          </cell>
          <cell r="B293">
            <v>79142</v>
          </cell>
          <cell r="C293">
            <v>-8919</v>
          </cell>
          <cell r="D293" t="str">
            <v xml:space="preserve">   Ounces Poured</v>
          </cell>
          <cell r="F293">
            <v>528550</v>
          </cell>
          <cell r="G293">
            <v>666116</v>
          </cell>
          <cell r="H293">
            <v>-137566</v>
          </cell>
          <cell r="I293">
            <v>666116</v>
          </cell>
        </row>
        <row r="294">
          <cell r="A294">
            <v>0</v>
          </cell>
          <cell r="B294">
            <v>0</v>
          </cell>
          <cell r="C294">
            <v>0</v>
          </cell>
          <cell r="D294" t="str">
            <v xml:space="preserve">   $/ounce</v>
          </cell>
          <cell r="F294">
            <v>12.515482933501854</v>
          </cell>
          <cell r="G294">
            <v>10.970475532790083</v>
          </cell>
          <cell r="H294">
            <v>-1.5450074007117713</v>
          </cell>
          <cell r="I294">
            <v>10.970478535270132</v>
          </cell>
        </row>
        <row r="296">
          <cell r="A296" t="str">
            <v xml:space="preserve">Actual unit cost per tonne milled was over budget by $0.27 per tonne. </v>
          </cell>
        </row>
        <row r="299">
          <cell r="A299" t="str">
            <v>7.</v>
          </cell>
          <cell r="B299" t="str">
            <v>Operating Cost Summary</v>
          </cell>
        </row>
        <row r="302">
          <cell r="A302" t="str">
            <v>Current Month</v>
          </cell>
          <cell r="F302" t="str">
            <v>Year to Date</v>
          </cell>
          <cell r="I302">
            <v>2002</v>
          </cell>
        </row>
        <row r="303">
          <cell r="A303" t="str">
            <v>Actual</v>
          </cell>
          <cell r="B303" t="str">
            <v>Budget</v>
          </cell>
          <cell r="C303" t="str">
            <v>Variance</v>
          </cell>
          <cell r="D303" t="str">
            <v>Cost by activity</v>
          </cell>
          <cell r="F303" t="str">
            <v>Actual</v>
          </cell>
          <cell r="G303" t="str">
            <v>Budget</v>
          </cell>
          <cell r="H303" t="str">
            <v>Variance</v>
          </cell>
          <cell r="I303" t="str">
            <v xml:space="preserve">Budget </v>
          </cell>
        </row>
        <row r="304">
          <cell r="A304" t="e">
            <v>#REF!</v>
          </cell>
          <cell r="B304" t="e">
            <v>#REF!</v>
          </cell>
          <cell r="C304" t="e">
            <v>#REF!</v>
          </cell>
          <cell r="D304" t="str">
            <v>Mining</v>
          </cell>
          <cell r="F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</row>
        <row r="305">
          <cell r="A305">
            <v>0</v>
          </cell>
          <cell r="B305">
            <v>0</v>
          </cell>
          <cell r="C305">
            <v>0</v>
          </cell>
          <cell r="D305" t="str">
            <v>Milling</v>
          </cell>
          <cell r="F305">
            <v>6615.0585045024045</v>
          </cell>
          <cell r="G305">
            <v>7307.6092799999988</v>
          </cell>
          <cell r="H305">
            <v>692.55077549759426</v>
          </cell>
          <cell r="I305">
            <v>7307.6112800000001</v>
          </cell>
        </row>
        <row r="306">
          <cell r="A306">
            <v>0</v>
          </cell>
          <cell r="B306">
            <v>0</v>
          </cell>
          <cell r="C306">
            <v>0</v>
          </cell>
          <cell r="D306" t="str">
            <v>Site administration</v>
          </cell>
          <cell r="F306">
            <v>6025.6056316100467</v>
          </cell>
          <cell r="G306">
            <v>6661.2034999999996</v>
          </cell>
          <cell r="H306">
            <v>635.59786838995296</v>
          </cell>
          <cell r="I306">
            <v>6661.2054999999991</v>
          </cell>
        </row>
        <row r="307">
          <cell r="A307">
            <v>0</v>
          </cell>
          <cell r="B307">
            <v>0</v>
          </cell>
          <cell r="C307">
            <v>0</v>
          </cell>
          <cell r="D307" t="str">
            <v>Maintenance</v>
          </cell>
          <cell r="F307">
            <v>424.8348213507735</v>
          </cell>
          <cell r="G307">
            <v>17193.346880000001</v>
          </cell>
          <cell r="H307">
            <v>16768.512058649227</v>
          </cell>
          <cell r="I307">
            <v>17193.346980000002</v>
          </cell>
        </row>
        <row r="308">
          <cell r="A308" t="e">
            <v>#REF!</v>
          </cell>
          <cell r="B308" t="e">
            <v>#REF!</v>
          </cell>
          <cell r="C308" t="e">
            <v>#REF!</v>
          </cell>
          <cell r="D308" t="str">
            <v>Total site costs</v>
          </cell>
          <cell r="F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</row>
        <row r="309">
          <cell r="A309">
            <v>0</v>
          </cell>
          <cell r="B309">
            <v>0</v>
          </cell>
          <cell r="C309">
            <v>0</v>
          </cell>
          <cell r="D309" t="str">
            <v>Bishkek administration</v>
          </cell>
          <cell r="F309">
            <v>1869.0335691890339</v>
          </cell>
          <cell r="G309">
            <v>1718.8715499999998</v>
          </cell>
          <cell r="H309">
            <v>-150.16201918903403</v>
          </cell>
          <cell r="I309">
            <v>1718.8715499999998</v>
          </cell>
        </row>
        <row r="310">
          <cell r="A310">
            <v>8049.8711399999993</v>
          </cell>
          <cell r="B310">
            <v>7105.73135</v>
          </cell>
          <cell r="C310">
            <v>-944.13978999999927</v>
          </cell>
          <cell r="D310" t="str">
            <v>Net operating cash costs</v>
          </cell>
          <cell r="F310">
            <v>93886.645600000003</v>
          </cell>
          <cell r="G310">
            <v>91194</v>
          </cell>
          <cell r="H310">
            <v>-2692.6456000000035</v>
          </cell>
          <cell r="I310" t="e">
            <v>#REF!</v>
          </cell>
        </row>
        <row r="311">
          <cell r="A311" t="e">
            <v>#REF!</v>
          </cell>
          <cell r="B311" t="e">
            <v>#REF!</v>
          </cell>
          <cell r="C311" t="e">
            <v>#REF!</v>
          </cell>
          <cell r="D311" t="str">
            <v>Unit net oper. cash cost oz/poured</v>
          </cell>
          <cell r="F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</row>
        <row r="314">
          <cell r="A314" t="str">
            <v>Current Month</v>
          </cell>
          <cell r="F314" t="str">
            <v>Year to Date</v>
          </cell>
          <cell r="I314">
            <v>2002</v>
          </cell>
        </row>
        <row r="315">
          <cell r="A315" t="str">
            <v>Actual</v>
          </cell>
          <cell r="B315" t="str">
            <v>Budget</v>
          </cell>
          <cell r="C315" t="str">
            <v>Variance</v>
          </cell>
          <cell r="D315" t="str">
            <v>Cost by expense element</v>
          </cell>
          <cell r="F315" t="str">
            <v>Actual</v>
          </cell>
          <cell r="G315" t="str">
            <v>Budget</v>
          </cell>
          <cell r="H315" t="str">
            <v>Variance</v>
          </cell>
          <cell r="I315" t="str">
            <v xml:space="preserve">Budget </v>
          </cell>
        </row>
        <row r="316">
          <cell r="A316">
            <v>3272.8333399999997</v>
          </cell>
          <cell r="B316">
            <v>1779.6747600000001</v>
          </cell>
          <cell r="C316">
            <v>-1493.1585799999996</v>
          </cell>
          <cell r="D316" t="str">
            <v>Employee Costs</v>
          </cell>
          <cell r="F316">
            <v>25012.982010000003</v>
          </cell>
          <cell r="G316">
            <v>22072.20952</v>
          </cell>
          <cell r="H316">
            <v>-2940.772490000003</v>
          </cell>
          <cell r="I316">
            <v>22072.210520000001</v>
          </cell>
        </row>
        <row r="317">
          <cell r="A317">
            <v>3031.7338</v>
          </cell>
          <cell r="B317">
            <v>2975.68959</v>
          </cell>
          <cell r="C317">
            <v>-56.044210000000021</v>
          </cell>
          <cell r="D317" t="str">
            <v>Operating Materials &amp; Supplies</v>
          </cell>
          <cell r="F317">
            <v>35103.802230000001</v>
          </cell>
          <cell r="G317">
            <v>37039.764060000001</v>
          </cell>
          <cell r="H317">
            <v>1935.9618300000002</v>
          </cell>
          <cell r="I317">
            <v>37039.75806</v>
          </cell>
        </row>
        <row r="318">
          <cell r="A318">
            <v>358.11601000000002</v>
          </cell>
          <cell r="B318">
            <v>1141.9960000000001</v>
          </cell>
          <cell r="C318">
            <v>783.87999000000013</v>
          </cell>
          <cell r="D318" t="str">
            <v>Maintenance Materials &amp; Supplies</v>
          </cell>
          <cell r="F318">
            <v>19878.732629999999</v>
          </cell>
          <cell r="G318">
            <v>17930.23</v>
          </cell>
          <cell r="H318">
            <v>-1948.502629999999</v>
          </cell>
          <cell r="I318">
            <v>17930.227999999999</v>
          </cell>
        </row>
        <row r="319">
          <cell r="A319">
            <v>-1.8042499999999999</v>
          </cell>
          <cell r="B319">
            <v>8.1509999999999998</v>
          </cell>
          <cell r="C319">
            <v>9.9552499999999995</v>
          </cell>
          <cell r="D319" t="str">
            <v>Procurement</v>
          </cell>
          <cell r="F319">
            <v>60.918479999999995</v>
          </cell>
          <cell r="G319">
            <v>97.804000000000002</v>
          </cell>
          <cell r="H319">
            <v>36.885520000000007</v>
          </cell>
          <cell r="I319">
            <v>97.804000000000002</v>
          </cell>
        </row>
        <row r="320">
          <cell r="A320">
            <v>219.34842999999998</v>
          </cell>
          <cell r="B320">
            <v>311.12599999999998</v>
          </cell>
          <cell r="C320">
            <v>91.777569999999997</v>
          </cell>
          <cell r="D320" t="str">
            <v>Camp Catering</v>
          </cell>
          <cell r="F320">
            <v>2520.7168700000007</v>
          </cell>
          <cell r="G320">
            <v>3785.61</v>
          </cell>
          <cell r="H320">
            <v>1264.8931299999995</v>
          </cell>
          <cell r="I320">
            <v>3785.61</v>
          </cell>
        </row>
        <row r="321">
          <cell r="A321">
            <v>1318.5993700000001</v>
          </cell>
          <cell r="B321">
            <v>890.35199999999998</v>
          </cell>
          <cell r="C321">
            <v>-428.24737000000016</v>
          </cell>
          <cell r="D321" t="str">
            <v>General and Administration</v>
          </cell>
          <cell r="F321">
            <v>12407.506649999999</v>
          </cell>
          <cell r="G321">
            <v>11096.376</v>
          </cell>
          <cell r="H321">
            <v>-1311.1306499999992</v>
          </cell>
          <cell r="I321">
            <v>11096.376</v>
          </cell>
        </row>
        <row r="322">
          <cell r="A322">
            <v>8198.8266999999996</v>
          </cell>
          <cell r="B322">
            <v>7106.9893499999998</v>
          </cell>
          <cell r="C322">
            <v>-1091.8373499999998</v>
          </cell>
          <cell r="D322" t="str">
            <v>Total operating costs</v>
          </cell>
          <cell r="F322">
            <v>94984.658869999999</v>
          </cell>
          <cell r="G322">
            <v>92021.993580000009</v>
          </cell>
          <cell r="H322">
            <v>-2962.6652899999899</v>
          </cell>
          <cell r="I322">
            <v>92021.986580000012</v>
          </cell>
        </row>
        <row r="323">
          <cell r="A323">
            <v>-148.95555999999999</v>
          </cell>
          <cell r="B323">
            <v>-1.258</v>
          </cell>
          <cell r="C323">
            <v>147.69755999999998</v>
          </cell>
          <cell r="D323" t="str">
            <v>Allocations &amp; recovery</v>
          </cell>
          <cell r="F323">
            <v>-1098.0132699999997</v>
          </cell>
          <cell r="G323">
            <v>-828.452</v>
          </cell>
          <cell r="H323">
            <v>269.56126999999969</v>
          </cell>
          <cell r="I323">
            <v>-828.45699999999999</v>
          </cell>
        </row>
        <row r="324">
          <cell r="A324">
            <v>8049.8711399999993</v>
          </cell>
          <cell r="B324">
            <v>7105.73135</v>
          </cell>
          <cell r="C324">
            <v>-944.13978999999927</v>
          </cell>
          <cell r="D324" t="str">
            <v>Net operating costs</v>
          </cell>
          <cell r="F324">
            <v>93886.645600000003</v>
          </cell>
          <cell r="G324">
            <v>91193.541580000005</v>
          </cell>
          <cell r="H324">
            <v>-2693.1040199999989</v>
          </cell>
          <cell r="I324">
            <v>91193.529580000017</v>
          </cell>
        </row>
        <row r="342">
          <cell r="A342" t="str">
            <v>Kumtor Gold Project (Kyrgyzstan)</v>
          </cell>
          <cell r="E342" t="str">
            <v>Summary Report of Operations - December 2002</v>
          </cell>
          <cell r="I342" t="str">
            <v>Page 5</v>
          </cell>
        </row>
        <row r="343">
          <cell r="A343">
            <v>8</v>
          </cell>
          <cell r="B343" t="str">
            <v>Capital Project Cost Summary</v>
          </cell>
        </row>
        <row r="345">
          <cell r="D345" t="str">
            <v>Month</v>
          </cell>
          <cell r="E345" t="str">
            <v>Year-to-date</v>
          </cell>
          <cell r="F345">
            <v>2002</v>
          </cell>
          <cell r="G345">
            <v>2002</v>
          </cell>
        </row>
        <row r="346">
          <cell r="D346" t="str">
            <v>Actual</v>
          </cell>
          <cell r="E346" t="str">
            <v>Actual</v>
          </cell>
          <cell r="F346" t="str">
            <v>Budget</v>
          </cell>
          <cell r="G346" t="str">
            <v>Forecast</v>
          </cell>
        </row>
        <row r="347">
          <cell r="A347" t="str">
            <v>2002 Capital Projects</v>
          </cell>
        </row>
        <row r="348">
          <cell r="A348" t="str">
            <v>Capital</v>
          </cell>
          <cell r="D348">
            <v>2803.444</v>
          </cell>
          <cell r="E348">
            <v>8610.179909025459</v>
          </cell>
          <cell r="F348">
            <v>4960.5</v>
          </cell>
          <cell r="G348">
            <v>7258.3514000000005</v>
          </cell>
        </row>
        <row r="349">
          <cell r="A349" t="str">
            <v>Development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Decommissioning/Reclamation</v>
          </cell>
          <cell r="D350">
            <v>0</v>
          </cell>
          <cell r="E350">
            <v>2E-3</v>
          </cell>
          <cell r="F350">
            <v>0</v>
          </cell>
          <cell r="G350">
            <v>4.0000000000000001E-3</v>
          </cell>
        </row>
        <row r="351">
          <cell r="A351" t="str">
            <v>Total Capital Projects</v>
          </cell>
          <cell r="D351">
            <v>2803.444</v>
          </cell>
          <cell r="E351">
            <v>8610.1819090254594</v>
          </cell>
          <cell r="F351">
            <v>4960.5</v>
          </cell>
          <cell r="G351">
            <v>7258.3554000000004</v>
          </cell>
        </row>
        <row r="402">
          <cell r="A402" t="str">
            <v>Kumtor Gold Project (Kyrgyzstan)</v>
          </cell>
          <cell r="E402" t="str">
            <v>Summary Report of Operations - December 2002</v>
          </cell>
          <cell r="I402" t="str">
            <v>Page 6</v>
          </cell>
        </row>
      </sheetData>
      <sheetData sheetId="24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Z-10"/>
      <sheetName val="Z-20"/>
      <sheetName val="TB 2007"/>
      <sheetName val="Z-30"/>
      <sheetName val="PBC-платы"/>
      <sheetName val="PBC-CIT"/>
      <sheetName val="PBC-22 att"/>
      <sheetName val="Z-60"/>
      <sheetName val="Z-70"/>
      <sheetName val="Z-90"/>
      <sheetName val="Z-100"/>
      <sheetName val="Z-110"/>
      <sheetName val="Z-120"/>
      <sheetName val="BS_07"/>
      <sheetName val="P&amp;L_07"/>
      <sheetName val="TB_2006"/>
      <sheetName val="K-10"/>
      <sheetName val="L-10"/>
      <sheetName val="PBC-VAT"/>
      <sheetName val="PBC-VAT formatted"/>
      <sheetName val="PBC-Output VAT"/>
      <sheetName val="PBC-Input V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Area Summary"/>
      <sheetName val="DATA"/>
      <sheetName val="Tabeller"/>
      <sheetName val="5R"/>
      <sheetName val="Z-10"/>
      <sheetName val="Anlagevermögen"/>
      <sheetName val="Worksheet in 1611 Preliminary A"/>
      <sheetName val="I-Index"/>
      <sheetName val="Prelim Cost"/>
      <sheetName val="Расчет_Ин"/>
      <sheetName val="PIT&amp;PP(2)"/>
      <sheetName val="Cash CCI Detail"/>
      <sheetName val="A 100"/>
      <sheetName val="Detail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</sheetNames>
    <sheetDataSet>
      <sheetData sheetId="0"/>
      <sheetData sheetId="1"/>
      <sheetData sheetId="2"/>
      <sheetData sheetId="3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K1"/>
      <sheetName val="K2"/>
      <sheetName val="O1"/>
      <sheetName val="O2"/>
      <sheetName val="O3"/>
      <sheetName val="O4"/>
      <sheetName val="P1"/>
      <sheetName val="P2"/>
      <sheetName val="P3"/>
      <sheetName val="P4"/>
      <sheetName val="C1"/>
      <sheetName val="C2"/>
      <sheetName val="C3"/>
      <sheetName val="C4"/>
      <sheetName val="C5"/>
      <sheetName val="C6"/>
      <sheetName val="Акт"/>
      <sheetName val="C7"/>
      <sheetName val="Grouplist"/>
      <sheetName val="Productlist"/>
    </sheetNames>
    <sheetDataSet>
      <sheetData sheetId="0" refreshError="1"/>
      <sheetData sheetId="1" refreshError="1">
        <row r="2">
          <cell r="F2" t="str">
            <v>&lt;-Введите код компании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Schedule"/>
      <sheetName val="Settings"/>
      <sheetName val="Settings - Admin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</sheetNames>
    <sheetDataSet>
      <sheetData sheetId="0"/>
      <sheetData sheetId="1"/>
      <sheetData sheetId="2"/>
      <sheetData sheetId="3" refreshError="1">
        <row r="17">
          <cell r="E17">
            <v>36037</v>
          </cell>
          <cell r="H17" t="str">
            <v>08+04</v>
          </cell>
          <cell r="K17" t="str">
            <v>EUR</v>
          </cell>
        </row>
        <row r="25">
          <cell r="B25" t="str">
            <v>Slavutich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10"/>
      <sheetName val="O-20"/>
      <sheetName val="O-25"/>
      <sheetName val="O-30"/>
      <sheetName val="O-40"/>
      <sheetName val="O-60"/>
      <sheetName val="O-70"/>
      <sheetName val="O-80"/>
      <sheetName val="J-10"/>
      <sheetName val="Tabell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A_20"/>
      <sheetName val="Prelim Cost"/>
      <sheetName val="CamKum Prod"/>
      <sheetName val="16"/>
      <sheetName val="12"/>
      <sheetName val="10"/>
      <sheetName val="22"/>
      <sheetName val="IS"/>
      <sheetName val="#REF"/>
      <sheetName val="C 25"/>
      <sheetName val="PIT&amp;PP(2)"/>
      <sheetName val="Apogei_2001_6_LS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"/>
    </sheetNames>
    <sheetDataSet>
      <sheetData sheetId="0">
        <row r="27">
          <cell r="B27" t="str">
            <v>Negative amounts per transactions “Repo”</v>
          </cell>
        </row>
      </sheetData>
      <sheetData sheetId="1"/>
      <sheetData sheetId="2" refreshError="1">
        <row r="27">
          <cell r="B27" t="str">
            <v>Negative amounts per transactions “Repo”</v>
          </cell>
        </row>
        <row r="149">
          <cell r="E149">
            <v>-2374</v>
          </cell>
        </row>
      </sheetData>
      <sheetData sheetId="3"/>
      <sheetData sheetId="4"/>
      <sheetData sheetId="5"/>
      <sheetData sheetId="6"/>
      <sheetData sheetId="7">
        <row r="8">
          <cell r="H8">
            <v>10464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100 - Taxes lead"/>
      <sheetName val="yO101 - Updated taxes lead _ZAO"/>
      <sheetName val="yO102-Taxes lead_OAO"/>
      <sheetName val="yO200 - Error Schedule"/>
      <sheetName val="yO300 - CIT"/>
      <sheetName val="yO301 - Confirmation of BV "/>
      <sheetName val="yO302"/>
      <sheetName val="yO302.1"/>
      <sheetName val="yO302.2"/>
      <sheetName val="yO302.3"/>
      <sheetName val="yO400 - VAT"/>
      <sheetName val="yO500 - WHT &amp; RCVAT testing"/>
      <sheetName val="yO501"/>
      <sheetName val="yO502"/>
      <sheetName val="yO503"/>
      <sheetName val="yO900-Tax audit acts"/>
      <sheetName val="yO303 - FOREX testing"/>
      <sheetName val="yO304_Interest testing"/>
      <sheetName val="группа"/>
      <sheetName val="yO302_1"/>
      <sheetName val="Cash CCI Detail"/>
      <sheetName val="Workings"/>
      <sheetName val="Macroeconomic Assumptions"/>
      <sheetName val="O. Taxes_YE_2003"/>
      <sheetName val="#ССЫЛКА"/>
      <sheetName val="ЯНВ_99"/>
      <sheetName val="N_SVOD"/>
      <sheetName val="Hidden"/>
      <sheetName val="CA"/>
      <sheetName val="База"/>
      <sheetName val="XLR_NoRangeSheet"/>
      <sheetName val="класс"/>
      <sheetName val="Loaded"/>
      <sheetName val="yO100_-_Taxes_lead"/>
      <sheetName val="yO101_-_Updated_taxes_lead__ZAO"/>
      <sheetName val="yO102-Taxes_lead_OAO"/>
      <sheetName val="yO200_-_Error_Schedule"/>
      <sheetName val="yO300_-_CIT"/>
      <sheetName val="yO301_-_Confirmation_of_BV_"/>
      <sheetName val="yO302_11"/>
      <sheetName val="yO302_2"/>
      <sheetName val="yO302_3"/>
      <sheetName val="yO400_-_VAT"/>
      <sheetName val="yO500_-_WHT_&amp;_RCVAT_testing"/>
      <sheetName val="yO900-Tax_audit_acts"/>
      <sheetName val="yO303_-_FOREX_testing"/>
      <sheetName val="yO304_Interest_testing"/>
      <sheetName val="Macroeconomic_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Grouplist"/>
      <sheetName val="Cash CCI Detail"/>
      <sheetName val="Anlagevermögen"/>
      <sheetName val="Index"/>
      <sheetName val="XLR_NoRangeSheet"/>
      <sheetName val="O-20"/>
      <sheetName val="J-55"/>
    </sheetNames>
    <sheetDataSet>
      <sheetData sheetId="0" refreshError="1"/>
      <sheetData sheetId="1" refreshError="1">
        <row r="2">
          <cell r="F2" t="str">
            <v>&lt;-Введите код компании</v>
          </cell>
          <cell r="G2" t="str">
            <v>&lt;-Enter the Company's code</v>
          </cell>
        </row>
        <row r="3">
          <cell r="E3">
            <v>1000</v>
          </cell>
        </row>
        <row r="5">
          <cell r="E5" t="str">
            <v>01 октября 2002 года</v>
          </cell>
        </row>
        <row r="6">
          <cell r="E6" t="str">
            <v>30 сентября 2003 года</v>
          </cell>
        </row>
        <row r="7">
          <cell r="E7">
            <v>2003</v>
          </cell>
        </row>
        <row r="38">
          <cell r="E38" t="str">
            <v>тыс. руб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Graphs"/>
      <sheetName val="Financial Summary"/>
      <sheetName val="Analysis"/>
      <sheetName val="Actual 2004"/>
      <sheetName val="std tabel"/>
      <sheetName val="Forecast 2004"/>
      <sheetName val="Deferred Tax-F25"/>
      <sheetName val="Rolling 12"/>
      <sheetName val="F 26"/>
      <sheetName val="F 29"/>
      <sheetName val="F 40"/>
      <sheetName val="Year End 1"/>
      <sheetName val="Dat"/>
      <sheetName val="Year End 2"/>
      <sheetName val="Actual 2003"/>
      <sheetName val="Budget 2004"/>
      <sheetName val="Sheet2"/>
      <sheetName val="Sheet1"/>
    </sheetNames>
    <sheetDataSet>
      <sheetData sheetId="0" refreshError="1">
        <row r="6">
          <cell r="D6" t="str">
            <v>Nurlan Sakenov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H5" t="str">
            <v>TNG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Schedule"/>
      <sheetName val="Settings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</sheetNames>
    <sheetDataSet>
      <sheetData sheetId="0" refreshError="1"/>
      <sheetData sheetId="1" refreshError="1"/>
      <sheetData sheetId="2" refreshError="1">
        <row r="15">
          <cell r="H15" t="str">
            <v>05+07</v>
          </cell>
          <cell r="K15" t="str">
            <v>RUR</v>
          </cell>
        </row>
        <row r="22">
          <cell r="B22" t="str">
            <v>Baltika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ЯНВАРЬ"/>
      <sheetName val="yO302.1"/>
      <sheetName val="Income Statement"/>
      <sheetName val="Tabeller"/>
      <sheetName val="Sheet1"/>
      <sheetName val="SMSTemp"/>
      <sheetName val="Loans_010107"/>
      <sheetName val="U2.1010"/>
      <sheetName val="客戶清單customer list"/>
      <sheetName val="2002"/>
      <sheetName val="Combined"/>
      <sheetName val="HKM RTC Crude costs"/>
      <sheetName val="Contents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F-1,2,3_97"/>
      <sheetName val="JobDetails"/>
      <sheetName val="Ratios"/>
      <sheetName val="Balance Sheet"/>
      <sheetName val="группа"/>
      <sheetName val="Workings"/>
      <sheetName val="Macroeconomic Assumptions"/>
      <sheetName val="misc"/>
      <sheetName val="Threshold Table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Report"/>
      <sheetName val="Links"/>
      <sheetName val="LinkImportReport"/>
      <sheetName val="Input"/>
      <sheetName val="A&amp;L"/>
      <sheetName val="Template"/>
      <sheetName val="Template_A&amp;L"/>
      <sheetName val="Hierarchy"/>
      <sheetName val="Hierarchy_A&amp;L"/>
      <sheetName val="Entities"/>
      <sheetName val="general"/>
      <sheetName val="L-1"/>
      <sheetName val="PBC-1"/>
      <sheetName val="L-2009"/>
      <sheetName val="L-2010"/>
      <sheetName val="L-2008"/>
    </sheetNames>
    <sheetDataSet>
      <sheetData sheetId="0" refreshError="1">
        <row r="8">
          <cell r="E8">
            <v>37622</v>
          </cell>
        </row>
        <row r="9">
          <cell r="E9">
            <v>37680</v>
          </cell>
        </row>
        <row r="12">
          <cell r="E1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 t="str">
            <v>Amsterdam Branch* (448)</v>
          </cell>
          <cell r="B2">
            <v>448</v>
          </cell>
        </row>
        <row r="3">
          <cell r="A3" t="str">
            <v>APHO Singapore (only) * (4)</v>
          </cell>
          <cell r="B3">
            <v>4</v>
          </cell>
        </row>
        <row r="4">
          <cell r="A4" t="str">
            <v>ARGFRAN Beteiligungs Aktiengesellschaft * (706)</v>
          </cell>
          <cell r="B4">
            <v>706</v>
          </cell>
        </row>
        <row r="5">
          <cell r="A5" t="str">
            <v>Auckland Branch* (556)</v>
          </cell>
          <cell r="B5">
            <v>556</v>
          </cell>
        </row>
        <row r="6">
          <cell r="A6" t="str">
            <v>Bangkok Branch* (551)</v>
          </cell>
          <cell r="B6">
            <v>551</v>
          </cell>
        </row>
        <row r="7">
          <cell r="A7" t="str">
            <v>Banque Worms S.A. (652)</v>
          </cell>
          <cell r="B7">
            <v>652</v>
          </cell>
        </row>
        <row r="8">
          <cell r="A8" t="str">
            <v>Bellstead Holdings Limited* (765)</v>
          </cell>
          <cell r="B8">
            <v>765</v>
          </cell>
        </row>
        <row r="9">
          <cell r="A9" t="str">
            <v>BIBO DRITTE Vermoegensverwaltungsgesellschaft mbH* (714)</v>
          </cell>
          <cell r="B9">
            <v>714</v>
          </cell>
        </row>
        <row r="10">
          <cell r="A10" t="str">
            <v>BIBO ERSTE Vermoegensverwaltungsgesellschaft (734)</v>
          </cell>
          <cell r="B10">
            <v>734</v>
          </cell>
        </row>
        <row r="11">
          <cell r="A11" t="str">
            <v>Billboard / Outdoor Partners* (709)</v>
          </cell>
          <cell r="B11">
            <v>709</v>
          </cell>
        </row>
        <row r="12">
          <cell r="A12" t="str">
            <v>Brasil Media Exterior S.A., Sao Paulo* (710)</v>
          </cell>
          <cell r="B12">
            <v>710</v>
          </cell>
        </row>
        <row r="13">
          <cell r="A13" t="str">
            <v>Brussels/Antwerpen Branch* (564)</v>
          </cell>
          <cell r="B13">
            <v>564</v>
          </cell>
        </row>
        <row r="14">
          <cell r="A14" t="str">
            <v>BT Alex Brown* (595)</v>
          </cell>
          <cell r="B14">
            <v>595</v>
          </cell>
        </row>
        <row r="15">
          <cell r="A15" t="str">
            <v>Club Corporation Europe CCE (792)</v>
          </cell>
          <cell r="B15">
            <v>792</v>
          </cell>
        </row>
        <row r="16">
          <cell r="A16" t="str">
            <v>Colombo Branch* (426)</v>
          </cell>
          <cell r="B16">
            <v>426</v>
          </cell>
        </row>
        <row r="17">
          <cell r="A17" t="str">
            <v>DAHOC (UK) Limited, London* (712)</v>
          </cell>
          <cell r="B17">
            <v>712</v>
          </cell>
        </row>
        <row r="18">
          <cell r="A18" t="str">
            <v>DAHOC Beteiligungsgesellschaft mbH* (711)</v>
          </cell>
          <cell r="B18">
            <v>711</v>
          </cell>
        </row>
        <row r="19">
          <cell r="A19" t="str">
            <v>DB (Belgium) Finance S.A./N.V.* (565)</v>
          </cell>
          <cell r="B19">
            <v>565</v>
          </cell>
        </row>
        <row r="20">
          <cell r="A20" t="str">
            <v>DB (Suisse) S.A. , Genf * (30)</v>
          </cell>
          <cell r="B20">
            <v>30</v>
          </cell>
        </row>
        <row r="21">
          <cell r="A21" t="str">
            <v>DB 100 Benchmark Fund* (764)</v>
          </cell>
          <cell r="B21">
            <v>764</v>
          </cell>
        </row>
        <row r="22">
          <cell r="A22" t="str">
            <v>DB AG (Inland) * (799)</v>
          </cell>
          <cell r="B22">
            <v>799</v>
          </cell>
        </row>
        <row r="23">
          <cell r="A23" t="str">
            <v>DB Americas Holdings (779)</v>
          </cell>
          <cell r="B23">
            <v>779</v>
          </cell>
        </row>
        <row r="24">
          <cell r="A24" t="str">
            <v>DB Asset Management, S.A. * (288)</v>
          </cell>
          <cell r="B24">
            <v>288</v>
          </cell>
        </row>
        <row r="25">
          <cell r="A25" t="str">
            <v>DB Bauspar AG, Frankfurt am Main * (72)</v>
          </cell>
          <cell r="B25">
            <v>72</v>
          </cell>
        </row>
        <row r="26">
          <cell r="A26" t="str">
            <v>DB Broker GmbH* (606)</v>
          </cell>
          <cell r="B26">
            <v>606</v>
          </cell>
        </row>
        <row r="27">
          <cell r="A27" t="str">
            <v>DB Broker S.A. * (287)</v>
          </cell>
          <cell r="B27">
            <v>287</v>
          </cell>
        </row>
        <row r="28">
          <cell r="A28" t="str">
            <v>DB Canada, Toronto * (21)</v>
          </cell>
          <cell r="B28">
            <v>21</v>
          </cell>
        </row>
        <row r="29">
          <cell r="A29" t="str">
            <v>DB Capital Markets (Deutschland) GmbH * (797)</v>
          </cell>
          <cell r="B29">
            <v>797</v>
          </cell>
        </row>
        <row r="30">
          <cell r="A30" t="str">
            <v>DB Capital Partners (Asia) L.P. (662)</v>
          </cell>
          <cell r="B30">
            <v>662</v>
          </cell>
        </row>
        <row r="31">
          <cell r="A31" t="str">
            <v>DB Capital Partners Japan * (810)</v>
          </cell>
          <cell r="B31">
            <v>810</v>
          </cell>
        </row>
        <row r="32">
          <cell r="A32" t="str">
            <v>DB Consult GmbH (607)</v>
          </cell>
          <cell r="B32">
            <v>607</v>
          </cell>
        </row>
        <row r="33">
          <cell r="A33" t="str">
            <v>DB Credit S.A., Madrid * (84)</v>
          </cell>
          <cell r="B33">
            <v>84</v>
          </cell>
        </row>
        <row r="34">
          <cell r="A34" t="str">
            <v>DB de Bary N.V., Amsterdam * (22)</v>
          </cell>
          <cell r="B34">
            <v>22</v>
          </cell>
        </row>
        <row r="35">
          <cell r="A35" t="str">
            <v>DB Equity Ltd., London * (218)</v>
          </cell>
          <cell r="B35">
            <v>218</v>
          </cell>
        </row>
        <row r="36">
          <cell r="A36" t="str">
            <v>DB Export-Leasing GmbH, FFM * (78)</v>
          </cell>
          <cell r="B36">
            <v>78</v>
          </cell>
        </row>
        <row r="37">
          <cell r="A37" t="str">
            <v>DB Finance International * (598)</v>
          </cell>
          <cell r="B37">
            <v>598</v>
          </cell>
        </row>
        <row r="38">
          <cell r="A38" t="str">
            <v>DB Finance NV., Curacao * (99)</v>
          </cell>
          <cell r="B38">
            <v>99</v>
          </cell>
        </row>
        <row r="39">
          <cell r="A39" t="str">
            <v>DB Financial Inc.* (534)</v>
          </cell>
          <cell r="B39">
            <v>534</v>
          </cell>
        </row>
        <row r="40">
          <cell r="A40" t="str">
            <v>DB Financial Services Holding GmbH i. Gr. * (798)</v>
          </cell>
          <cell r="B40">
            <v>798</v>
          </cell>
        </row>
        <row r="41">
          <cell r="A41" t="str">
            <v>DB Fondimmobiliari S.p.A. (400)</v>
          </cell>
          <cell r="B41">
            <v>400</v>
          </cell>
        </row>
        <row r="42">
          <cell r="A42" t="str">
            <v>DB HV2001-1 Securitisation Speciality LLC., Seoul* (708)</v>
          </cell>
          <cell r="B42">
            <v>708</v>
          </cell>
        </row>
        <row r="43">
          <cell r="A43" t="str">
            <v>DB Immobilien GmbH, Heidelberg * (136)</v>
          </cell>
          <cell r="B43">
            <v>136</v>
          </cell>
        </row>
        <row r="44">
          <cell r="A44" t="str">
            <v>DB Immobilienfonds Wobu Dr. Juncker KG (718)</v>
          </cell>
          <cell r="B44">
            <v>718</v>
          </cell>
        </row>
        <row r="45">
          <cell r="A45" t="str">
            <v>DB Immobilienfonds Zeta Wundrack KG (720)</v>
          </cell>
          <cell r="B45">
            <v>720</v>
          </cell>
        </row>
        <row r="46">
          <cell r="A46" t="str">
            <v>DB Industrial Holdings* (482)</v>
          </cell>
          <cell r="B46">
            <v>482</v>
          </cell>
        </row>
        <row r="47">
          <cell r="A47" t="str">
            <v>DB Inmuebles* (313)</v>
          </cell>
          <cell r="B47">
            <v>313</v>
          </cell>
        </row>
        <row r="48">
          <cell r="A48" t="str">
            <v>DB International (Asia) Limited * (805)</v>
          </cell>
          <cell r="B48">
            <v>805</v>
          </cell>
        </row>
        <row r="49">
          <cell r="A49" t="str">
            <v>DB Investments (GB) Limited - Dt. Asset Management (788)</v>
          </cell>
          <cell r="B49">
            <v>788</v>
          </cell>
        </row>
        <row r="50">
          <cell r="A50" t="str">
            <v>DB Investments (GB) Limited - Subgroup UK (787)</v>
          </cell>
          <cell r="B50">
            <v>787</v>
          </cell>
        </row>
        <row r="51">
          <cell r="A51" t="str">
            <v>DB Ireland plc * (263)</v>
          </cell>
          <cell r="B51">
            <v>263</v>
          </cell>
        </row>
        <row r="52">
          <cell r="A52" t="str">
            <v>DB Jasmine (Cayman) Limited (656)</v>
          </cell>
          <cell r="B52">
            <v>656</v>
          </cell>
        </row>
        <row r="53">
          <cell r="A53" t="str">
            <v>DB Johannesburg * (322)</v>
          </cell>
          <cell r="B53">
            <v>322</v>
          </cell>
        </row>
        <row r="54">
          <cell r="A54" t="str">
            <v>DB Luebeck AG * (16)</v>
          </cell>
          <cell r="B54">
            <v>16</v>
          </cell>
        </row>
        <row r="55">
          <cell r="A55" t="str">
            <v>DB Luxembourg S.A., Luxemburg * (24)</v>
          </cell>
          <cell r="B55">
            <v>24</v>
          </cell>
        </row>
        <row r="56">
          <cell r="A56" t="str">
            <v>DB Mutui S.p.A. * (264)</v>
          </cell>
          <cell r="B56">
            <v>264</v>
          </cell>
        </row>
        <row r="57">
          <cell r="A57" t="str">
            <v>DB New Ventures AG* (613)</v>
          </cell>
          <cell r="B57">
            <v>613</v>
          </cell>
        </row>
        <row r="58">
          <cell r="A58" t="str">
            <v>DB Overseas Finance Deutschland AG* (412)</v>
          </cell>
          <cell r="B58">
            <v>412</v>
          </cell>
        </row>
        <row r="59">
          <cell r="A59" t="str">
            <v>DB Payments Projektgesellschaft AG * (808)</v>
          </cell>
          <cell r="B59">
            <v>808</v>
          </cell>
        </row>
        <row r="60">
          <cell r="A60" t="str">
            <v>DB PGK * (484)</v>
          </cell>
          <cell r="B60">
            <v>484</v>
          </cell>
        </row>
        <row r="61">
          <cell r="A61" t="str">
            <v>DB Polska S.A., Warschau * (26)</v>
          </cell>
          <cell r="B61">
            <v>26</v>
          </cell>
        </row>
        <row r="62">
          <cell r="A62" t="str">
            <v>DB Print Projektgesellschaft mbH * (809)</v>
          </cell>
          <cell r="B62">
            <v>809</v>
          </cell>
        </row>
        <row r="63">
          <cell r="A63" t="str">
            <v>DB Re S.A., Luxembourg* (614)</v>
          </cell>
          <cell r="B63">
            <v>614</v>
          </cell>
        </row>
        <row r="64">
          <cell r="A64" t="str">
            <v>DB Real Estate Management GmbH* (697)</v>
          </cell>
          <cell r="B64">
            <v>697</v>
          </cell>
        </row>
        <row r="65">
          <cell r="A65" t="str">
            <v>DB Rt., Budapest * (192)</v>
          </cell>
          <cell r="B65">
            <v>192</v>
          </cell>
        </row>
        <row r="66">
          <cell r="A66" t="str">
            <v>DB S.A. Banco Alemao, Sao Paulo * (27)</v>
          </cell>
          <cell r="B66">
            <v>27</v>
          </cell>
        </row>
        <row r="67">
          <cell r="A67" t="str">
            <v>DB S.A. Institucion de Banca Multiple* (476)</v>
          </cell>
          <cell r="B67">
            <v>476</v>
          </cell>
        </row>
        <row r="68">
          <cell r="A68" t="str">
            <v>DB S.A./N.V., Antwerpen/Bruessel *(ab 3/99,altCLB) (467)</v>
          </cell>
          <cell r="B68">
            <v>467</v>
          </cell>
        </row>
        <row r="69">
          <cell r="A69" t="str">
            <v>DB S.A.E., Barcelona * (28)</v>
          </cell>
          <cell r="B69">
            <v>28</v>
          </cell>
        </row>
        <row r="70">
          <cell r="A70" t="str">
            <v>DB S.p.A., Mailand * (29)</v>
          </cell>
          <cell r="B70">
            <v>29</v>
          </cell>
        </row>
        <row r="71">
          <cell r="A71" t="str">
            <v>DB Saar AG * (17)</v>
          </cell>
          <cell r="B71">
            <v>17</v>
          </cell>
        </row>
        <row r="72">
          <cell r="A72" t="str">
            <v>DB Servicios Mexico SA de CV (475)</v>
          </cell>
          <cell r="B72">
            <v>475</v>
          </cell>
        </row>
        <row r="73">
          <cell r="A73" t="str">
            <v>DB SIM S.p.A. * (290)</v>
          </cell>
          <cell r="B73">
            <v>290</v>
          </cell>
        </row>
        <row r="74">
          <cell r="A74" t="str">
            <v>DB Tecnologia y Servicios * (184)</v>
          </cell>
          <cell r="B74">
            <v>184</v>
          </cell>
        </row>
        <row r="75">
          <cell r="A75" t="str">
            <v>DB Trust AG Frankfurt/Main * (18)</v>
          </cell>
          <cell r="B75">
            <v>18</v>
          </cell>
        </row>
        <row r="76">
          <cell r="A76" t="str">
            <v>DB Uruguay S.A.I.F.E. (439)</v>
          </cell>
          <cell r="B76">
            <v>439</v>
          </cell>
        </row>
        <row r="77">
          <cell r="A77" t="str">
            <v>DB USFMH Asia* (724)</v>
          </cell>
          <cell r="B77">
            <v>724</v>
          </cell>
        </row>
        <row r="78">
          <cell r="A78" t="str">
            <v>DB USFMH North America* (524)</v>
          </cell>
          <cell r="B78">
            <v>524</v>
          </cell>
        </row>
        <row r="79">
          <cell r="A79" t="str">
            <v>DB USFMH Rest of Europe* (723)</v>
          </cell>
          <cell r="B79">
            <v>723</v>
          </cell>
        </row>
        <row r="80">
          <cell r="A80" t="str">
            <v>DB USFMH South America* (721)</v>
          </cell>
          <cell r="B80">
            <v>721</v>
          </cell>
        </row>
        <row r="81">
          <cell r="A81" t="str">
            <v>DB USFMH UK* (722)</v>
          </cell>
          <cell r="B81">
            <v>722</v>
          </cell>
        </row>
        <row r="82">
          <cell r="A82" t="str">
            <v>DB Vita S.A., Luxembourg* (615)</v>
          </cell>
          <cell r="B82">
            <v>615</v>
          </cell>
        </row>
        <row r="83">
          <cell r="A83" t="str">
            <v>DBPB Services S.A.* (471)</v>
          </cell>
          <cell r="B83">
            <v>471</v>
          </cell>
        </row>
        <row r="84">
          <cell r="A84" t="str">
            <v>DBSI* (594)</v>
          </cell>
          <cell r="B84">
            <v>594</v>
          </cell>
        </row>
        <row r="85">
          <cell r="A85" t="str">
            <v>DEAM* (631)</v>
          </cell>
          <cell r="B85">
            <v>631</v>
          </cell>
        </row>
        <row r="86">
          <cell r="A86" t="str">
            <v>DEBEKO Imm. GmbH &amp; Co. Grundbesitz Berlin OH * (104)</v>
          </cell>
          <cell r="B86">
            <v>104</v>
          </cell>
        </row>
        <row r="87">
          <cell r="A87" t="str">
            <v>DEBEKO Immobilien GmbH &amp; Co. Grundbesitz OHG * (105)</v>
          </cell>
          <cell r="B87">
            <v>105</v>
          </cell>
        </row>
        <row r="88">
          <cell r="A88" t="str">
            <v>DEUBA Verwaltungsgesellschaft mbH* (107)</v>
          </cell>
          <cell r="B88">
            <v>107</v>
          </cell>
        </row>
        <row r="89">
          <cell r="A89" t="str">
            <v>DEUFRAN Bet. AG (former: Moneyshelf.com AG)* (608)</v>
          </cell>
          <cell r="B89">
            <v>608</v>
          </cell>
        </row>
        <row r="90">
          <cell r="A90" t="str">
            <v>Deutsche Agentes Financeiros S.A. * (802)</v>
          </cell>
          <cell r="B90">
            <v>802</v>
          </cell>
        </row>
        <row r="91">
          <cell r="A91" t="str">
            <v>Deutsche Asset Management Europe GmbH, FFM* (118)</v>
          </cell>
          <cell r="B91">
            <v>118</v>
          </cell>
        </row>
        <row r="92">
          <cell r="A92" t="str">
            <v>Deutsche Asset Management France S.A. (735)</v>
          </cell>
          <cell r="B92">
            <v>735</v>
          </cell>
        </row>
        <row r="93">
          <cell r="A93" t="str">
            <v>Deutsche Asset Management GmbH, Wien * (603)</v>
          </cell>
          <cell r="B93">
            <v>603</v>
          </cell>
        </row>
        <row r="94">
          <cell r="A94" t="str">
            <v>Deutsche Asset Management Italy S.p.A. * (60)</v>
          </cell>
          <cell r="B94">
            <v>60</v>
          </cell>
        </row>
        <row r="95">
          <cell r="A95" t="str">
            <v>Deutsche Asset Management Schweiz (former Scudder) (790)</v>
          </cell>
          <cell r="B95">
            <v>790</v>
          </cell>
        </row>
        <row r="96">
          <cell r="A96" t="str">
            <v>Deutsche Australia/Bain Trust* (601)</v>
          </cell>
          <cell r="B96">
            <v>601</v>
          </cell>
        </row>
        <row r="97">
          <cell r="A97" t="str">
            <v>Deutsche Bank (Malaysia) Berhad* (682)</v>
          </cell>
          <cell r="B97">
            <v>682</v>
          </cell>
        </row>
        <row r="98">
          <cell r="A98" t="str">
            <v>Deutsche Bank (Monaco) S.A.M.* (761)</v>
          </cell>
          <cell r="B98">
            <v>761</v>
          </cell>
        </row>
        <row r="99">
          <cell r="A99" t="str">
            <v>Deutsche Bank (Portugal), S.A.* (621)</v>
          </cell>
          <cell r="B99">
            <v>621</v>
          </cell>
        </row>
        <row r="100">
          <cell r="A100" t="str">
            <v>Deutsche Bank 000, Moscow * (463)</v>
          </cell>
          <cell r="B100">
            <v>463</v>
          </cell>
        </row>
        <row r="101">
          <cell r="A101" t="str">
            <v>Deutsche Bank 24 S.A., Poland * (591)</v>
          </cell>
          <cell r="B101">
            <v>591</v>
          </cell>
        </row>
        <row r="102">
          <cell r="A102" t="str">
            <v>Deutsche Bank Capital Markets SPA* (526)</v>
          </cell>
          <cell r="B102">
            <v>526</v>
          </cell>
        </row>
        <row r="103">
          <cell r="A103" t="str">
            <v>Deutsche Bank Intern.Ltd.* (alt: DMG Channel Isl.) (372)</v>
          </cell>
          <cell r="B103">
            <v>372</v>
          </cell>
        </row>
        <row r="104">
          <cell r="A104" t="str">
            <v>Deutsche Bank Real Estate (Japan) Ltd. * (811)</v>
          </cell>
          <cell r="B104">
            <v>811</v>
          </cell>
        </row>
        <row r="105">
          <cell r="A105" t="str">
            <v>Deutsche Bank Reality Advisor (DBRA) (689)</v>
          </cell>
          <cell r="B105">
            <v>689</v>
          </cell>
        </row>
        <row r="106">
          <cell r="A106" t="str">
            <v>Deutsche Bank S.A., Buenos Aires* (373)</v>
          </cell>
          <cell r="B106">
            <v>373</v>
          </cell>
        </row>
        <row r="107">
          <cell r="A107" t="str">
            <v>Deutsche Bank Trust Company, New York (780)</v>
          </cell>
          <cell r="B107">
            <v>780</v>
          </cell>
        </row>
        <row r="108">
          <cell r="A108" t="str">
            <v>Deutsche Capital Singapore* (667)</v>
          </cell>
          <cell r="B108">
            <v>667</v>
          </cell>
        </row>
        <row r="109">
          <cell r="A109" t="str">
            <v>Deutsche Commercial Property Anlagegesell.mbHCo.KG (793)</v>
          </cell>
          <cell r="B109">
            <v>793</v>
          </cell>
        </row>
        <row r="110">
          <cell r="A110" t="str">
            <v>Deutsche Holdings (BTI), Ldt. London* (573)</v>
          </cell>
          <cell r="B110">
            <v>573</v>
          </cell>
        </row>
        <row r="111">
          <cell r="A111" t="str">
            <v>Deutsche Immobilien Leasing GmbH, Dusseldorf * (79)</v>
          </cell>
          <cell r="B111">
            <v>79</v>
          </cell>
        </row>
        <row r="112">
          <cell r="A112" t="str">
            <v>Deutsche New Zealand Ltd.* (600)</v>
          </cell>
          <cell r="B112">
            <v>600</v>
          </cell>
        </row>
        <row r="113">
          <cell r="A113" t="str">
            <v>Deutsche Representaciones y Mandatos S.A.,B.Air.* (772)</v>
          </cell>
          <cell r="B113">
            <v>772</v>
          </cell>
        </row>
        <row r="114">
          <cell r="A114" t="str">
            <v>Deutsche Securities Korea Co. * (707)</v>
          </cell>
          <cell r="B114">
            <v>707</v>
          </cell>
        </row>
        <row r="115">
          <cell r="A115" t="str">
            <v>Deutsche Securities Ltd., Tokyo* (228)</v>
          </cell>
          <cell r="B115">
            <v>228</v>
          </cell>
        </row>
        <row r="116">
          <cell r="A116" t="str">
            <v>Deutsche Securities, Soc. de Valores y Bolsa S.A.* (37)</v>
          </cell>
          <cell r="B116">
            <v>37</v>
          </cell>
        </row>
        <row r="117">
          <cell r="A117" t="str">
            <v>Deutsche Wohnen AG* (579)</v>
          </cell>
          <cell r="B117">
            <v>579</v>
          </cell>
        </row>
        <row r="118">
          <cell r="A118" t="str">
            <v>DIL France S.A. * (470)</v>
          </cell>
          <cell r="B118">
            <v>470</v>
          </cell>
        </row>
        <row r="119">
          <cell r="A119" t="str">
            <v>DMG SA de CV de Bolsa* (474)</v>
          </cell>
          <cell r="B119">
            <v>474</v>
          </cell>
        </row>
        <row r="120">
          <cell r="A120" t="str">
            <v>DRIHO subgroup (699)</v>
          </cell>
          <cell r="B120">
            <v>699</v>
          </cell>
        </row>
        <row r="121">
          <cell r="A121" t="str">
            <v>Dt. AM GmbH (aggr.)* (446)</v>
          </cell>
          <cell r="B121">
            <v>446</v>
          </cell>
        </row>
        <row r="122">
          <cell r="A122" t="str">
            <v>Dt. Grundb.-Anlageg.mbH&amp;Co Loewenstein Palais oHG (719)</v>
          </cell>
          <cell r="B122">
            <v>719</v>
          </cell>
        </row>
        <row r="123">
          <cell r="A123" t="str">
            <v>Dt. Vermogensbildungsg. mbH, Bad Homburg * (120)</v>
          </cell>
          <cell r="B123">
            <v>120</v>
          </cell>
        </row>
        <row r="124">
          <cell r="A124" t="str">
            <v>DWS (Austria) Investmentgesellschaft mbH * (124)</v>
          </cell>
          <cell r="B124">
            <v>124</v>
          </cell>
        </row>
        <row r="125">
          <cell r="A125" t="str">
            <v>DWS Finanz-Service* (395)</v>
          </cell>
          <cell r="B125">
            <v>395</v>
          </cell>
        </row>
        <row r="126">
          <cell r="A126" t="str">
            <v>DWS Investment GmbH * (55)</v>
          </cell>
          <cell r="B126">
            <v>55</v>
          </cell>
        </row>
        <row r="127">
          <cell r="A127" t="str">
            <v>DWS Investment S.A., Luxemburg * (57)</v>
          </cell>
          <cell r="B127">
            <v>57</v>
          </cell>
        </row>
        <row r="128">
          <cell r="A128" t="str">
            <v>DWS Investments (Spain), S.G.I.I.C., S.A. * (56)</v>
          </cell>
          <cell r="B128">
            <v>56</v>
          </cell>
        </row>
        <row r="129">
          <cell r="A129" t="str">
            <v>DWS Investments Schweiz, Zurich * (123)</v>
          </cell>
          <cell r="B129">
            <v>123</v>
          </cell>
        </row>
        <row r="130">
          <cell r="A130" t="str">
            <v>DWS Polska TFP S.A. * (397)</v>
          </cell>
          <cell r="B130">
            <v>397</v>
          </cell>
        </row>
        <row r="131">
          <cell r="A131" t="str">
            <v>econos consulting GmbH* (611)</v>
          </cell>
          <cell r="B131">
            <v>611</v>
          </cell>
        </row>
        <row r="132">
          <cell r="A132" t="str">
            <v>econos consulting ltd., London* (612)</v>
          </cell>
          <cell r="B132">
            <v>612</v>
          </cell>
        </row>
        <row r="133">
          <cell r="A133" t="str">
            <v>European Transaction Bank AG * (477)</v>
          </cell>
          <cell r="B133">
            <v>477</v>
          </cell>
        </row>
        <row r="134">
          <cell r="A134" t="str">
            <v>G Finance Holding Corp. * (800)</v>
          </cell>
          <cell r="B134">
            <v>800</v>
          </cell>
        </row>
        <row r="135">
          <cell r="A135" t="str">
            <v>German American Capital Corporation (GACC)* (71)</v>
          </cell>
          <cell r="B135">
            <v>71</v>
          </cell>
        </row>
        <row r="136">
          <cell r="A136" t="str">
            <v>Guangzhou Branch* (536)</v>
          </cell>
          <cell r="B136">
            <v>536</v>
          </cell>
        </row>
        <row r="137">
          <cell r="A137" t="str">
            <v>Hedge Co Asia (642)</v>
          </cell>
          <cell r="B137">
            <v>642</v>
          </cell>
        </row>
        <row r="138">
          <cell r="A138" t="str">
            <v>Hedge Co Australia (643)</v>
          </cell>
          <cell r="B138">
            <v>643</v>
          </cell>
        </row>
        <row r="139">
          <cell r="A139" t="str">
            <v>Hedge Co DB 24 (644)</v>
          </cell>
          <cell r="B139">
            <v>644</v>
          </cell>
        </row>
        <row r="140">
          <cell r="A140" t="str">
            <v>Hedge Co Europe (641)</v>
          </cell>
          <cell r="B140">
            <v>641</v>
          </cell>
        </row>
        <row r="141">
          <cell r="A141" t="str">
            <v>Hedge Co Frankfurt (701)</v>
          </cell>
          <cell r="B141">
            <v>701</v>
          </cell>
        </row>
        <row r="142">
          <cell r="A142" t="str">
            <v>Hedge Co London (648)</v>
          </cell>
          <cell r="B142">
            <v>648</v>
          </cell>
        </row>
        <row r="143">
          <cell r="A143" t="str">
            <v>Hedge Co Paris (646)</v>
          </cell>
          <cell r="B143">
            <v>646</v>
          </cell>
        </row>
        <row r="144">
          <cell r="A144" t="str">
            <v>Hedge Co STG (649)</v>
          </cell>
          <cell r="B144">
            <v>649</v>
          </cell>
        </row>
        <row r="145">
          <cell r="A145" t="str">
            <v>Hedge Co Tokyo (647)</v>
          </cell>
          <cell r="B145">
            <v>647</v>
          </cell>
        </row>
        <row r="146">
          <cell r="A146" t="str">
            <v>Hedge Co US (640)</v>
          </cell>
          <cell r="B146">
            <v>640</v>
          </cell>
        </row>
        <row r="147">
          <cell r="A147" t="str">
            <v>Helsinki Branch* (590)</v>
          </cell>
          <cell r="B147">
            <v>590</v>
          </cell>
        </row>
        <row r="148">
          <cell r="A148" t="str">
            <v>Hessische Immobilienverwaltungs GmbH * (108)</v>
          </cell>
          <cell r="B148">
            <v>108</v>
          </cell>
        </row>
        <row r="149">
          <cell r="A149" t="str">
            <v>Ho-Chi-Minh-City Branch* (553)</v>
          </cell>
          <cell r="B149">
            <v>553</v>
          </cell>
        </row>
        <row r="150">
          <cell r="A150" t="str">
            <v>Hongkong Branch* (535)</v>
          </cell>
          <cell r="B150">
            <v>535</v>
          </cell>
        </row>
        <row r="151">
          <cell r="A151" t="str">
            <v>Immobiliare Rio Nuovo S.p.A.* (785)</v>
          </cell>
          <cell r="B151">
            <v>785</v>
          </cell>
        </row>
        <row r="152">
          <cell r="A152" t="str">
            <v>India Branches* (538)</v>
          </cell>
          <cell r="B152">
            <v>538</v>
          </cell>
        </row>
        <row r="153">
          <cell r="A153" t="str">
            <v>Indonesia (aggr.) (421)</v>
          </cell>
          <cell r="B153">
            <v>421</v>
          </cell>
        </row>
        <row r="154">
          <cell r="A154" t="str">
            <v>Inmueble Paseo de Castellana 42, S.A. * (807)</v>
          </cell>
          <cell r="B154">
            <v>807</v>
          </cell>
        </row>
        <row r="155">
          <cell r="A155" t="str">
            <v>Inmueble Paseo de Gracia 111, S.A. * (806)</v>
          </cell>
          <cell r="B155">
            <v>806</v>
          </cell>
        </row>
        <row r="156">
          <cell r="A156" t="str">
            <v>International Capital Structures S.A. (794)</v>
          </cell>
          <cell r="B156">
            <v>794</v>
          </cell>
        </row>
        <row r="157">
          <cell r="A157" t="str">
            <v>IRN Holdings Lux S.a.r.l. (786)</v>
          </cell>
          <cell r="B157">
            <v>786</v>
          </cell>
        </row>
        <row r="158">
          <cell r="A158" t="str">
            <v>Jakarta, Surabaya Branches* (540)</v>
          </cell>
          <cell r="B158">
            <v>540</v>
          </cell>
        </row>
        <row r="159">
          <cell r="A159" t="str">
            <v>Kloeckner Industriebeteiligungsgesell. mbH* (112)</v>
          </cell>
          <cell r="B159">
            <v>112</v>
          </cell>
        </row>
        <row r="160">
          <cell r="A160" t="str">
            <v>Labuan Branch* (544)</v>
          </cell>
          <cell r="B160">
            <v>544</v>
          </cell>
        </row>
        <row r="161">
          <cell r="A161" t="str">
            <v>London Branch * (9)</v>
          </cell>
          <cell r="B161">
            <v>9</v>
          </cell>
        </row>
        <row r="162">
          <cell r="A162" t="str">
            <v>Luxembourg Branch * (7)</v>
          </cell>
          <cell r="B162">
            <v>7</v>
          </cell>
        </row>
        <row r="163">
          <cell r="A163" t="str">
            <v>Madrid Branch* (571)</v>
          </cell>
          <cell r="B163">
            <v>571</v>
          </cell>
        </row>
        <row r="164">
          <cell r="A164" t="str">
            <v>Manila Branch* (548)</v>
          </cell>
          <cell r="B164">
            <v>548</v>
          </cell>
        </row>
        <row r="165">
          <cell r="A165" t="str">
            <v>Matura Vermogensverwaltung * (113)</v>
          </cell>
          <cell r="B165">
            <v>113</v>
          </cell>
        </row>
        <row r="166">
          <cell r="A166" t="str">
            <v>MAXBLUE Americas Holdings S.A. (702)</v>
          </cell>
          <cell r="B166">
            <v>702</v>
          </cell>
        </row>
        <row r="167">
          <cell r="A167" t="str">
            <v>MaxBlue Investimentos Distribuidora DTVM (704)</v>
          </cell>
          <cell r="B167">
            <v>704</v>
          </cell>
        </row>
        <row r="168">
          <cell r="A168" t="str">
            <v>Midsel Limited * (796)</v>
          </cell>
          <cell r="B168">
            <v>796</v>
          </cell>
        </row>
        <row r="169">
          <cell r="A169" t="str">
            <v>Milano Branch* (563)</v>
          </cell>
          <cell r="B169">
            <v>563</v>
          </cell>
        </row>
        <row r="170">
          <cell r="A170" t="str">
            <v>Moneyshelf S.A., Barcelona* (609)</v>
          </cell>
          <cell r="B170">
            <v>609</v>
          </cell>
        </row>
        <row r="171">
          <cell r="A171" t="str">
            <v>Morgan Grenfell Australia* (602)</v>
          </cell>
          <cell r="B171">
            <v>602</v>
          </cell>
        </row>
        <row r="172">
          <cell r="A172" t="str">
            <v>Morgan Grenfell HongKong_FA subgroup 0754 (aggr.)* (669)</v>
          </cell>
          <cell r="B172">
            <v>669</v>
          </cell>
        </row>
        <row r="173">
          <cell r="A173" t="str">
            <v>Morgan Grenfell HongKong_FA subgroup 5046 (aggr.)* (668)</v>
          </cell>
          <cell r="B173">
            <v>668</v>
          </cell>
        </row>
        <row r="174">
          <cell r="A174" t="str">
            <v>Morgan Grenfell India_FA subgroup 0754 (690)</v>
          </cell>
          <cell r="B174">
            <v>690</v>
          </cell>
        </row>
        <row r="175">
          <cell r="A175" t="str">
            <v>Morgan Grenfell India_FA subgroup 5046 (aggr.)* (673)</v>
          </cell>
          <cell r="B175">
            <v>673</v>
          </cell>
        </row>
        <row r="176">
          <cell r="A176" t="str">
            <v>Morgan Grenfell Indonesia_FA subgroup 5046 (aggr)* (674)</v>
          </cell>
          <cell r="B176">
            <v>674</v>
          </cell>
        </row>
        <row r="177">
          <cell r="A177" t="str">
            <v>Morgan Grenfell Japan_FA subgroup 0754 (aggr.)* (664)</v>
          </cell>
          <cell r="B177">
            <v>664</v>
          </cell>
        </row>
        <row r="178">
          <cell r="A178" t="str">
            <v>Morgan Grenfell Korea_FA subgroup 0754 (691)</v>
          </cell>
          <cell r="B178">
            <v>691</v>
          </cell>
        </row>
        <row r="179">
          <cell r="A179" t="str">
            <v>Morgan Grenfell Korea_FA subgroup 5046 (aggr.)* (681)</v>
          </cell>
          <cell r="B179">
            <v>681</v>
          </cell>
        </row>
        <row r="180">
          <cell r="A180" t="str">
            <v>Morgan Grenfell Malaysia_FA subgroup 5046 (aggr.)* (665)</v>
          </cell>
          <cell r="B180">
            <v>665</v>
          </cell>
        </row>
        <row r="181">
          <cell r="A181" t="str">
            <v>Morgan Grenfell North America * (64)</v>
          </cell>
          <cell r="B181">
            <v>64</v>
          </cell>
        </row>
        <row r="182">
          <cell r="A182" t="str">
            <v>Morgan Grenfell Rest of Europe * (66)</v>
          </cell>
          <cell r="B182">
            <v>66</v>
          </cell>
        </row>
        <row r="183">
          <cell r="A183" t="str">
            <v>Morgan Grenfell Rest of World * (68)</v>
          </cell>
          <cell r="B183">
            <v>68</v>
          </cell>
        </row>
        <row r="184">
          <cell r="A184" t="str">
            <v>Morgan Grenfell Singapore_FA subgroup 0754 (aggr)* (676)</v>
          </cell>
          <cell r="B184">
            <v>676</v>
          </cell>
        </row>
        <row r="185">
          <cell r="A185" t="str">
            <v>Morgan Grenfell Singapore_FA subgroup 5046 (aggr)* (670)</v>
          </cell>
          <cell r="B185">
            <v>670</v>
          </cell>
        </row>
        <row r="186">
          <cell r="A186" t="str">
            <v>Morgan Grenfell Taiwan_FA subgroup 5046 (aggr.)* (678)</v>
          </cell>
          <cell r="B186">
            <v>678</v>
          </cell>
        </row>
        <row r="187">
          <cell r="A187" t="str">
            <v>Morgan Grenfell Thailand_FA subgroup 5046 (aggr.)* (684)</v>
          </cell>
          <cell r="B187">
            <v>684</v>
          </cell>
        </row>
        <row r="188">
          <cell r="A188" t="str">
            <v>Morgan Grennfell Phillipines_FA subgroup 5046* (549)</v>
          </cell>
          <cell r="B188">
            <v>549</v>
          </cell>
        </row>
        <row r="189">
          <cell r="A189" t="str">
            <v>MXB U.S.A, Inc. (703)</v>
          </cell>
          <cell r="B189">
            <v>703</v>
          </cell>
        </row>
        <row r="190">
          <cell r="A190" t="str">
            <v>New York Branch (incl. Caymen Islands)* (533)</v>
          </cell>
          <cell r="B190">
            <v>533</v>
          </cell>
        </row>
        <row r="191">
          <cell r="A191" t="str">
            <v>Nordwestdeutsche Wohnungsbautrager * (114)</v>
          </cell>
          <cell r="B191">
            <v>114</v>
          </cell>
        </row>
        <row r="192">
          <cell r="A192" t="str">
            <v>Other BT entities North America * (592)</v>
          </cell>
          <cell r="B192">
            <v>592</v>
          </cell>
        </row>
        <row r="193">
          <cell r="A193" t="str">
            <v>Pakistan Branches* (546)</v>
          </cell>
          <cell r="B193">
            <v>546</v>
          </cell>
        </row>
        <row r="194">
          <cell r="A194" t="str">
            <v>Paris Branch (incl. Strassburg)* (560)</v>
          </cell>
          <cell r="B194">
            <v>560</v>
          </cell>
        </row>
        <row r="195">
          <cell r="A195" t="str">
            <v>Prag Branch* (13)</v>
          </cell>
          <cell r="B195">
            <v>13</v>
          </cell>
        </row>
        <row r="196">
          <cell r="A196" t="str">
            <v>Registrar Service GmbH* (576)</v>
          </cell>
          <cell r="B196">
            <v>576</v>
          </cell>
        </row>
        <row r="197">
          <cell r="A197" t="str">
            <v>REPEG Holdings Lux SARL* (716)</v>
          </cell>
          <cell r="B197">
            <v>716</v>
          </cell>
        </row>
        <row r="198">
          <cell r="A198" t="str">
            <v>Rest of former BT Asia/Pacific (excl.Japan &amp; AUS)* (504)</v>
          </cell>
          <cell r="B198">
            <v>504</v>
          </cell>
        </row>
        <row r="199">
          <cell r="A199" t="str">
            <v>Rest of former BT Australia* (580)</v>
          </cell>
          <cell r="B199">
            <v>580</v>
          </cell>
        </row>
        <row r="200">
          <cell r="A200" t="str">
            <v>Rest of former BT Germany (Non-Taunus)* (498)</v>
          </cell>
          <cell r="B200">
            <v>498</v>
          </cell>
        </row>
        <row r="201">
          <cell r="A201" t="str">
            <v>Rest of former BT Japan* (505)</v>
          </cell>
          <cell r="B201">
            <v>505</v>
          </cell>
        </row>
        <row r="202">
          <cell r="A202" t="str">
            <v>Rest of former BT Rest of Europe* (500)</v>
          </cell>
          <cell r="B202">
            <v>500</v>
          </cell>
        </row>
        <row r="203">
          <cell r="A203" t="str">
            <v>Rest of former BT South America* (503)</v>
          </cell>
          <cell r="B203">
            <v>503</v>
          </cell>
        </row>
        <row r="204">
          <cell r="A204" t="str">
            <v>Rest of former BT Turkey (784)</v>
          </cell>
          <cell r="B204">
            <v>784</v>
          </cell>
        </row>
        <row r="205">
          <cell r="A205" t="str">
            <v>Rest of former BT UK* (499)</v>
          </cell>
          <cell r="B205">
            <v>499</v>
          </cell>
        </row>
        <row r="206">
          <cell r="A206" t="str">
            <v>RREEF (781)</v>
          </cell>
          <cell r="B206">
            <v>781</v>
          </cell>
        </row>
        <row r="207">
          <cell r="A207" t="str">
            <v>Schiffshypothekenbank zu Lubeck, Hamburg * (75)</v>
          </cell>
          <cell r="B207">
            <v>75</v>
          </cell>
        </row>
        <row r="208">
          <cell r="A208" t="str">
            <v>Scudder North America (774)</v>
          </cell>
          <cell r="B208">
            <v>774</v>
          </cell>
        </row>
        <row r="209">
          <cell r="A209" t="str">
            <v>Securitie Ltd. Hongkong (excl. Jap. subs.)* (488)</v>
          </cell>
          <cell r="B209">
            <v>488</v>
          </cell>
        </row>
        <row r="210">
          <cell r="A210" t="str">
            <v>Seoul Branch* (542)</v>
          </cell>
          <cell r="B210">
            <v>542</v>
          </cell>
        </row>
        <row r="211">
          <cell r="A211" t="str">
            <v>Servicegesellschaft der DB PGK mbH * (518)</v>
          </cell>
          <cell r="B211">
            <v>518</v>
          </cell>
        </row>
        <row r="212">
          <cell r="A212" t="str">
            <v>Singapore Branch (only)* (550)</v>
          </cell>
          <cell r="B212">
            <v>550</v>
          </cell>
        </row>
        <row r="213">
          <cell r="A213" t="str">
            <v>SPES Australia* (635)</v>
          </cell>
          <cell r="B213">
            <v>635</v>
          </cell>
        </row>
        <row r="214">
          <cell r="A214" t="str">
            <v>SPES Frankfurt (USD) * (801)</v>
          </cell>
          <cell r="B214">
            <v>801</v>
          </cell>
        </row>
        <row r="215">
          <cell r="A215" t="str">
            <v>SPES Frankfurt* (616)</v>
          </cell>
          <cell r="B215">
            <v>616</v>
          </cell>
        </row>
        <row r="216">
          <cell r="A216" t="str">
            <v>SPES London ESG-CORE* (651)</v>
          </cell>
          <cell r="B216">
            <v>651</v>
          </cell>
        </row>
        <row r="217">
          <cell r="A217" t="str">
            <v>SPES London ESG-GCI* (620)</v>
          </cell>
          <cell r="B217">
            <v>620</v>
          </cell>
        </row>
        <row r="218">
          <cell r="A218" t="str">
            <v>SPES London GCD* (618)</v>
          </cell>
          <cell r="B218">
            <v>618</v>
          </cell>
        </row>
        <row r="219">
          <cell r="A219" t="str">
            <v>SPES New York* (617)</v>
          </cell>
          <cell r="B219">
            <v>617</v>
          </cell>
        </row>
        <row r="220">
          <cell r="A220" t="str">
            <v>Stockholm Branch* (390)</v>
          </cell>
          <cell r="B220">
            <v>390</v>
          </cell>
        </row>
        <row r="221">
          <cell r="A221" t="str">
            <v>Sydney Branch (incl. Melbourne)* (555)</v>
          </cell>
          <cell r="B221">
            <v>555</v>
          </cell>
        </row>
        <row r="222">
          <cell r="A222" t="str">
            <v>Taipei Branch* (430)</v>
          </cell>
          <cell r="B222">
            <v>430</v>
          </cell>
        </row>
        <row r="223">
          <cell r="A223" t="str">
            <v>Taunus* (483)</v>
          </cell>
          <cell r="B223">
            <v>483</v>
          </cell>
        </row>
        <row r="224">
          <cell r="A224" t="str">
            <v>Telecolumbus GmbH * (705)</v>
          </cell>
          <cell r="B224">
            <v>705</v>
          </cell>
        </row>
        <row r="225">
          <cell r="A225" t="str">
            <v>Telefon-Servicegesellschaft der DB mbH * (355)</v>
          </cell>
          <cell r="B225">
            <v>355</v>
          </cell>
        </row>
        <row r="226">
          <cell r="A226" t="str">
            <v>Tokyo Branch incl. Nagoya/Osaka* (11)</v>
          </cell>
          <cell r="B226">
            <v>11</v>
          </cell>
        </row>
        <row r="227">
          <cell r="A227" t="str">
            <v>Toronto Branch* (638)</v>
          </cell>
          <cell r="B227">
            <v>638</v>
          </cell>
        </row>
        <row r="228">
          <cell r="A228" t="str">
            <v>Vienna Branch * (3)</v>
          </cell>
          <cell r="B228">
            <v>3</v>
          </cell>
        </row>
        <row r="229">
          <cell r="A229" t="str">
            <v>WEPLA Beteiligungsgesellschaft mbH* (624)</v>
          </cell>
          <cell r="B229">
            <v>624</v>
          </cell>
        </row>
        <row r="230">
          <cell r="A230" t="str">
            <v>Zurich Branch* (593)</v>
          </cell>
          <cell r="B230">
            <v>593</v>
          </cell>
        </row>
        <row r="231">
          <cell r="A231" t="str">
            <v>Zurich Scudder Investments (Luxembourg) S.A. (777)</v>
          </cell>
          <cell r="B231">
            <v>777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97"/>
      <sheetName val="З"/>
      <sheetName val="P-115"/>
      <sheetName val="Data, This"/>
      <sheetName val="Lookup"/>
      <sheetName val="Dialog data"/>
      <sheetName val="Date calculations"/>
      <sheetName val="Title"/>
      <sheetName val="Entities"/>
      <sheetName val="FS-97"/>
      <sheetName val="IS"/>
      <sheetName val="BS"/>
      <sheetName val="Tabeller"/>
      <sheetName val="#ССЫЛКА"/>
      <sheetName val="tr"/>
    </sheetNames>
    <definedNames>
      <definedName name="DayGraph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_TB_02"/>
      <sheetName val="TB_02"/>
      <sheetName val="deferred"/>
      <sheetName val="PBC_TB_03"/>
      <sheetName val="PBC_TB_PA_03"/>
      <sheetName val="PA_03"/>
      <sheetName val="^PA_03"/>
      <sheetName val="CUC"/>
      <sheetName val="pbc_tax"/>
      <sheetName val="deals 02"/>
      <sheetName val="securities IAS"/>
      <sheetName val="SAD"/>
      <sheetName val="A4"/>
      <sheetName val="A4_PA"/>
      <sheetName val="BS"/>
      <sheetName val="IS"/>
      <sheetName val="SE"/>
      <sheetName val="CF"/>
      <sheetName val="note_2"/>
      <sheetName val="note_4-9"/>
      <sheetName val="note_7"/>
      <sheetName val="note_8-9"/>
      <sheetName val="note_PL"/>
      <sheetName val="notes_PA"/>
      <sheetName val="notes_^PA"/>
      <sheetName val="WCS BS"/>
      <sheetName val="misc"/>
      <sheetName val="A-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05.04"/>
    </sheetNames>
    <sheetDataSet>
      <sheetData sheetId="0" refreshError="1">
        <row r="37">
          <cell r="O37" t="str">
            <v>EMPLOYEE SIGNATURE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s v 3"/>
      <sheetName val="Settings"/>
      <sheetName val="Controls"/>
      <sheetName val="Graphs"/>
      <sheetName val="Financial Summary"/>
      <sheetName val="Analysis"/>
      <sheetName val="Dat"/>
      <sheetName val="std tabel"/>
      <sheetName val="Actual 2006"/>
      <sheetName val="Forecast 2006"/>
      <sheetName val="Deferred Tax-F25-Forecast"/>
      <sheetName val="Deferred Tax-F25-actual"/>
      <sheetName val="F 26"/>
      <sheetName val="F 29"/>
      <sheetName val="PY 2005"/>
      <sheetName val="Budget 2006"/>
      <sheetName val="Rolling 12"/>
      <sheetName val="Year End 1"/>
      <sheetName val="Year End 2"/>
      <sheetName val="Year End 3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H6" t="str">
            <v>Derbes_inp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Reports"/>
      <sheetName val="Graphs"/>
      <sheetName val="Analysis"/>
      <sheetName val="Actual 2003"/>
      <sheetName val="Forecast 2003"/>
      <sheetName val="Dat"/>
      <sheetName val="Year End"/>
      <sheetName val="Rolling 12"/>
      <sheetName val="Deferred Tax-F25"/>
      <sheetName val="F 29"/>
      <sheetName val="Sheet1"/>
      <sheetName val="std tabel"/>
      <sheetName val="Budget 2003"/>
      <sheetName val="Actual 2002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4">
          <cell r="C4">
            <v>12</v>
          </cell>
          <cell r="H4" t="str">
            <v>Aknar</v>
          </cell>
        </row>
        <row r="5">
          <cell r="C5" t="str">
            <v>December</v>
          </cell>
        </row>
      </sheetData>
      <sheetData sheetId="14"/>
      <sheetData sheetId="15"/>
      <sheetData sheetId="1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Title"/>
      <sheetName val="Ent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  <sheetName val="BS"/>
      <sheetName val="CE"/>
      <sheetName val="CF"/>
      <sheetName val="CF-table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"/>
      <sheetName val="ОС"/>
      <sheetName val="ФА "/>
      <sheetName val="Запасы"/>
      <sheetName val="ДЗ"/>
      <sheetName val="КЗ"/>
      <sheetName val="Заемные средства"/>
      <sheetName val="УК"/>
      <sheetName val="Grouplist"/>
      <sheetName val="Tables"/>
      <sheetName val="8"/>
      <sheetName val="IS"/>
      <sheetName val="BS"/>
      <sheetName val="31.12.03"/>
      <sheetName val="Info"/>
      <sheetName val="Gesamt LI-Klassifizierung"/>
      <sheetName val="ISIN_TRADER"/>
      <sheetName val="31.05.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 t="str">
            <v>101</v>
          </cell>
          <cell r="B3" t="str">
            <v>ООО "Балтик лайн" г. Калининград</v>
          </cell>
        </row>
        <row r="4">
          <cell r="A4" t="str">
            <v>102</v>
          </cell>
          <cell r="B4" t="str">
            <v>ООО "ПИТ" г. Калининград</v>
          </cell>
        </row>
        <row r="5">
          <cell r="A5" t="str">
            <v>103</v>
          </cell>
          <cell r="B5" t="str">
            <v>ЗАО "ПИТ" г. Новотроицк</v>
          </cell>
        </row>
        <row r="6">
          <cell r="A6" t="str">
            <v>104</v>
          </cell>
          <cell r="B6" t="str">
            <v>OAO "Новотроицк пиво" г. Новотроицк</v>
          </cell>
        </row>
        <row r="7">
          <cell r="A7" t="str">
            <v>105</v>
          </cell>
          <cell r="B7" t="str">
            <v>OAO "Амур-пиво" г. Хабаровск</v>
          </cell>
        </row>
        <row r="8">
          <cell r="A8" t="str">
            <v>201</v>
          </cell>
          <cell r="B8" t="str">
            <v>ООО "ПИТ" Интернейшенл</v>
          </cell>
        </row>
        <row r="9">
          <cell r="A9" t="str">
            <v>202</v>
          </cell>
          <cell r="B9" t="str">
            <v>ООО "Северные Ветры Дистрибьюшн" г. Москва</v>
          </cell>
        </row>
        <row r="10">
          <cell r="A10" t="str">
            <v>203</v>
          </cell>
          <cell r="B10" t="str">
            <v>ООО "Северные Ветры " г. Калининград</v>
          </cell>
        </row>
        <row r="11">
          <cell r="A11" t="str">
            <v>204</v>
          </cell>
          <cell r="B11" t="str">
            <v>ООО "Северные Ветры " г. Новотроицк</v>
          </cell>
        </row>
        <row r="12">
          <cell r="A12" t="str">
            <v>205</v>
          </cell>
          <cell r="B12" t="str">
            <v>ООО "Северные Ветры " г. Оренбург</v>
          </cell>
        </row>
        <row r="13">
          <cell r="A13" t="str">
            <v>206</v>
          </cell>
          <cell r="B13" t="str">
            <v>ООО "Северные Ветры Дистрибьютор" г. Хабаровск</v>
          </cell>
        </row>
        <row r="14">
          <cell r="A14" t="str">
            <v>207</v>
          </cell>
          <cell r="B14" t="str">
            <v>ЗАО "Северные Ветры Лтд" г. Владивосток</v>
          </cell>
        </row>
        <row r="15">
          <cell r="A15" t="str">
            <v>208</v>
          </cell>
          <cell r="B15" t="str">
            <v>ООО "Северные Ветры Дистрибьютор" г. Челябинск</v>
          </cell>
        </row>
        <row r="16">
          <cell r="A16" t="str">
            <v>209</v>
          </cell>
          <cell r="B16" t="str">
            <v>ООО "Северные Ветры Дистрибьютор" г. Якутск</v>
          </cell>
        </row>
        <row r="17">
          <cell r="A17" t="str">
            <v>210</v>
          </cell>
          <cell r="B17" t="str">
            <v>ООО "ПИТ дистрибьютор" г. Санкт-Петербург</v>
          </cell>
        </row>
        <row r="18">
          <cell r="A18" t="str">
            <v>211</v>
          </cell>
          <cell r="B18" t="str">
            <v>ООО "ПИТ дистрибьютор" г. Находка</v>
          </cell>
        </row>
        <row r="19">
          <cell r="A19" t="str">
            <v>212</v>
          </cell>
          <cell r="B19" t="str">
            <v>ООО "ПИТ дистрибьютор" г. Уссурийск</v>
          </cell>
        </row>
        <row r="20">
          <cell r="A20" t="str">
            <v>213</v>
          </cell>
          <cell r="B20" t="str">
            <v>ООО "ПИТ дистрибьютор" г. Магнитогорск</v>
          </cell>
        </row>
        <row r="21">
          <cell r="A21" t="str">
            <v>214</v>
          </cell>
          <cell r="B21" t="str">
            <v>ООО "ТД Амур-пиво" г. Комсомольск-на-Амуре</v>
          </cell>
        </row>
        <row r="22">
          <cell r="A22" t="str">
            <v>215</v>
          </cell>
          <cell r="B22" t="str">
            <v>ООО "ПИТ дистрибьютор" г. Самара</v>
          </cell>
        </row>
        <row r="23">
          <cell r="A23" t="str">
            <v>216</v>
          </cell>
          <cell r="B23" t="str">
            <v>ООО "ПИТ дистрибьютор" г. Биробиджан</v>
          </cell>
        </row>
        <row r="24">
          <cell r="A24" t="str">
            <v>217</v>
          </cell>
          <cell r="B24" t="str">
            <v>ООО "ПИТ дистрибьютор" г. Томск</v>
          </cell>
        </row>
        <row r="25">
          <cell r="A25" t="str">
            <v>301</v>
          </cell>
          <cell r="B25" t="str">
            <v>ООО "ПИТ " г. Москва</v>
          </cell>
        </row>
        <row r="26">
          <cell r="A26" t="str">
            <v>302</v>
          </cell>
          <cell r="B26" t="str">
            <v>D&amp;D Brewning (Кипр)</v>
          </cell>
        </row>
        <row r="27">
          <cell r="A27" t="str">
            <v>303</v>
          </cell>
          <cell r="B27" t="str">
            <v>Иван Таранов Бревериз (Кипр)</v>
          </cell>
        </row>
        <row r="28">
          <cell r="B28" t="str">
            <v>Связанные компании</v>
          </cell>
        </row>
        <row r="29">
          <cell r="A29" t="str">
            <v>401</v>
          </cell>
          <cell r="B29" t="str">
            <v>ООО "Компания Старый Мастер" г. Москва</v>
          </cell>
        </row>
        <row r="30">
          <cell r="A30" t="str">
            <v>402</v>
          </cell>
          <cell r="B30" t="str">
            <v xml:space="preserve">Beverage World Corporation </v>
          </cell>
        </row>
        <row r="31">
          <cell r="A31" t="str">
            <v>403</v>
          </cell>
          <cell r="B31" t="str">
            <v>Грин Лайн</v>
          </cell>
        </row>
        <row r="32">
          <cell r="A32" t="str">
            <v>404</v>
          </cell>
          <cell r="B32" t="str">
            <v>North Winds</v>
          </cell>
        </row>
        <row r="33">
          <cell r="A33" t="str">
            <v>405</v>
          </cell>
          <cell r="B33" t="str">
            <v>Klimeni Holdings Ltd (Кипр)</v>
          </cell>
        </row>
        <row r="34">
          <cell r="A34" t="str">
            <v>406</v>
          </cell>
          <cell r="B34" t="str">
            <v>Belis Holdings Ltd (Кипр)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</sheetNames>
    <sheetDataSet>
      <sheetData sheetId="0"/>
      <sheetData sheetId="1"/>
      <sheetData sheetId="2" refreshError="1">
        <row r="149">
          <cell r="E149">
            <v>-2374</v>
          </cell>
        </row>
        <row r="183">
          <cell r="C183">
            <v>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04"/>
      <sheetName val="2_04"/>
      <sheetName val="3_04"/>
      <sheetName val="4_04"/>
      <sheetName val="5_04"/>
      <sheetName val="Расчет_Каз_04"/>
      <sheetName val="Соц_налог_Каз_04"/>
      <sheetName val="1_03"/>
      <sheetName val="1_03 (2)"/>
      <sheetName val="2_03"/>
      <sheetName val="3_03"/>
      <sheetName val="4_03"/>
      <sheetName val="5_03"/>
    </sheetNames>
    <sheetDataSet>
      <sheetData sheetId="0"/>
      <sheetData sheetId="1"/>
      <sheetData sheetId="2"/>
      <sheetData sheetId="3"/>
      <sheetData sheetId="4"/>
      <sheetData sheetId="5">
        <row r="11">
          <cell r="B1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服务成本"/>
      <sheetName val="研发费用"/>
      <sheetName val="营业费用"/>
      <sheetName val="管理费用"/>
      <sheetName val="Main Menu"/>
      <sheetName val="Inter-region Exp"/>
      <sheetName val="A 100"/>
      <sheetName val="B 1"/>
      <sheetName val="Расчет_Каз_04"/>
      <sheetName val="ИПН КЗ"/>
      <sheetName val="SETUP"/>
      <sheetName val="std tabel"/>
      <sheetName val="Anlagevermögen"/>
      <sheetName val="预算分析2-科目"/>
      <sheetName val="人均分析1-代表处05年同期"/>
      <sheetName val="05年12月底人数"/>
      <sheetName val="06年人均分析"/>
      <sheetName val="Main_Menu"/>
      <sheetName val="Inter-region_Exp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Graph"/>
      <sheetName val="SUMMARY"/>
      <sheetName val="Invest report"/>
      <sheetName val="ACT 2002"/>
      <sheetName val="Schneider IC"/>
      <sheetName val="Variance analysis on DVC margin"/>
      <sheetName val="EST2002"/>
      <sheetName val="QUARTERLY SPECIFICATIONS"/>
      <sheetName val="YEARLY SPECIFICATIONS"/>
      <sheetName val="YEARLY TAX RECONCILIATION"/>
      <sheetName val="BUD2002"/>
      <sheetName val="ACT2001"/>
      <sheetName val="A-YGL"/>
      <sheetName val="E-YGL"/>
      <sheetName val="FA-YGL"/>
      <sheetName val="std tabel"/>
      <sheetName val="Settings"/>
      <sheetName val="BS"/>
      <sheetName val="5"/>
      <sheetName val="IS"/>
      <sheetName val="BY Line Item"/>
      <sheetName val="ИПН КЗ"/>
      <sheetName val="A-20"/>
      <sheetName val="US Dollar 2003"/>
      <sheetName val="SDR 2003"/>
      <sheetName val="Grouplist"/>
      <sheetName val="Main Menu"/>
      <sheetName val="ЯНВАРЬ"/>
      <sheetName val="MA2002 Master"/>
      <sheetName val="Group 2"/>
      <sheetName val="Excess Calc Payroll"/>
    </sheetNames>
    <sheetDataSet>
      <sheetData sheetId="0" refreshError="1">
        <row r="9">
          <cell r="D9" t="e">
            <v>#REF!</v>
          </cell>
        </row>
        <row r="11">
          <cell r="D11" t="e">
            <v>#REF!</v>
          </cell>
        </row>
        <row r="12">
          <cell r="D12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SETUP"/>
      <sheetName val="Main Menu"/>
      <sheetName val="BY Line Item"/>
      <sheetName val="A-20"/>
      <sheetName val="Staff"/>
      <sheetName val="31.12.03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ETUP"/>
    </sheetNames>
    <sheetDataSet>
      <sheetData sheetId="0"/>
      <sheetData sheetId="1"/>
      <sheetData sheetId="2"/>
      <sheetData sheetId="3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A-20"/>
      <sheetName val="Prelim Cos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admin 04"/>
      <sheetName val="SETUP"/>
      <sheetName val="G-40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K"/>
      <sheetName val="ToDo"/>
      <sheetName val="FSL"/>
      <sheetName val="UV"/>
      <sheetName val="UV-1"/>
      <sheetName val="UV-2"/>
      <sheetName val="Z"/>
      <sheetName val="Z-1"/>
      <sheetName val="Z-2"/>
      <sheetName val="Z-3"/>
      <sheetName val="ZZ"/>
      <sheetName val="10"/>
      <sheetName val="15"/>
      <sheetName val="20"/>
      <sheetName val="20-1"/>
      <sheetName val="25"/>
      <sheetName val="25-1"/>
      <sheetName val="30"/>
      <sheetName val="30-1"/>
      <sheetName val="30-2"/>
      <sheetName val="PYTB"/>
      <sheetName val="Лист3"/>
      <sheetName val="Anlagevermögen"/>
      <sheetName val="SMSTemp"/>
      <sheetName val="Планы"/>
      <sheetName val="XLR_NoRangeSheet"/>
      <sheetName val="Settings"/>
      <sheetName val="std tabel"/>
      <sheetName val="fish"/>
      <sheetName val="Links"/>
      <sheetName val="Lead"/>
      <sheetName val="July_03_Pg8"/>
      <sheetName val="26.Prepaid expenses"/>
      <sheetName val="Статьи"/>
      <sheetName val="GAAP TB 30.09.01  detail p&amp;l"/>
      <sheetName val="Store"/>
      <sheetName val="PBC_Cut-off"/>
      <sheetName val="Выбор"/>
      <sheetName val="Product Assumptions"/>
      <sheetName val="Product_Assumptions"/>
      <sheetName val="Перечень связанных сторон"/>
      <sheetName val="Budget"/>
      <sheetName val="Prices"/>
      <sheetName val="cant sim"/>
      <sheetName val="PLAC"/>
      <sheetName val="Счет-ф"/>
      <sheetName val="#ССЫЛКА"/>
      <sheetName val="CPI"/>
      <sheetName val="Anlageverm?gen"/>
      <sheetName val="Общая_информация"/>
      <sheetName val="Анализ закл. работ"/>
      <sheetName val="Const"/>
      <sheetName val="Assumptions"/>
      <sheetName val="3.3. Inventories"/>
      <sheetName val="Anlageverm_gen"/>
      <sheetName val="02"/>
      <sheetName val="W-60"/>
      <sheetName val="FSL KZ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 xml:space="preserve">Account Number </v>
          </cell>
          <cell r="B1" t="str">
            <v>Unadjusted 9/30/00</v>
          </cell>
        </row>
        <row r="2">
          <cell r="A2" t="str">
            <v>1110-400</v>
          </cell>
          <cell r="B2">
            <v>625.77</v>
          </cell>
        </row>
        <row r="3">
          <cell r="A3" t="str">
            <v>1111-100</v>
          </cell>
          <cell r="B3">
            <v>2136.91</v>
          </cell>
        </row>
        <row r="4">
          <cell r="A4" t="str">
            <v>1111-500</v>
          </cell>
          <cell r="B4">
            <v>20104.759999999998</v>
          </cell>
        </row>
        <row r="5">
          <cell r="A5" t="str">
            <v>1111-800</v>
          </cell>
          <cell r="B5">
            <v>23415.119999999999</v>
          </cell>
        </row>
        <row r="6">
          <cell r="A6" t="str">
            <v>1112-500</v>
          </cell>
          <cell r="B6">
            <v>69993.539999999994</v>
          </cell>
        </row>
        <row r="7">
          <cell r="A7" t="str">
            <v>1113-400</v>
          </cell>
          <cell r="B7">
            <v>1578.97</v>
          </cell>
        </row>
        <row r="8">
          <cell r="A8" t="str">
            <v>1115-100</v>
          </cell>
          <cell r="B8">
            <v>309513.21999999997</v>
          </cell>
        </row>
        <row r="9">
          <cell r="A9" t="str">
            <v>1115-500</v>
          </cell>
          <cell r="B9">
            <v>497016.88</v>
          </cell>
        </row>
        <row r="10">
          <cell r="A10" t="str">
            <v>1115-600</v>
          </cell>
          <cell r="B10">
            <v>0</v>
          </cell>
        </row>
        <row r="11">
          <cell r="A11" t="str">
            <v>1115-800</v>
          </cell>
          <cell r="B11">
            <v>8861.43</v>
          </cell>
        </row>
        <row r="12">
          <cell r="A12" t="str">
            <v>1116-500</v>
          </cell>
          <cell r="B12">
            <v>621247.99</v>
          </cell>
        </row>
        <row r="13">
          <cell r="A13" t="str">
            <v>1116-800</v>
          </cell>
          <cell r="B13">
            <v>0</v>
          </cell>
        </row>
        <row r="14">
          <cell r="A14" t="str">
            <v>1118-900</v>
          </cell>
          <cell r="B14">
            <v>702.1</v>
          </cell>
        </row>
        <row r="15">
          <cell r="A15" t="str">
            <v>1119-600</v>
          </cell>
          <cell r="B15">
            <v>136570.79999999999</v>
          </cell>
        </row>
        <row r="16">
          <cell r="A16" t="str">
            <v>1119-900</v>
          </cell>
          <cell r="B16">
            <v>26245.09</v>
          </cell>
        </row>
        <row r="17">
          <cell r="A17" t="str">
            <v>1120-600</v>
          </cell>
          <cell r="B17">
            <v>2.68</v>
          </cell>
        </row>
        <row r="18">
          <cell r="A18" t="str">
            <v>1121-500</v>
          </cell>
          <cell r="B18">
            <v>0</v>
          </cell>
        </row>
        <row r="19">
          <cell r="A19" t="str">
            <v>1130-600</v>
          </cell>
          <cell r="B19">
            <v>0</v>
          </cell>
        </row>
        <row r="20">
          <cell r="A20" t="str">
            <v>1135-600</v>
          </cell>
          <cell r="B20">
            <v>33727.300000000003</v>
          </cell>
        </row>
        <row r="21">
          <cell r="A21" t="str">
            <v>1135-610</v>
          </cell>
          <cell r="B21">
            <v>0</v>
          </cell>
        </row>
        <row r="22">
          <cell r="A22" t="str">
            <v>1136-600</v>
          </cell>
          <cell r="B22">
            <v>9649.4699999999993</v>
          </cell>
        </row>
        <row r="23">
          <cell r="A23" t="str">
            <v>1136-610</v>
          </cell>
          <cell r="B23">
            <v>0</v>
          </cell>
        </row>
        <row r="24">
          <cell r="A24" t="str">
            <v>1137-600</v>
          </cell>
          <cell r="B24">
            <v>0</v>
          </cell>
        </row>
        <row r="25">
          <cell r="A25" t="str">
            <v>1137-610</v>
          </cell>
          <cell r="B25">
            <v>0</v>
          </cell>
        </row>
        <row r="26">
          <cell r="A26" t="str">
            <v>1138-600</v>
          </cell>
          <cell r="B26">
            <v>0</v>
          </cell>
        </row>
        <row r="27">
          <cell r="A27" t="str">
            <v>1139-600</v>
          </cell>
          <cell r="B27">
            <v>0</v>
          </cell>
        </row>
        <row r="28">
          <cell r="A28" t="str">
            <v>1140-400</v>
          </cell>
          <cell r="B28">
            <v>5949.61</v>
          </cell>
        </row>
        <row r="29">
          <cell r="A29" t="str">
            <v>1140-500</v>
          </cell>
          <cell r="B29">
            <v>0</v>
          </cell>
        </row>
        <row r="30">
          <cell r="A30" t="str">
            <v>1141-400</v>
          </cell>
          <cell r="B30">
            <v>145921.07</v>
          </cell>
        </row>
        <row r="31">
          <cell r="A31" t="str">
            <v>1141-500</v>
          </cell>
          <cell r="B31">
            <v>0</v>
          </cell>
        </row>
        <row r="32">
          <cell r="A32" t="str">
            <v>1142-400</v>
          </cell>
          <cell r="B32">
            <v>1429.39</v>
          </cell>
        </row>
        <row r="33">
          <cell r="A33" t="str">
            <v>1150-400</v>
          </cell>
          <cell r="B33">
            <v>137554.92000000001</v>
          </cell>
        </row>
        <row r="34">
          <cell r="A34" t="str">
            <v>1151-400</v>
          </cell>
          <cell r="B34">
            <v>0</v>
          </cell>
        </row>
        <row r="35">
          <cell r="A35" t="str">
            <v>1153-500</v>
          </cell>
          <cell r="B35">
            <v>163263.21</v>
          </cell>
        </row>
        <row r="36">
          <cell r="A36" t="str">
            <v>1154-500</v>
          </cell>
          <cell r="B36">
            <v>0</v>
          </cell>
        </row>
        <row r="37">
          <cell r="A37" t="str">
            <v>1155-500</v>
          </cell>
          <cell r="B37">
            <v>41164</v>
          </cell>
        </row>
        <row r="38">
          <cell r="A38" t="str">
            <v>1156-500</v>
          </cell>
          <cell r="B38">
            <v>321546.7</v>
          </cell>
        </row>
        <row r="39">
          <cell r="A39" t="str">
            <v>1159-600</v>
          </cell>
          <cell r="B39">
            <v>0</v>
          </cell>
        </row>
        <row r="40">
          <cell r="A40" t="str">
            <v>1160-400</v>
          </cell>
          <cell r="B40">
            <v>92241.89</v>
          </cell>
        </row>
        <row r="41">
          <cell r="A41" t="str">
            <v>1160-600</v>
          </cell>
          <cell r="B41">
            <v>1154.94</v>
          </cell>
        </row>
        <row r="42">
          <cell r="A42" t="str">
            <v>1162-600</v>
          </cell>
          <cell r="B42">
            <v>1532.22</v>
          </cell>
        </row>
        <row r="43">
          <cell r="A43" t="str">
            <v>1164-600</v>
          </cell>
          <cell r="B43">
            <v>140.44999999999999</v>
          </cell>
        </row>
        <row r="44">
          <cell r="A44" t="str">
            <v>1167-600</v>
          </cell>
          <cell r="B44">
            <v>1563.51</v>
          </cell>
        </row>
        <row r="45">
          <cell r="A45" t="str">
            <v>1170-600</v>
          </cell>
          <cell r="B45">
            <v>7591.42</v>
          </cell>
        </row>
        <row r="46">
          <cell r="A46" t="str">
            <v>1172-600</v>
          </cell>
          <cell r="B46">
            <v>6437.73</v>
          </cell>
        </row>
        <row r="47">
          <cell r="A47" t="str">
            <v>1173-600</v>
          </cell>
          <cell r="B47">
            <v>0</v>
          </cell>
        </row>
        <row r="48">
          <cell r="A48" t="str">
            <v>1174-600</v>
          </cell>
          <cell r="B48">
            <v>182.76</v>
          </cell>
        </row>
        <row r="49">
          <cell r="A49" t="str">
            <v>1175-800</v>
          </cell>
          <cell r="B49">
            <v>24920.13</v>
          </cell>
        </row>
        <row r="50">
          <cell r="A50" t="str">
            <v>1176-800</v>
          </cell>
          <cell r="B50">
            <v>0</v>
          </cell>
        </row>
        <row r="51">
          <cell r="A51" t="str">
            <v>1185-800</v>
          </cell>
          <cell r="B51">
            <v>20379.23</v>
          </cell>
        </row>
        <row r="52">
          <cell r="A52" t="str">
            <v>1186-500</v>
          </cell>
          <cell r="B52">
            <v>0</v>
          </cell>
        </row>
        <row r="53">
          <cell r="A53" t="str">
            <v>1186-800</v>
          </cell>
          <cell r="B53">
            <v>0</v>
          </cell>
        </row>
        <row r="54">
          <cell r="A54" t="str">
            <v>1189-500</v>
          </cell>
          <cell r="B54">
            <v>0</v>
          </cell>
        </row>
        <row r="55">
          <cell r="A55" t="str">
            <v>1191-400</v>
          </cell>
          <cell r="B55">
            <v>24359.45</v>
          </cell>
        </row>
        <row r="56">
          <cell r="A56" t="str">
            <v>1192-400</v>
          </cell>
          <cell r="B56">
            <v>37790.32</v>
          </cell>
        </row>
        <row r="57">
          <cell r="A57" t="str">
            <v>1193-800</v>
          </cell>
          <cell r="B57">
            <v>0</v>
          </cell>
        </row>
        <row r="58">
          <cell r="A58" t="str">
            <v>1194-800</v>
          </cell>
          <cell r="B58">
            <v>0</v>
          </cell>
        </row>
        <row r="59">
          <cell r="A59" t="str">
            <v>1195-800</v>
          </cell>
          <cell r="B59">
            <v>0</v>
          </cell>
        </row>
        <row r="60">
          <cell r="A60" t="str">
            <v>1196-800</v>
          </cell>
          <cell r="B60">
            <v>0</v>
          </cell>
        </row>
        <row r="61">
          <cell r="A61" t="str">
            <v>1197-800</v>
          </cell>
          <cell r="B61">
            <v>7915.5</v>
          </cell>
        </row>
        <row r="62">
          <cell r="A62" t="str">
            <v>1198-800</v>
          </cell>
          <cell r="B62">
            <v>150508.47</v>
          </cell>
        </row>
        <row r="63">
          <cell r="A63" t="str">
            <v>1199-800</v>
          </cell>
          <cell r="B63">
            <v>0</v>
          </cell>
        </row>
        <row r="64">
          <cell r="A64" t="str">
            <v>1199-900</v>
          </cell>
          <cell r="B64">
            <v>22171.7</v>
          </cell>
        </row>
        <row r="65">
          <cell r="A65" t="str">
            <v>1200-800</v>
          </cell>
          <cell r="B65">
            <v>0</v>
          </cell>
        </row>
        <row r="66">
          <cell r="A66" t="str">
            <v>1201-900</v>
          </cell>
          <cell r="B66">
            <v>105.43</v>
          </cell>
        </row>
        <row r="67">
          <cell r="A67" t="str">
            <v>1202-800</v>
          </cell>
          <cell r="B67">
            <v>11957.9</v>
          </cell>
        </row>
        <row r="68">
          <cell r="A68" t="str">
            <v>1203-800</v>
          </cell>
          <cell r="B68">
            <v>19034.580000000002</v>
          </cell>
        </row>
        <row r="69">
          <cell r="A69" t="str">
            <v>1204-800</v>
          </cell>
          <cell r="B69">
            <v>0</v>
          </cell>
        </row>
        <row r="70">
          <cell r="A70" t="str">
            <v>1205-900</v>
          </cell>
          <cell r="B70">
            <v>351.18</v>
          </cell>
        </row>
        <row r="71">
          <cell r="A71" t="str">
            <v>1206-900</v>
          </cell>
          <cell r="B71">
            <v>0</v>
          </cell>
        </row>
        <row r="72">
          <cell r="A72" t="str">
            <v>1225-500</v>
          </cell>
          <cell r="B72">
            <v>-660187.89</v>
          </cell>
        </row>
        <row r="73">
          <cell r="A73" t="str">
            <v>1230-100</v>
          </cell>
          <cell r="B73">
            <v>3300000</v>
          </cell>
        </row>
        <row r="74">
          <cell r="A74" t="str">
            <v>1240-100</v>
          </cell>
          <cell r="B74">
            <v>66938.27</v>
          </cell>
        </row>
        <row r="75">
          <cell r="A75" t="str">
            <v>1310-100</v>
          </cell>
          <cell r="B75">
            <v>500</v>
          </cell>
        </row>
        <row r="76">
          <cell r="A76" t="str">
            <v>1310-200</v>
          </cell>
          <cell r="B76">
            <v>10000</v>
          </cell>
        </row>
        <row r="77">
          <cell r="A77" t="str">
            <v>1310-400</v>
          </cell>
          <cell r="B77">
            <v>983.03</v>
          </cell>
        </row>
        <row r="78">
          <cell r="A78" t="str">
            <v>1310-500</v>
          </cell>
          <cell r="B78">
            <v>214.76</v>
          </cell>
        </row>
        <row r="79">
          <cell r="A79" t="str">
            <v>1310-600</v>
          </cell>
          <cell r="B79">
            <v>4480</v>
          </cell>
        </row>
        <row r="80">
          <cell r="A80" t="str">
            <v>1310-800</v>
          </cell>
          <cell r="B80">
            <v>130.88999999999999</v>
          </cell>
        </row>
        <row r="81">
          <cell r="A81" t="str">
            <v>1310-900</v>
          </cell>
          <cell r="B81">
            <v>112</v>
          </cell>
        </row>
        <row r="82">
          <cell r="A82" t="str">
            <v>1310-910</v>
          </cell>
          <cell r="B82">
            <v>2577</v>
          </cell>
        </row>
        <row r="83">
          <cell r="A83" t="str">
            <v>1315-400</v>
          </cell>
          <cell r="B83">
            <v>-260</v>
          </cell>
        </row>
        <row r="84">
          <cell r="A84" t="str">
            <v>1315-500</v>
          </cell>
          <cell r="B84">
            <v>5117.29</v>
          </cell>
        </row>
        <row r="85">
          <cell r="A85" t="str">
            <v>1315-600</v>
          </cell>
          <cell r="B85">
            <v>2940.93</v>
          </cell>
        </row>
        <row r="86">
          <cell r="A86" t="str">
            <v>1315-610</v>
          </cell>
          <cell r="B86">
            <v>0</v>
          </cell>
        </row>
        <row r="87">
          <cell r="A87" t="str">
            <v>1315-800</v>
          </cell>
          <cell r="B87">
            <v>17.57</v>
          </cell>
        </row>
        <row r="88">
          <cell r="A88" t="str">
            <v>1315-900</v>
          </cell>
          <cell r="B88">
            <v>971.31</v>
          </cell>
        </row>
        <row r="89">
          <cell r="A89" t="str">
            <v>1315-910</v>
          </cell>
          <cell r="B89">
            <v>433.92</v>
          </cell>
        </row>
        <row r="90">
          <cell r="A90" t="str">
            <v>1320-100</v>
          </cell>
          <cell r="B90">
            <v>0</v>
          </cell>
        </row>
        <row r="91">
          <cell r="A91" t="str">
            <v>1320-200</v>
          </cell>
          <cell r="B91">
            <v>0</v>
          </cell>
        </row>
        <row r="92">
          <cell r="A92" t="str">
            <v>1320-400</v>
          </cell>
          <cell r="B92">
            <v>2799.26</v>
          </cell>
        </row>
        <row r="93">
          <cell r="A93" t="str">
            <v>1320-500</v>
          </cell>
          <cell r="B93">
            <v>3514.85</v>
          </cell>
        </row>
        <row r="94">
          <cell r="A94" t="str">
            <v>1320-600</v>
          </cell>
          <cell r="B94">
            <v>14594.76</v>
          </cell>
        </row>
        <row r="95">
          <cell r="A95" t="str">
            <v>1320-800</v>
          </cell>
          <cell r="B95">
            <v>55.97</v>
          </cell>
        </row>
        <row r="96">
          <cell r="A96" t="str">
            <v>1320-900</v>
          </cell>
          <cell r="B96">
            <v>62.5</v>
          </cell>
        </row>
        <row r="97">
          <cell r="A97" t="str">
            <v>1320-910</v>
          </cell>
          <cell r="B97">
            <v>291.67</v>
          </cell>
        </row>
        <row r="98">
          <cell r="A98" t="str">
            <v>1325-500</v>
          </cell>
          <cell r="B98">
            <v>71.42</v>
          </cell>
        </row>
        <row r="99">
          <cell r="A99" t="str">
            <v>1325-600</v>
          </cell>
          <cell r="B99">
            <v>16199.98</v>
          </cell>
        </row>
        <row r="100">
          <cell r="A100" t="str">
            <v>1325-800</v>
          </cell>
          <cell r="B100">
            <v>-15.66</v>
          </cell>
        </row>
        <row r="101">
          <cell r="A101" t="str">
            <v>1330-400</v>
          </cell>
          <cell r="B101">
            <v>3649.92</v>
          </cell>
        </row>
        <row r="102">
          <cell r="A102" t="str">
            <v>1330-600</v>
          </cell>
          <cell r="B102">
            <v>10795</v>
          </cell>
        </row>
        <row r="103">
          <cell r="A103" t="str">
            <v>1330-800</v>
          </cell>
          <cell r="B103">
            <v>527.89</v>
          </cell>
        </row>
        <row r="104">
          <cell r="A104" t="str">
            <v>1330-900</v>
          </cell>
          <cell r="B104">
            <v>37.5</v>
          </cell>
        </row>
        <row r="105">
          <cell r="A105" t="str">
            <v>1330-910</v>
          </cell>
          <cell r="B105">
            <v>270</v>
          </cell>
        </row>
        <row r="106">
          <cell r="A106" t="str">
            <v>1335-600</v>
          </cell>
          <cell r="B106">
            <v>-70</v>
          </cell>
        </row>
        <row r="107">
          <cell r="A107" t="str">
            <v>1335-900</v>
          </cell>
          <cell r="B107">
            <v>75.900000000000006</v>
          </cell>
        </row>
        <row r="108">
          <cell r="A108" t="str">
            <v>1335-910</v>
          </cell>
          <cell r="B108">
            <v>216.3</v>
          </cell>
        </row>
        <row r="109">
          <cell r="A109" t="str">
            <v>1340-400</v>
          </cell>
          <cell r="B109">
            <v>0</v>
          </cell>
        </row>
        <row r="110">
          <cell r="A110" t="str">
            <v>1345-400</v>
          </cell>
          <cell r="B110">
            <v>2018</v>
          </cell>
        </row>
        <row r="111">
          <cell r="A111" t="str">
            <v>1345-500</v>
          </cell>
          <cell r="B111">
            <v>2994</v>
          </cell>
        </row>
        <row r="112">
          <cell r="A112" t="str">
            <v>1345-600</v>
          </cell>
          <cell r="B112">
            <v>0</v>
          </cell>
        </row>
        <row r="113">
          <cell r="A113" t="str">
            <v>1345-800</v>
          </cell>
          <cell r="B113">
            <v>190</v>
          </cell>
        </row>
        <row r="114">
          <cell r="A114" t="str">
            <v>1345-900</v>
          </cell>
          <cell r="B114">
            <v>3215</v>
          </cell>
        </row>
        <row r="115">
          <cell r="A115" t="str">
            <v>1345-910</v>
          </cell>
          <cell r="B115">
            <v>117</v>
          </cell>
        </row>
        <row r="116">
          <cell r="A116" t="str">
            <v>1348-400</v>
          </cell>
          <cell r="B116">
            <v>3.42</v>
          </cell>
        </row>
        <row r="117">
          <cell r="A117" t="str">
            <v>1348-500</v>
          </cell>
          <cell r="B117">
            <v>40767.43</v>
          </cell>
        </row>
        <row r="118">
          <cell r="A118" t="str">
            <v>1348-600</v>
          </cell>
          <cell r="B118">
            <v>2078.36</v>
          </cell>
        </row>
        <row r="119">
          <cell r="A119" t="str">
            <v>1348-610</v>
          </cell>
          <cell r="B119">
            <v>0</v>
          </cell>
        </row>
        <row r="120">
          <cell r="A120" t="str">
            <v>1348-800</v>
          </cell>
          <cell r="B120">
            <v>86.96</v>
          </cell>
        </row>
        <row r="121">
          <cell r="A121" t="str">
            <v>1348-900</v>
          </cell>
          <cell r="B121">
            <v>176.57</v>
          </cell>
        </row>
        <row r="122">
          <cell r="A122" t="str">
            <v>1348-910</v>
          </cell>
          <cell r="B122">
            <v>28.76</v>
          </cell>
        </row>
        <row r="123">
          <cell r="A123" t="str">
            <v>1410-800</v>
          </cell>
          <cell r="B123">
            <v>179273.87</v>
          </cell>
        </row>
        <row r="124">
          <cell r="A124" t="str">
            <v>1415-600</v>
          </cell>
          <cell r="B124">
            <v>43868.83</v>
          </cell>
        </row>
        <row r="125">
          <cell r="A125" t="str">
            <v>1420-600</v>
          </cell>
          <cell r="B125">
            <v>1597.2</v>
          </cell>
        </row>
        <row r="126">
          <cell r="A126" t="str">
            <v>1430-100</v>
          </cell>
          <cell r="B126">
            <v>30000</v>
          </cell>
        </row>
        <row r="127">
          <cell r="A127" t="str">
            <v>1430-400</v>
          </cell>
          <cell r="B127">
            <v>409.79</v>
          </cell>
        </row>
        <row r="128">
          <cell r="A128" t="str">
            <v>1430-500</v>
          </cell>
          <cell r="B128">
            <v>1703</v>
          </cell>
        </row>
        <row r="129">
          <cell r="A129" t="str">
            <v>1430-600</v>
          </cell>
          <cell r="B129">
            <v>102328.93</v>
          </cell>
        </row>
        <row r="130">
          <cell r="A130" t="str">
            <v>1430-800</v>
          </cell>
          <cell r="B130">
            <v>0</v>
          </cell>
        </row>
        <row r="131">
          <cell r="A131" t="str">
            <v>1435-100</v>
          </cell>
          <cell r="B131">
            <v>0</v>
          </cell>
        </row>
        <row r="132">
          <cell r="A132" t="str">
            <v>1435-400</v>
          </cell>
          <cell r="B132">
            <v>500</v>
          </cell>
        </row>
        <row r="133">
          <cell r="A133" t="str">
            <v>1435-500</v>
          </cell>
          <cell r="B133">
            <v>20843.09</v>
          </cell>
        </row>
        <row r="134">
          <cell r="A134" t="str">
            <v>1435-600</v>
          </cell>
          <cell r="B134">
            <v>37257.61</v>
          </cell>
        </row>
        <row r="135">
          <cell r="A135" t="str">
            <v>1435-800</v>
          </cell>
          <cell r="B135">
            <v>56195.64</v>
          </cell>
        </row>
        <row r="136">
          <cell r="A136" t="str">
            <v>1435-910</v>
          </cell>
          <cell r="B136">
            <v>156</v>
          </cell>
        </row>
        <row r="137">
          <cell r="A137" t="str">
            <v>1436-500</v>
          </cell>
          <cell r="B137">
            <v>224833.29</v>
          </cell>
        </row>
        <row r="138">
          <cell r="A138" t="str">
            <v>1436-600</v>
          </cell>
          <cell r="B138">
            <v>0</v>
          </cell>
        </row>
        <row r="139">
          <cell r="A139" t="str">
            <v>1436-900</v>
          </cell>
          <cell r="B139">
            <v>67094.7</v>
          </cell>
        </row>
        <row r="140">
          <cell r="A140" t="str">
            <v>1437-400</v>
          </cell>
          <cell r="B140">
            <v>32252.81</v>
          </cell>
        </row>
        <row r="141">
          <cell r="A141" t="str">
            <v>1437-500</v>
          </cell>
          <cell r="B141">
            <v>16594.25</v>
          </cell>
        </row>
        <row r="142">
          <cell r="A142" t="str">
            <v>1437-600</v>
          </cell>
          <cell r="B142">
            <v>56981</v>
          </cell>
        </row>
        <row r="143">
          <cell r="A143" t="str">
            <v>1437-800</v>
          </cell>
          <cell r="B143">
            <v>2525.7199999999998</v>
          </cell>
        </row>
        <row r="144">
          <cell r="A144" t="str">
            <v>1438-500</v>
          </cell>
          <cell r="B144">
            <v>-305353.19</v>
          </cell>
        </row>
        <row r="145">
          <cell r="A145" t="str">
            <v>1440-100</v>
          </cell>
          <cell r="B145">
            <v>-24.5</v>
          </cell>
        </row>
        <row r="146">
          <cell r="A146" t="str">
            <v>1440-200</v>
          </cell>
          <cell r="B146">
            <v>0</v>
          </cell>
        </row>
        <row r="147">
          <cell r="A147" t="str">
            <v>1440-400</v>
          </cell>
          <cell r="B147">
            <v>-600</v>
          </cell>
        </row>
        <row r="148">
          <cell r="A148" t="str">
            <v>1440-500</v>
          </cell>
          <cell r="B148">
            <v>0</v>
          </cell>
        </row>
        <row r="149">
          <cell r="A149" t="str">
            <v>1440-600</v>
          </cell>
          <cell r="B149">
            <v>353.04</v>
          </cell>
        </row>
        <row r="150">
          <cell r="A150" t="str">
            <v>1440-610</v>
          </cell>
          <cell r="B150">
            <v>0</v>
          </cell>
        </row>
        <row r="151">
          <cell r="A151" t="str">
            <v>1440-800</v>
          </cell>
          <cell r="B151">
            <v>-0.14000000000000001</v>
          </cell>
        </row>
        <row r="152">
          <cell r="A152" t="str">
            <v>1440-900</v>
          </cell>
          <cell r="B152">
            <v>0</v>
          </cell>
        </row>
        <row r="153">
          <cell r="A153" t="str">
            <v>1440-910</v>
          </cell>
          <cell r="B153">
            <v>0</v>
          </cell>
        </row>
        <row r="154">
          <cell r="A154" t="str">
            <v>1500-400</v>
          </cell>
          <cell r="B154">
            <v>2182266.04</v>
          </cell>
        </row>
        <row r="155">
          <cell r="A155" t="str">
            <v>1500-500</v>
          </cell>
          <cell r="B155">
            <v>6716690.3499999996</v>
          </cell>
        </row>
        <row r="156">
          <cell r="A156" t="str">
            <v>1500-600</v>
          </cell>
          <cell r="B156">
            <v>2752129.66</v>
          </cell>
        </row>
        <row r="157">
          <cell r="A157" t="str">
            <v>1501-400</v>
          </cell>
          <cell r="B157">
            <v>-1223320</v>
          </cell>
        </row>
        <row r="158">
          <cell r="A158" t="str">
            <v>1501-500</v>
          </cell>
          <cell r="B158">
            <v>-6266690.4900000002</v>
          </cell>
        </row>
        <row r="159">
          <cell r="A159" t="str">
            <v>1501-600</v>
          </cell>
          <cell r="B159">
            <v>-2752129.47</v>
          </cell>
        </row>
        <row r="160">
          <cell r="A160" t="str">
            <v>1510-400</v>
          </cell>
          <cell r="B160">
            <v>3723776.9</v>
          </cell>
        </row>
        <row r="161">
          <cell r="A161" t="str">
            <v>1510-500</v>
          </cell>
          <cell r="B161">
            <v>7204495.8499999996</v>
          </cell>
        </row>
        <row r="162">
          <cell r="A162" t="str">
            <v>1510-600</v>
          </cell>
          <cell r="B162">
            <v>12611407.99</v>
          </cell>
        </row>
        <row r="163">
          <cell r="A163" t="str">
            <v>1510-800</v>
          </cell>
          <cell r="B163">
            <v>2950600.15</v>
          </cell>
        </row>
        <row r="164">
          <cell r="A164" t="str">
            <v>1510-910</v>
          </cell>
          <cell r="B164">
            <v>205215.93</v>
          </cell>
        </row>
        <row r="165">
          <cell r="A165" t="str">
            <v>1511-400</v>
          </cell>
          <cell r="B165">
            <v>-424776.9</v>
          </cell>
        </row>
        <row r="166">
          <cell r="A166" t="str">
            <v>1511-500</v>
          </cell>
          <cell r="B166">
            <v>-5585802.29</v>
          </cell>
        </row>
        <row r="167">
          <cell r="A167" t="str">
            <v>1511-600</v>
          </cell>
          <cell r="B167">
            <v>-4880476.62</v>
          </cell>
        </row>
        <row r="168">
          <cell r="A168" t="str">
            <v>1511-800</v>
          </cell>
          <cell r="B168">
            <v>-371545.52</v>
          </cell>
        </row>
        <row r="169">
          <cell r="A169" t="str">
            <v>1511-910</v>
          </cell>
          <cell r="B169">
            <v>-27378.26</v>
          </cell>
        </row>
        <row r="170">
          <cell r="A170" t="str">
            <v>1512-400</v>
          </cell>
          <cell r="B170">
            <v>218244</v>
          </cell>
        </row>
        <row r="171">
          <cell r="A171" t="str">
            <v>1512-600</v>
          </cell>
          <cell r="B171">
            <v>2037794.41</v>
          </cell>
        </row>
        <row r="172">
          <cell r="A172" t="str">
            <v>1512-800</v>
          </cell>
          <cell r="B172">
            <v>4710846</v>
          </cell>
        </row>
        <row r="173">
          <cell r="A173" t="str">
            <v>1513-400</v>
          </cell>
          <cell r="B173">
            <v>-73628.649999999994</v>
          </cell>
        </row>
        <row r="174">
          <cell r="A174" t="str">
            <v>1513-600</v>
          </cell>
          <cell r="B174">
            <v>-2037794.41</v>
          </cell>
        </row>
        <row r="175">
          <cell r="A175" t="str">
            <v>1513-800</v>
          </cell>
          <cell r="B175">
            <v>-4194890.46</v>
          </cell>
        </row>
        <row r="176">
          <cell r="A176" t="str">
            <v>1514-400</v>
          </cell>
          <cell r="B176">
            <v>7824926.8799999999</v>
          </cell>
        </row>
        <row r="177">
          <cell r="A177" t="str">
            <v>1514-500</v>
          </cell>
          <cell r="B177">
            <v>4804659.72</v>
          </cell>
        </row>
        <row r="178">
          <cell r="A178" t="str">
            <v>1514-600</v>
          </cell>
          <cell r="B178">
            <v>13141082.67</v>
          </cell>
        </row>
        <row r="179">
          <cell r="A179" t="str">
            <v>1514-800</v>
          </cell>
          <cell r="B179">
            <v>5804265.5</v>
          </cell>
        </row>
        <row r="180">
          <cell r="A180" t="str">
            <v>1514-900</v>
          </cell>
          <cell r="B180">
            <v>4498033.08</v>
          </cell>
        </row>
        <row r="181">
          <cell r="A181" t="str">
            <v>1515-400</v>
          </cell>
          <cell r="B181">
            <v>-5298806.05</v>
          </cell>
        </row>
        <row r="182">
          <cell r="A182" t="str">
            <v>1515-500</v>
          </cell>
          <cell r="B182">
            <v>-4596673.1100000003</v>
          </cell>
        </row>
        <row r="183">
          <cell r="A183" t="str">
            <v>1515-600</v>
          </cell>
          <cell r="B183">
            <v>-8457937.4000000004</v>
          </cell>
        </row>
        <row r="184">
          <cell r="A184" t="str">
            <v>1515-800</v>
          </cell>
          <cell r="B184">
            <v>-2598676.71</v>
          </cell>
        </row>
        <row r="185">
          <cell r="A185" t="str">
            <v>1515-900</v>
          </cell>
          <cell r="B185">
            <v>-3664075.02</v>
          </cell>
        </row>
        <row r="186">
          <cell r="A186" t="str">
            <v>1515-910</v>
          </cell>
          <cell r="B186">
            <v>0</v>
          </cell>
        </row>
        <row r="187">
          <cell r="A187" t="str">
            <v>1530-400</v>
          </cell>
          <cell r="B187">
            <v>9145159.9199999999</v>
          </cell>
        </row>
        <row r="188">
          <cell r="A188" t="str">
            <v>1530-500</v>
          </cell>
          <cell r="B188">
            <v>12794409.93</v>
          </cell>
        </row>
        <row r="189">
          <cell r="A189" t="str">
            <v>1530-600</v>
          </cell>
          <cell r="B189">
            <v>8545000</v>
          </cell>
        </row>
        <row r="190">
          <cell r="A190" t="str">
            <v>1530-800</v>
          </cell>
          <cell r="B190">
            <v>1763399.84</v>
          </cell>
        </row>
        <row r="191">
          <cell r="A191" t="str">
            <v>1530-910</v>
          </cell>
          <cell r="B191">
            <v>300000</v>
          </cell>
        </row>
        <row r="192">
          <cell r="A192" t="str">
            <v>1531-400</v>
          </cell>
          <cell r="B192">
            <v>-5145159.92</v>
          </cell>
        </row>
        <row r="193">
          <cell r="A193" t="str">
            <v>1531-500</v>
          </cell>
          <cell r="B193">
            <v>-5806975.5800000001</v>
          </cell>
        </row>
        <row r="194">
          <cell r="A194" t="str">
            <v>1531-600</v>
          </cell>
          <cell r="B194">
            <v>-4630000</v>
          </cell>
        </row>
        <row r="195">
          <cell r="A195" t="str">
            <v>1531-800</v>
          </cell>
          <cell r="B195">
            <v>-262523.28999999998</v>
          </cell>
        </row>
        <row r="196">
          <cell r="A196" t="str">
            <v>1540-100</v>
          </cell>
          <cell r="B196">
            <v>0</v>
          </cell>
        </row>
        <row r="197">
          <cell r="A197" t="str">
            <v>1540-800</v>
          </cell>
          <cell r="B197">
            <v>0</v>
          </cell>
        </row>
        <row r="198">
          <cell r="A198" t="str">
            <v>1542-400</v>
          </cell>
          <cell r="B198">
            <v>-764962.9</v>
          </cell>
        </row>
        <row r="199">
          <cell r="A199" t="str">
            <v>1542-500</v>
          </cell>
          <cell r="B199">
            <v>-3458002.68</v>
          </cell>
        </row>
        <row r="200">
          <cell r="A200" t="str">
            <v>1542-600</v>
          </cell>
          <cell r="B200">
            <v>-2702840</v>
          </cell>
        </row>
        <row r="201">
          <cell r="A201" t="str">
            <v>1542-800</v>
          </cell>
          <cell r="B201">
            <v>-1738000</v>
          </cell>
        </row>
        <row r="202">
          <cell r="A202" t="str">
            <v>1542-910</v>
          </cell>
          <cell r="B202">
            <v>-358000</v>
          </cell>
        </row>
        <row r="203">
          <cell r="A203" t="str">
            <v>1543-400</v>
          </cell>
          <cell r="B203">
            <v>-366598.16</v>
          </cell>
        </row>
        <row r="204">
          <cell r="A204" t="str">
            <v>1543-500</v>
          </cell>
          <cell r="B204">
            <v>-30308.09</v>
          </cell>
        </row>
        <row r="205">
          <cell r="A205" t="str">
            <v>1543-600</v>
          </cell>
          <cell r="B205">
            <v>-679546.07</v>
          </cell>
        </row>
        <row r="206">
          <cell r="A206" t="str">
            <v>1543-800</v>
          </cell>
          <cell r="B206">
            <v>-464896.78</v>
          </cell>
        </row>
        <row r="207">
          <cell r="A207" t="str">
            <v>1543-900</v>
          </cell>
          <cell r="B207">
            <v>-120943.08</v>
          </cell>
        </row>
        <row r="208">
          <cell r="A208" t="str">
            <v>1544-400</v>
          </cell>
          <cell r="B208">
            <v>-14500</v>
          </cell>
        </row>
        <row r="209">
          <cell r="A209" t="str">
            <v>1544-600</v>
          </cell>
          <cell r="B209">
            <v>0</v>
          </cell>
        </row>
        <row r="210">
          <cell r="A210" t="str">
            <v>1544-800</v>
          </cell>
          <cell r="B210">
            <v>-136057.5</v>
          </cell>
        </row>
        <row r="211">
          <cell r="A211" t="str">
            <v>1545-600</v>
          </cell>
          <cell r="B211">
            <v>0</v>
          </cell>
        </row>
        <row r="212">
          <cell r="A212" t="str">
            <v>1560-100</v>
          </cell>
          <cell r="B212">
            <v>0</v>
          </cell>
        </row>
        <row r="213">
          <cell r="A213" t="str">
            <v>1560-400</v>
          </cell>
          <cell r="B213">
            <v>112500</v>
          </cell>
        </row>
        <row r="214">
          <cell r="A214" t="str">
            <v>1560-600</v>
          </cell>
          <cell r="B214">
            <v>67666.67</v>
          </cell>
        </row>
        <row r="215">
          <cell r="A215" t="str">
            <v>1560-800</v>
          </cell>
          <cell r="B215">
            <v>0</v>
          </cell>
        </row>
        <row r="216">
          <cell r="A216" t="str">
            <v>1561-800</v>
          </cell>
          <cell r="B216">
            <v>0</v>
          </cell>
        </row>
        <row r="217">
          <cell r="A217" t="str">
            <v>1710-400</v>
          </cell>
          <cell r="B217">
            <v>1800</v>
          </cell>
        </row>
        <row r="218">
          <cell r="A218" t="str">
            <v>1710-500</v>
          </cell>
          <cell r="B218">
            <v>0</v>
          </cell>
        </row>
        <row r="219">
          <cell r="A219" t="str">
            <v>1710-600</v>
          </cell>
          <cell r="B219">
            <v>1980</v>
          </cell>
        </row>
        <row r="220">
          <cell r="A220" t="str">
            <v>1710-900</v>
          </cell>
          <cell r="B220">
            <v>0</v>
          </cell>
        </row>
        <row r="221">
          <cell r="A221" t="str">
            <v>1710-910</v>
          </cell>
          <cell r="B221">
            <v>0</v>
          </cell>
        </row>
        <row r="222">
          <cell r="A222" t="str">
            <v>1745-100</v>
          </cell>
          <cell r="B222">
            <v>14587.28</v>
          </cell>
        </row>
        <row r="223">
          <cell r="A223" t="str">
            <v>1745-200</v>
          </cell>
          <cell r="B223">
            <v>12850.86</v>
          </cell>
        </row>
        <row r="224">
          <cell r="A224" t="str">
            <v>1745-400</v>
          </cell>
          <cell r="B224">
            <v>25277.4</v>
          </cell>
        </row>
        <row r="225">
          <cell r="A225" t="str">
            <v>1745-500</v>
          </cell>
          <cell r="B225">
            <v>33823.980000000003</v>
          </cell>
        </row>
        <row r="226">
          <cell r="A226" t="str">
            <v>1745-600</v>
          </cell>
          <cell r="B226">
            <v>9137.1200000000008</v>
          </cell>
        </row>
        <row r="227">
          <cell r="A227" t="str">
            <v>1745-800</v>
          </cell>
          <cell r="B227">
            <v>10765.03</v>
          </cell>
        </row>
        <row r="228">
          <cell r="A228" t="str">
            <v>1745-900</v>
          </cell>
          <cell r="B228">
            <v>0</v>
          </cell>
        </row>
        <row r="229">
          <cell r="A229" t="str">
            <v>1745-910</v>
          </cell>
          <cell r="B229">
            <v>660.43</v>
          </cell>
        </row>
        <row r="230">
          <cell r="A230" t="str">
            <v>1747-100</v>
          </cell>
          <cell r="B230">
            <v>87322.92</v>
          </cell>
        </row>
        <row r="231">
          <cell r="A231" t="str">
            <v>1747-800</v>
          </cell>
          <cell r="B231">
            <v>1300</v>
          </cell>
        </row>
        <row r="232">
          <cell r="A232" t="str">
            <v>1750-200</v>
          </cell>
          <cell r="B232">
            <v>2282.5</v>
          </cell>
        </row>
        <row r="233">
          <cell r="A233" t="str">
            <v>1750-400</v>
          </cell>
          <cell r="B233">
            <v>2000</v>
          </cell>
        </row>
        <row r="234">
          <cell r="A234" t="str">
            <v>1750-500</v>
          </cell>
          <cell r="B234">
            <v>13800</v>
          </cell>
        </row>
        <row r="235">
          <cell r="A235" t="str">
            <v>1750-600</v>
          </cell>
          <cell r="B235">
            <v>2147.7600000000002</v>
          </cell>
        </row>
        <row r="236">
          <cell r="A236" t="str">
            <v>1800-500</v>
          </cell>
          <cell r="B236">
            <v>1074284.8400000001</v>
          </cell>
        </row>
        <row r="237">
          <cell r="A237" t="str">
            <v>1800-600</v>
          </cell>
          <cell r="B237">
            <v>741763.31</v>
          </cell>
        </row>
        <row r="238">
          <cell r="A238" t="str">
            <v>1801-500</v>
          </cell>
          <cell r="B238">
            <v>-68485.66</v>
          </cell>
        </row>
        <row r="239">
          <cell r="A239" t="str">
            <v>1801-600</v>
          </cell>
          <cell r="B239">
            <v>0</v>
          </cell>
        </row>
        <row r="240">
          <cell r="A240" t="str">
            <v>1810-100</v>
          </cell>
          <cell r="B240">
            <v>163623.56</v>
          </cell>
        </row>
        <row r="241">
          <cell r="A241" t="str">
            <v>1810-200</v>
          </cell>
          <cell r="B241">
            <v>16292.47</v>
          </cell>
        </row>
        <row r="242">
          <cell r="A242" t="str">
            <v>1810-400</v>
          </cell>
          <cell r="B242">
            <v>104784.88</v>
          </cell>
        </row>
        <row r="243">
          <cell r="A243" t="str">
            <v>1810-500</v>
          </cell>
          <cell r="B243">
            <v>272238.17</v>
          </cell>
        </row>
        <row r="244">
          <cell r="A244" t="str">
            <v>1810-600</v>
          </cell>
          <cell r="B244">
            <v>233388.06</v>
          </cell>
        </row>
        <row r="245">
          <cell r="A245" t="str">
            <v>1810-800</v>
          </cell>
          <cell r="B245">
            <v>70803.67</v>
          </cell>
        </row>
        <row r="246">
          <cell r="A246" t="str">
            <v>1810-900</v>
          </cell>
          <cell r="B246">
            <v>5318.53</v>
          </cell>
        </row>
        <row r="247">
          <cell r="A247" t="str">
            <v>1810-910</v>
          </cell>
          <cell r="B247">
            <v>17821.740000000002</v>
          </cell>
        </row>
        <row r="248">
          <cell r="A248" t="str">
            <v>1820-100</v>
          </cell>
          <cell r="B248">
            <v>-140395.79</v>
          </cell>
        </row>
        <row r="249">
          <cell r="A249" t="str">
            <v>1820-200</v>
          </cell>
          <cell r="B249">
            <v>-3566.22</v>
          </cell>
        </row>
        <row r="250">
          <cell r="A250" t="str">
            <v>1820-400</v>
          </cell>
          <cell r="B250">
            <v>-88996.11</v>
          </cell>
        </row>
        <row r="251">
          <cell r="A251" t="str">
            <v>1820-500</v>
          </cell>
          <cell r="B251">
            <v>-205768.84</v>
          </cell>
        </row>
        <row r="252">
          <cell r="A252" t="str">
            <v>1820-600</v>
          </cell>
          <cell r="B252">
            <v>-180503.73</v>
          </cell>
        </row>
        <row r="253">
          <cell r="A253" t="str">
            <v>1820-800</v>
          </cell>
          <cell r="B253">
            <v>-63277.9</v>
          </cell>
        </row>
        <row r="254">
          <cell r="A254" t="str">
            <v>1820-900</v>
          </cell>
          <cell r="B254">
            <v>-1413.61</v>
          </cell>
        </row>
        <row r="255">
          <cell r="A255" t="str">
            <v>1820-910</v>
          </cell>
          <cell r="B255">
            <v>-13425.18</v>
          </cell>
        </row>
        <row r="256">
          <cell r="A256" t="str">
            <v>1830-100</v>
          </cell>
          <cell r="B256">
            <v>140204.32999999999</v>
          </cell>
        </row>
        <row r="257">
          <cell r="A257" t="str">
            <v>1830-200</v>
          </cell>
          <cell r="B257">
            <v>9500</v>
          </cell>
        </row>
        <row r="258">
          <cell r="A258" t="str">
            <v>1830-400</v>
          </cell>
          <cell r="B258">
            <v>9173.5</v>
          </cell>
        </row>
        <row r="259">
          <cell r="A259" t="str">
            <v>1830-500</v>
          </cell>
          <cell r="B259">
            <v>31646.03</v>
          </cell>
        </row>
        <row r="260">
          <cell r="A260" t="str">
            <v>1830-600</v>
          </cell>
          <cell r="B260">
            <v>15060.23</v>
          </cell>
        </row>
        <row r="261">
          <cell r="A261" t="str">
            <v>1830-800</v>
          </cell>
          <cell r="B261">
            <v>4151</v>
          </cell>
        </row>
        <row r="262">
          <cell r="A262" t="str">
            <v>1830-900</v>
          </cell>
          <cell r="B262">
            <v>2166</v>
          </cell>
        </row>
        <row r="263">
          <cell r="A263" t="str">
            <v>1830-910</v>
          </cell>
          <cell r="B263">
            <v>1483</v>
          </cell>
        </row>
        <row r="264">
          <cell r="A264" t="str">
            <v>1840-100</v>
          </cell>
          <cell r="B264">
            <v>-117774.92</v>
          </cell>
        </row>
        <row r="265">
          <cell r="A265" t="str">
            <v>1840-200</v>
          </cell>
          <cell r="B265">
            <v>0</v>
          </cell>
        </row>
        <row r="266">
          <cell r="A266" t="str">
            <v>1840-400</v>
          </cell>
          <cell r="B266">
            <v>-4204.5200000000004</v>
          </cell>
        </row>
        <row r="267">
          <cell r="A267" t="str">
            <v>1840-500</v>
          </cell>
          <cell r="B267">
            <v>-25961.040000000001</v>
          </cell>
        </row>
        <row r="268">
          <cell r="A268" t="str">
            <v>1840-600</v>
          </cell>
          <cell r="B268">
            <v>-6902.61</v>
          </cell>
        </row>
        <row r="269">
          <cell r="A269" t="str">
            <v>1840-800</v>
          </cell>
          <cell r="B269">
            <v>-1902.54</v>
          </cell>
        </row>
        <row r="270">
          <cell r="A270" t="str">
            <v>1840-900</v>
          </cell>
          <cell r="B270">
            <v>-992.75</v>
          </cell>
        </row>
        <row r="271">
          <cell r="A271" t="str">
            <v>1840-910</v>
          </cell>
          <cell r="B271">
            <v>-679.71</v>
          </cell>
        </row>
        <row r="272">
          <cell r="A272" t="str">
            <v>1850-100</v>
          </cell>
          <cell r="B272">
            <v>165423.12</v>
          </cell>
        </row>
        <row r="273">
          <cell r="A273" t="str">
            <v>1850-400</v>
          </cell>
          <cell r="B273">
            <v>3565</v>
          </cell>
        </row>
        <row r="274">
          <cell r="A274" t="str">
            <v>1850-500</v>
          </cell>
          <cell r="B274">
            <v>0</v>
          </cell>
        </row>
        <row r="275">
          <cell r="A275" t="str">
            <v>1850-600</v>
          </cell>
          <cell r="B275">
            <v>0</v>
          </cell>
        </row>
        <row r="276">
          <cell r="A276" t="str">
            <v>1850-910</v>
          </cell>
          <cell r="B276">
            <v>24244</v>
          </cell>
        </row>
        <row r="277">
          <cell r="A277" t="str">
            <v>1860-100</v>
          </cell>
          <cell r="B277">
            <v>-144107.98000000001</v>
          </cell>
        </row>
        <row r="278">
          <cell r="A278" t="str">
            <v>1860-400</v>
          </cell>
          <cell r="B278">
            <v>-3565</v>
          </cell>
        </row>
        <row r="279">
          <cell r="A279" t="str">
            <v>1860-500</v>
          </cell>
          <cell r="B279">
            <v>0</v>
          </cell>
        </row>
        <row r="280">
          <cell r="A280" t="str">
            <v>1860-600</v>
          </cell>
          <cell r="B280">
            <v>0</v>
          </cell>
        </row>
        <row r="281">
          <cell r="A281" t="str">
            <v>1860-910</v>
          </cell>
          <cell r="B281">
            <v>-20720.3</v>
          </cell>
        </row>
        <row r="282">
          <cell r="A282" t="str">
            <v>1900-600</v>
          </cell>
          <cell r="B282">
            <v>0</v>
          </cell>
        </row>
        <row r="283">
          <cell r="A283" t="str">
            <v>1901-600</v>
          </cell>
          <cell r="B283">
            <v>0</v>
          </cell>
        </row>
        <row r="284">
          <cell r="A284" t="str">
            <v>1902-600</v>
          </cell>
          <cell r="B284">
            <v>0</v>
          </cell>
        </row>
        <row r="285">
          <cell r="A285" t="str">
            <v>1903-610</v>
          </cell>
          <cell r="B285">
            <v>0</v>
          </cell>
        </row>
        <row r="286">
          <cell r="A286" t="str">
            <v>1904-600</v>
          </cell>
          <cell r="B286">
            <v>0</v>
          </cell>
        </row>
        <row r="287">
          <cell r="A287" t="str">
            <v>2200-610</v>
          </cell>
          <cell r="B287">
            <v>0</v>
          </cell>
        </row>
        <row r="288">
          <cell r="A288" t="str">
            <v>2201-610</v>
          </cell>
          <cell r="B288">
            <v>0</v>
          </cell>
        </row>
        <row r="289">
          <cell r="A289" t="str">
            <v>2202-600</v>
          </cell>
          <cell r="B289">
            <v>0</v>
          </cell>
        </row>
        <row r="290">
          <cell r="A290" t="str">
            <v>2203-610</v>
          </cell>
          <cell r="B290">
            <v>0</v>
          </cell>
        </row>
        <row r="291">
          <cell r="A291" t="str">
            <v>2210-100</v>
          </cell>
          <cell r="B291">
            <v>-39123.050000000003</v>
          </cell>
        </row>
        <row r="292">
          <cell r="A292" t="str">
            <v>2230-100</v>
          </cell>
          <cell r="B292">
            <v>-68138.27</v>
          </cell>
        </row>
        <row r="293">
          <cell r="A293" t="str">
            <v>2230-400</v>
          </cell>
          <cell r="B293">
            <v>0</v>
          </cell>
        </row>
        <row r="294">
          <cell r="A294" t="str">
            <v>2230-500</v>
          </cell>
          <cell r="B294">
            <v>0</v>
          </cell>
        </row>
        <row r="295">
          <cell r="A295" t="str">
            <v>2231-100</v>
          </cell>
          <cell r="B295">
            <v>0</v>
          </cell>
        </row>
        <row r="296">
          <cell r="A296" t="str">
            <v>2231-200</v>
          </cell>
          <cell r="B296">
            <v>-467542.78</v>
          </cell>
        </row>
        <row r="297">
          <cell r="A297" t="str">
            <v>2231-400</v>
          </cell>
          <cell r="B297">
            <v>-16801.62</v>
          </cell>
        </row>
        <row r="298">
          <cell r="A298" t="str">
            <v>2231-500</v>
          </cell>
          <cell r="B298">
            <v>-11948.18</v>
          </cell>
        </row>
        <row r="299">
          <cell r="A299" t="str">
            <v>2231-600</v>
          </cell>
          <cell r="B299">
            <v>-163743.34</v>
          </cell>
        </row>
        <row r="300">
          <cell r="A300" t="str">
            <v>2231-800</v>
          </cell>
          <cell r="B300">
            <v>-10522.42</v>
          </cell>
        </row>
        <row r="301">
          <cell r="A301" t="str">
            <v>2231-900</v>
          </cell>
          <cell r="B301">
            <v>-3020</v>
          </cell>
        </row>
        <row r="302">
          <cell r="A302" t="str">
            <v>2231-910</v>
          </cell>
          <cell r="B302">
            <v>0</v>
          </cell>
        </row>
        <row r="303">
          <cell r="A303" t="str">
            <v>2232-400</v>
          </cell>
          <cell r="B303">
            <v>-137200</v>
          </cell>
        </row>
        <row r="304">
          <cell r="A304" t="str">
            <v>2233-400</v>
          </cell>
          <cell r="B304">
            <v>-8668.82</v>
          </cell>
        </row>
        <row r="305">
          <cell r="A305" t="str">
            <v>2233-500</v>
          </cell>
          <cell r="B305">
            <v>-23174.63</v>
          </cell>
        </row>
        <row r="306">
          <cell r="A306" t="str">
            <v>2233-600</v>
          </cell>
          <cell r="B306">
            <v>-7625.82</v>
          </cell>
        </row>
        <row r="307">
          <cell r="A307" t="str">
            <v>2233-800</v>
          </cell>
          <cell r="B307">
            <v>0</v>
          </cell>
        </row>
        <row r="308">
          <cell r="A308" t="str">
            <v>2233-900</v>
          </cell>
          <cell r="B308">
            <v>-73.91</v>
          </cell>
        </row>
        <row r="309">
          <cell r="A309" t="str">
            <v>2261-800</v>
          </cell>
          <cell r="B309">
            <v>0</v>
          </cell>
        </row>
        <row r="310">
          <cell r="A310" t="str">
            <v>2320-100</v>
          </cell>
          <cell r="B310">
            <v>-7864.07</v>
          </cell>
        </row>
        <row r="311">
          <cell r="A311" t="str">
            <v>2325-100</v>
          </cell>
          <cell r="B311">
            <v>0</v>
          </cell>
        </row>
        <row r="312">
          <cell r="A312" t="str">
            <v>2330-100</v>
          </cell>
          <cell r="B312">
            <v>0</v>
          </cell>
        </row>
        <row r="313">
          <cell r="A313" t="str">
            <v>3110-100</v>
          </cell>
          <cell r="B313">
            <v>-7896776.1900000004</v>
          </cell>
        </row>
        <row r="314">
          <cell r="A314" t="str">
            <v>3110-200</v>
          </cell>
          <cell r="B314">
            <v>-35087.599999999999</v>
          </cell>
        </row>
        <row r="315">
          <cell r="A315" t="str">
            <v>3110-400</v>
          </cell>
          <cell r="B315">
            <v>1184557.5900000001</v>
          </cell>
        </row>
        <row r="316">
          <cell r="A316" t="str">
            <v>3110-500</v>
          </cell>
          <cell r="B316">
            <v>158145.56</v>
          </cell>
        </row>
        <row r="317">
          <cell r="A317" t="str">
            <v>3110-600</v>
          </cell>
          <cell r="B317">
            <v>3813270.99</v>
          </cell>
        </row>
        <row r="318">
          <cell r="A318" t="str">
            <v>3110-800</v>
          </cell>
          <cell r="B318">
            <v>1669985.55</v>
          </cell>
        </row>
        <row r="319">
          <cell r="A319" t="str">
            <v>3110-900</v>
          </cell>
          <cell r="B319">
            <v>1106000.1000000001</v>
          </cell>
        </row>
        <row r="320">
          <cell r="A320" t="str">
            <v>3110-910</v>
          </cell>
          <cell r="B320">
            <v>-96</v>
          </cell>
        </row>
        <row r="321">
          <cell r="A321" t="str">
            <v>3300-100</v>
          </cell>
          <cell r="B321">
            <v>8216220.4000000004</v>
          </cell>
        </row>
        <row r="322">
          <cell r="A322" t="str">
            <v>3300-200</v>
          </cell>
          <cell r="B322">
            <v>-1600133.28</v>
          </cell>
        </row>
        <row r="323">
          <cell r="A323" t="str">
            <v>3300-400</v>
          </cell>
          <cell r="B323">
            <v>-11446517.68</v>
          </cell>
        </row>
        <row r="324">
          <cell r="A324" t="str">
            <v>3300-500</v>
          </cell>
          <cell r="B324">
            <v>-9918322.1999999993</v>
          </cell>
        </row>
        <row r="325">
          <cell r="A325" t="str">
            <v>3300-600</v>
          </cell>
          <cell r="B325">
            <v>-18311042.350000001</v>
          </cell>
        </row>
        <row r="326">
          <cell r="A326" t="str">
            <v>3300-800</v>
          </cell>
          <cell r="B326">
            <v>-7668002.5199999996</v>
          </cell>
        </row>
        <row r="327">
          <cell r="A327" t="str">
            <v>3300-900</v>
          </cell>
          <cell r="B327">
            <v>-2323743.46</v>
          </cell>
        </row>
        <row r="328">
          <cell r="A328" t="str">
            <v>3300-910</v>
          </cell>
          <cell r="B328">
            <v>-238219.61</v>
          </cell>
        </row>
        <row r="329">
          <cell r="A329" t="str">
            <v>3400-100</v>
          </cell>
          <cell r="B329">
            <v>0</v>
          </cell>
        </row>
        <row r="330">
          <cell r="A330" t="str">
            <v>4110-100</v>
          </cell>
          <cell r="B330">
            <v>-5000000</v>
          </cell>
        </row>
        <row r="331">
          <cell r="A331" t="str">
            <v>4210-400</v>
          </cell>
          <cell r="B331">
            <v>-221045.1</v>
          </cell>
        </row>
        <row r="332">
          <cell r="A332" t="str">
            <v>4210-600</v>
          </cell>
          <cell r="B332">
            <v>-752902.49</v>
          </cell>
        </row>
        <row r="333">
          <cell r="A333" t="str">
            <v>4210-800</v>
          </cell>
          <cell r="B333">
            <v>0</v>
          </cell>
        </row>
        <row r="334">
          <cell r="A334" t="str">
            <v>4213-400</v>
          </cell>
          <cell r="B334">
            <v>-8958.92</v>
          </cell>
        </row>
        <row r="335">
          <cell r="A335" t="str">
            <v>4213-600</v>
          </cell>
          <cell r="B335">
            <v>-89540.54</v>
          </cell>
        </row>
        <row r="336">
          <cell r="A336" t="str">
            <v>4213-800</v>
          </cell>
          <cell r="B336">
            <v>-345238.11</v>
          </cell>
        </row>
        <row r="337">
          <cell r="A337" t="str">
            <v>4215-400</v>
          </cell>
          <cell r="B337">
            <v>-358129.36</v>
          </cell>
        </row>
        <row r="338">
          <cell r="A338" t="str">
            <v>4215-500</v>
          </cell>
          <cell r="B338">
            <v>-101998.38</v>
          </cell>
        </row>
        <row r="339">
          <cell r="A339" t="str">
            <v>4215-600</v>
          </cell>
          <cell r="B339">
            <v>-841046.95</v>
          </cell>
        </row>
        <row r="340">
          <cell r="A340" t="str">
            <v>4215-800</v>
          </cell>
          <cell r="B340">
            <v>-423296.61</v>
          </cell>
        </row>
        <row r="341">
          <cell r="A341" t="str">
            <v>4215-900</v>
          </cell>
          <cell r="B341">
            <v>-178272.34</v>
          </cell>
        </row>
        <row r="342">
          <cell r="A342" t="str">
            <v>4215-910</v>
          </cell>
          <cell r="B342">
            <v>0</v>
          </cell>
        </row>
        <row r="343">
          <cell r="A343" t="str">
            <v>4220-500</v>
          </cell>
          <cell r="B343">
            <v>-186913</v>
          </cell>
        </row>
        <row r="344">
          <cell r="A344" t="str">
            <v>4240-400</v>
          </cell>
          <cell r="B344">
            <v>-1924.63</v>
          </cell>
        </row>
        <row r="345">
          <cell r="A345" t="str">
            <v>4240-500</v>
          </cell>
          <cell r="B345">
            <v>-29664.38</v>
          </cell>
        </row>
        <row r="346">
          <cell r="A346" t="str">
            <v>4240-600</v>
          </cell>
          <cell r="B346">
            <v>-44184.44</v>
          </cell>
        </row>
        <row r="347">
          <cell r="A347" t="str">
            <v>4240-800</v>
          </cell>
          <cell r="B347">
            <v>-35802.199999999997</v>
          </cell>
        </row>
        <row r="348">
          <cell r="A348" t="str">
            <v>4240-900</v>
          </cell>
          <cell r="B348">
            <v>-23523.51</v>
          </cell>
        </row>
        <row r="349">
          <cell r="A349" t="str">
            <v>4240-910</v>
          </cell>
          <cell r="B349">
            <v>0</v>
          </cell>
        </row>
        <row r="350">
          <cell r="A350" t="str">
            <v>4250-400</v>
          </cell>
          <cell r="B350">
            <v>-100</v>
          </cell>
        </row>
        <row r="351">
          <cell r="A351" t="str">
            <v>4250-600</v>
          </cell>
          <cell r="B351">
            <v>-5000</v>
          </cell>
        </row>
        <row r="352">
          <cell r="A352" t="str">
            <v>4250-800</v>
          </cell>
          <cell r="B352">
            <v>-9000</v>
          </cell>
        </row>
        <row r="353">
          <cell r="A353" t="str">
            <v>4255-100</v>
          </cell>
          <cell r="B353">
            <v>-245</v>
          </cell>
        </row>
        <row r="354">
          <cell r="A354" t="str">
            <v>4255-400</v>
          </cell>
          <cell r="B354">
            <v>0</v>
          </cell>
        </row>
        <row r="355">
          <cell r="A355" t="str">
            <v>4255-500</v>
          </cell>
          <cell r="B355">
            <v>-13898.68</v>
          </cell>
        </row>
        <row r="356">
          <cell r="A356" t="str">
            <v>4255-600</v>
          </cell>
          <cell r="B356">
            <v>-8576.6</v>
          </cell>
        </row>
        <row r="357">
          <cell r="A357" t="str">
            <v>4255-800</v>
          </cell>
          <cell r="B357">
            <v>-6931.82</v>
          </cell>
        </row>
        <row r="358">
          <cell r="A358" t="str">
            <v>4255-900</v>
          </cell>
          <cell r="B358">
            <v>-30</v>
          </cell>
        </row>
        <row r="359">
          <cell r="A359" t="str">
            <v>4310-100</v>
          </cell>
          <cell r="B359">
            <v>0</v>
          </cell>
        </row>
        <row r="360">
          <cell r="A360" t="str">
            <v>4310-500</v>
          </cell>
          <cell r="B360">
            <v>-998.75</v>
          </cell>
        </row>
        <row r="361">
          <cell r="A361" t="str">
            <v>4310-600</v>
          </cell>
          <cell r="B361">
            <v>-2618.69</v>
          </cell>
        </row>
        <row r="362">
          <cell r="A362" t="str">
            <v>4310-800</v>
          </cell>
          <cell r="B362">
            <v>0</v>
          </cell>
        </row>
        <row r="363">
          <cell r="A363" t="str">
            <v>4326-100</v>
          </cell>
          <cell r="B363">
            <v>-99517.29</v>
          </cell>
        </row>
        <row r="364">
          <cell r="A364" t="str">
            <v>4330-100</v>
          </cell>
          <cell r="B364">
            <v>0</v>
          </cell>
        </row>
        <row r="365">
          <cell r="A365" t="str">
            <v>4340-100</v>
          </cell>
          <cell r="B365">
            <v>-4452.0200000000004</v>
          </cell>
        </row>
        <row r="366">
          <cell r="A366" t="str">
            <v>4400-600</v>
          </cell>
          <cell r="B366">
            <v>0</v>
          </cell>
        </row>
        <row r="367">
          <cell r="A367" t="str">
            <v>4401-600</v>
          </cell>
          <cell r="B367">
            <v>0</v>
          </cell>
        </row>
        <row r="368">
          <cell r="A368" t="str">
            <v>4500-610</v>
          </cell>
          <cell r="B368">
            <v>0</v>
          </cell>
        </row>
        <row r="369">
          <cell r="A369" t="str">
            <v>4501-610</v>
          </cell>
          <cell r="B369">
            <v>0</v>
          </cell>
        </row>
        <row r="370">
          <cell r="A370" t="str">
            <v>4502-610</v>
          </cell>
          <cell r="B370">
            <v>0</v>
          </cell>
        </row>
        <row r="371">
          <cell r="A371" t="str">
            <v>6115-100</v>
          </cell>
          <cell r="B371">
            <v>121289.22</v>
          </cell>
        </row>
        <row r="372">
          <cell r="A372" t="str">
            <v>6115-200</v>
          </cell>
          <cell r="B372">
            <v>455152.12</v>
          </cell>
        </row>
        <row r="373">
          <cell r="A373" t="str">
            <v>6115-400</v>
          </cell>
          <cell r="B373">
            <v>76449.53</v>
          </cell>
        </row>
        <row r="374">
          <cell r="A374" t="str">
            <v>6115-500</v>
          </cell>
          <cell r="B374">
            <v>101079.98</v>
          </cell>
        </row>
        <row r="375">
          <cell r="A375" t="str">
            <v>6115-600</v>
          </cell>
          <cell r="B375">
            <v>272100.76</v>
          </cell>
        </row>
        <row r="376">
          <cell r="A376" t="str">
            <v>6115-800</v>
          </cell>
          <cell r="B376">
            <v>2673.83</v>
          </cell>
        </row>
        <row r="377">
          <cell r="A377" t="str">
            <v>6115-910</v>
          </cell>
          <cell r="B377">
            <v>43803.02</v>
          </cell>
        </row>
        <row r="378">
          <cell r="A378" t="str">
            <v>6117-100</v>
          </cell>
          <cell r="B378">
            <v>237415.65</v>
          </cell>
        </row>
        <row r="379">
          <cell r="A379" t="str">
            <v>6117-200</v>
          </cell>
          <cell r="B379">
            <v>25834.42</v>
          </cell>
        </row>
        <row r="380">
          <cell r="A380" t="str">
            <v>6117-400</v>
          </cell>
          <cell r="B380">
            <v>1500</v>
          </cell>
        </row>
        <row r="381">
          <cell r="A381" t="str">
            <v>6120-200</v>
          </cell>
          <cell r="B381">
            <v>32336.560000000001</v>
          </cell>
        </row>
        <row r="382">
          <cell r="A382" t="str">
            <v>6120-400</v>
          </cell>
          <cell r="B382">
            <v>66083</v>
          </cell>
        </row>
        <row r="383">
          <cell r="A383" t="str">
            <v>6120-500</v>
          </cell>
          <cell r="B383">
            <v>152612.44</v>
          </cell>
        </row>
        <row r="384">
          <cell r="A384" t="str">
            <v>6120-600</v>
          </cell>
          <cell r="B384">
            <v>247751.95</v>
          </cell>
        </row>
        <row r="385">
          <cell r="A385" t="str">
            <v>6120-610</v>
          </cell>
          <cell r="B385">
            <v>0</v>
          </cell>
        </row>
        <row r="386">
          <cell r="A386" t="str">
            <v>6120-800</v>
          </cell>
          <cell r="B386">
            <v>107798.25</v>
          </cell>
        </row>
        <row r="387">
          <cell r="A387" t="str">
            <v>6120-900</v>
          </cell>
          <cell r="B387">
            <v>11981</v>
          </cell>
        </row>
        <row r="388">
          <cell r="A388" t="str">
            <v>6120-910</v>
          </cell>
          <cell r="B388">
            <v>9275</v>
          </cell>
        </row>
        <row r="389">
          <cell r="A389" t="str">
            <v>6121-400</v>
          </cell>
          <cell r="B389">
            <v>1125</v>
          </cell>
        </row>
        <row r="390">
          <cell r="A390" t="str">
            <v>6121-600</v>
          </cell>
          <cell r="B390">
            <v>1624.82</v>
          </cell>
        </row>
        <row r="391">
          <cell r="A391" t="str">
            <v>6121-800</v>
          </cell>
          <cell r="B391">
            <v>4600.17</v>
          </cell>
        </row>
        <row r="392">
          <cell r="A392" t="str">
            <v>6121-900</v>
          </cell>
          <cell r="B392">
            <v>428</v>
          </cell>
        </row>
        <row r="393">
          <cell r="A393" t="str">
            <v>6121-910</v>
          </cell>
          <cell r="B393">
            <v>220</v>
          </cell>
        </row>
        <row r="394">
          <cell r="A394" t="str">
            <v>6130-100</v>
          </cell>
          <cell r="B394">
            <v>0</v>
          </cell>
        </row>
        <row r="395">
          <cell r="A395" t="str">
            <v>6130-400</v>
          </cell>
          <cell r="B395">
            <v>200</v>
          </cell>
        </row>
        <row r="396">
          <cell r="A396" t="str">
            <v>6130-500</v>
          </cell>
          <cell r="B396">
            <v>319</v>
          </cell>
        </row>
        <row r="397">
          <cell r="A397" t="str">
            <v>6130-600</v>
          </cell>
          <cell r="B397">
            <v>0</v>
          </cell>
        </row>
        <row r="398">
          <cell r="A398" t="str">
            <v>6130-800</v>
          </cell>
          <cell r="B398">
            <v>42.29</v>
          </cell>
        </row>
        <row r="399">
          <cell r="A399" t="str">
            <v>6130-900</v>
          </cell>
          <cell r="B399">
            <v>100</v>
          </cell>
        </row>
        <row r="400">
          <cell r="A400" t="str">
            <v>6206-100</v>
          </cell>
          <cell r="B400">
            <v>24645.56</v>
          </cell>
        </row>
        <row r="401">
          <cell r="A401" t="str">
            <v>6206-200</v>
          </cell>
          <cell r="B401">
            <v>58964.6</v>
          </cell>
        </row>
        <row r="402">
          <cell r="A402" t="str">
            <v>6206-400</v>
          </cell>
          <cell r="B402">
            <v>15112.41</v>
          </cell>
        </row>
        <row r="403">
          <cell r="A403" t="str">
            <v>6206-500</v>
          </cell>
          <cell r="B403">
            <v>188888.41</v>
          </cell>
        </row>
        <row r="404">
          <cell r="A404" t="str">
            <v>6206-600</v>
          </cell>
          <cell r="B404">
            <v>276732.38</v>
          </cell>
        </row>
        <row r="405">
          <cell r="A405" t="str">
            <v>6206-610</v>
          </cell>
          <cell r="B405">
            <v>0</v>
          </cell>
        </row>
        <row r="406">
          <cell r="A406" t="str">
            <v>6206-800</v>
          </cell>
          <cell r="B406">
            <v>48000.26</v>
          </cell>
        </row>
        <row r="407">
          <cell r="A407" t="str">
            <v>6206-900</v>
          </cell>
          <cell r="B407">
            <v>581.67999999999995</v>
          </cell>
        </row>
        <row r="408">
          <cell r="A408" t="str">
            <v>6206-910</v>
          </cell>
          <cell r="B408">
            <v>2929.45</v>
          </cell>
        </row>
        <row r="409">
          <cell r="A409" t="str">
            <v>6210-100</v>
          </cell>
          <cell r="B409">
            <v>4414.5200000000004</v>
          </cell>
        </row>
        <row r="410">
          <cell r="A410" t="str">
            <v>6305-100</v>
          </cell>
          <cell r="B410">
            <v>52095.59</v>
          </cell>
        </row>
        <row r="411">
          <cell r="A411" t="str">
            <v>6305-200</v>
          </cell>
          <cell r="B411">
            <v>14709.2</v>
          </cell>
        </row>
        <row r="412">
          <cell r="A412" t="str">
            <v>6305-400</v>
          </cell>
          <cell r="B412">
            <v>7428.46</v>
          </cell>
        </row>
        <row r="413">
          <cell r="A413" t="str">
            <v>6305-500</v>
          </cell>
          <cell r="B413">
            <v>337.66</v>
          </cell>
        </row>
        <row r="414">
          <cell r="A414" t="str">
            <v>6305-600</v>
          </cell>
          <cell r="B414">
            <v>28463.78</v>
          </cell>
        </row>
        <row r="415">
          <cell r="A415" t="str">
            <v>6305-800</v>
          </cell>
          <cell r="B415">
            <v>1788.01</v>
          </cell>
        </row>
        <row r="416">
          <cell r="A416" t="str">
            <v>6305-900</v>
          </cell>
          <cell r="B416">
            <v>0</v>
          </cell>
        </row>
        <row r="417">
          <cell r="A417" t="str">
            <v>6305-910</v>
          </cell>
          <cell r="B417">
            <v>2166.0700000000002</v>
          </cell>
        </row>
        <row r="418">
          <cell r="A418" t="str">
            <v>6320-100</v>
          </cell>
          <cell r="B418">
            <v>45444.26</v>
          </cell>
        </row>
        <row r="419">
          <cell r="A419" t="str">
            <v>6320-200</v>
          </cell>
          <cell r="B419">
            <v>36213.43</v>
          </cell>
        </row>
        <row r="420">
          <cell r="A420" t="str">
            <v>6320-400</v>
          </cell>
          <cell r="B420">
            <v>9418.3799999999992</v>
          </cell>
        </row>
        <row r="421">
          <cell r="A421" t="str">
            <v>6320-500</v>
          </cell>
          <cell r="B421">
            <v>7092.17</v>
          </cell>
        </row>
        <row r="422">
          <cell r="A422" t="str">
            <v>6320-600</v>
          </cell>
          <cell r="B422">
            <v>26320.17</v>
          </cell>
        </row>
        <row r="423">
          <cell r="A423" t="str">
            <v>6320-800</v>
          </cell>
          <cell r="B423">
            <v>370</v>
          </cell>
        </row>
        <row r="424">
          <cell r="A424" t="str">
            <v>6320-910</v>
          </cell>
          <cell r="B424">
            <v>5918.76</v>
          </cell>
        </row>
        <row r="425">
          <cell r="A425" t="str">
            <v>6330-100</v>
          </cell>
          <cell r="B425">
            <v>84.74</v>
          </cell>
        </row>
        <row r="426">
          <cell r="A426" t="str">
            <v>6330-200</v>
          </cell>
          <cell r="B426">
            <v>276.42</v>
          </cell>
        </row>
        <row r="427">
          <cell r="A427" t="str">
            <v>6330-400</v>
          </cell>
          <cell r="B427">
            <v>-54.95</v>
          </cell>
        </row>
        <row r="428">
          <cell r="A428" t="str">
            <v>6330-500</v>
          </cell>
          <cell r="B428">
            <v>-11.44</v>
          </cell>
        </row>
        <row r="429">
          <cell r="A429" t="str">
            <v>6330-600</v>
          </cell>
          <cell r="B429">
            <v>151.84</v>
          </cell>
        </row>
        <row r="430">
          <cell r="A430" t="str">
            <v>6330-800</v>
          </cell>
          <cell r="B430">
            <v>114.37</v>
          </cell>
        </row>
        <row r="431">
          <cell r="A431" t="str">
            <v>6330-900</v>
          </cell>
          <cell r="B431">
            <v>0</v>
          </cell>
        </row>
        <row r="432">
          <cell r="A432" t="str">
            <v>6330-910</v>
          </cell>
          <cell r="B432">
            <v>165.9</v>
          </cell>
        </row>
        <row r="433">
          <cell r="A433" t="str">
            <v>6355-200</v>
          </cell>
          <cell r="B433">
            <v>13400.17</v>
          </cell>
        </row>
        <row r="434">
          <cell r="A434" t="str">
            <v>6355-400</v>
          </cell>
          <cell r="B434">
            <v>0</v>
          </cell>
        </row>
        <row r="435">
          <cell r="A435" t="str">
            <v>6355-500</v>
          </cell>
          <cell r="B435">
            <v>375.1</v>
          </cell>
        </row>
        <row r="436">
          <cell r="A436" t="str">
            <v>6355-600</v>
          </cell>
          <cell r="B436">
            <v>5068.1499999999996</v>
          </cell>
        </row>
        <row r="437">
          <cell r="A437" t="str">
            <v>6355-800</v>
          </cell>
          <cell r="B437">
            <v>2199.1</v>
          </cell>
        </row>
        <row r="438">
          <cell r="A438" t="str">
            <v>6360-200</v>
          </cell>
          <cell r="B438">
            <v>72863.460000000006</v>
          </cell>
        </row>
        <row r="439">
          <cell r="A439" t="str">
            <v>6360-400</v>
          </cell>
          <cell r="B439">
            <v>13248.14</v>
          </cell>
        </row>
        <row r="440">
          <cell r="A440" t="str">
            <v>6360-500</v>
          </cell>
          <cell r="B440">
            <v>17450</v>
          </cell>
        </row>
        <row r="441">
          <cell r="A441" t="str">
            <v>6360-600</v>
          </cell>
          <cell r="B441">
            <v>46713.52</v>
          </cell>
        </row>
        <row r="442">
          <cell r="A442" t="str">
            <v>6360-800</v>
          </cell>
          <cell r="B442">
            <v>354.42</v>
          </cell>
        </row>
        <row r="443">
          <cell r="A443" t="str">
            <v>6360-910</v>
          </cell>
          <cell r="B443">
            <v>7157.86</v>
          </cell>
        </row>
        <row r="444">
          <cell r="A444" t="str">
            <v>6361-100</v>
          </cell>
          <cell r="B444">
            <v>3546.57</v>
          </cell>
        </row>
        <row r="445">
          <cell r="A445" t="str">
            <v>6361-400</v>
          </cell>
          <cell r="B445">
            <v>3199.88</v>
          </cell>
        </row>
        <row r="446">
          <cell r="A446" t="str">
            <v>6361-500</v>
          </cell>
          <cell r="B446">
            <v>6396.22</v>
          </cell>
        </row>
        <row r="447">
          <cell r="A447" t="str">
            <v>6361-600</v>
          </cell>
          <cell r="B447">
            <v>13704.29</v>
          </cell>
        </row>
        <row r="448">
          <cell r="A448" t="str">
            <v>6361-800</v>
          </cell>
          <cell r="B448">
            <v>784.48</v>
          </cell>
        </row>
        <row r="449">
          <cell r="A449" t="str">
            <v>6361-900</v>
          </cell>
          <cell r="B449">
            <v>276.13</v>
          </cell>
        </row>
        <row r="450">
          <cell r="A450" t="str">
            <v>6361-910</v>
          </cell>
          <cell r="B450">
            <v>56.26</v>
          </cell>
        </row>
        <row r="451">
          <cell r="A451" t="str">
            <v>6362-200</v>
          </cell>
          <cell r="B451">
            <v>10949.75</v>
          </cell>
        </row>
        <row r="452">
          <cell r="A452" t="str">
            <v>6362-400</v>
          </cell>
          <cell r="B452">
            <v>4600</v>
          </cell>
        </row>
        <row r="453">
          <cell r="A453" t="str">
            <v>6362-500</v>
          </cell>
          <cell r="B453">
            <v>4600</v>
          </cell>
        </row>
        <row r="454">
          <cell r="A454" t="str">
            <v>6362-600</v>
          </cell>
          <cell r="B454">
            <v>11500</v>
          </cell>
        </row>
        <row r="455">
          <cell r="A455" t="str">
            <v>6362-910</v>
          </cell>
          <cell r="B455">
            <v>2300</v>
          </cell>
        </row>
        <row r="456">
          <cell r="A456" t="str">
            <v>6365-200</v>
          </cell>
          <cell r="B456">
            <v>0</v>
          </cell>
        </row>
        <row r="457">
          <cell r="A457" t="str">
            <v>6365-910</v>
          </cell>
          <cell r="B457">
            <v>1000</v>
          </cell>
        </row>
        <row r="458">
          <cell r="A458" t="str">
            <v>6385-100</v>
          </cell>
          <cell r="B458">
            <v>0</v>
          </cell>
        </row>
        <row r="459">
          <cell r="A459" t="str">
            <v>6385-200</v>
          </cell>
          <cell r="B459">
            <v>13664.08</v>
          </cell>
        </row>
        <row r="460">
          <cell r="A460" t="str">
            <v>6385-500</v>
          </cell>
          <cell r="B460">
            <v>466</v>
          </cell>
        </row>
        <row r="461">
          <cell r="A461" t="str">
            <v>6385-600</v>
          </cell>
          <cell r="B461">
            <v>676.31</v>
          </cell>
        </row>
        <row r="462">
          <cell r="A462" t="str">
            <v>6390-100</v>
          </cell>
          <cell r="B462">
            <v>0</v>
          </cell>
        </row>
        <row r="463">
          <cell r="A463" t="str">
            <v>6390-200</v>
          </cell>
          <cell r="B463">
            <v>11393.98</v>
          </cell>
        </row>
        <row r="464">
          <cell r="A464" t="str">
            <v>6390-400</v>
          </cell>
          <cell r="B464">
            <v>0</v>
          </cell>
        </row>
        <row r="465">
          <cell r="A465" t="str">
            <v>6390-600</v>
          </cell>
          <cell r="B465">
            <v>7610</v>
          </cell>
        </row>
        <row r="466">
          <cell r="A466" t="str">
            <v>6410-100</v>
          </cell>
          <cell r="B466">
            <v>20684.349999999999</v>
          </cell>
        </row>
        <row r="467">
          <cell r="A467" t="str">
            <v>6410-200</v>
          </cell>
          <cell r="B467">
            <v>86270.86</v>
          </cell>
        </row>
        <row r="468">
          <cell r="A468" t="str">
            <v>6410-400</v>
          </cell>
          <cell r="B468">
            <v>2280.6</v>
          </cell>
        </row>
        <row r="469">
          <cell r="A469" t="str">
            <v>6410-500</v>
          </cell>
          <cell r="B469">
            <v>13749.03</v>
          </cell>
        </row>
        <row r="470">
          <cell r="A470" t="str">
            <v>6410-600</v>
          </cell>
          <cell r="B470">
            <v>33309.24</v>
          </cell>
        </row>
        <row r="471">
          <cell r="A471" t="str">
            <v>6410-800</v>
          </cell>
          <cell r="B471">
            <v>2411.33</v>
          </cell>
        </row>
        <row r="472">
          <cell r="A472" t="str">
            <v>6410-900</v>
          </cell>
          <cell r="B472">
            <v>5748.13</v>
          </cell>
        </row>
        <row r="473">
          <cell r="A473" t="str">
            <v>6410-910</v>
          </cell>
          <cell r="B473">
            <v>1471.69</v>
          </cell>
        </row>
        <row r="474">
          <cell r="A474" t="str">
            <v>6420-100</v>
          </cell>
          <cell r="B474">
            <v>530.02</v>
          </cell>
        </row>
        <row r="475">
          <cell r="A475" t="str">
            <v>6420-200</v>
          </cell>
          <cell r="B475">
            <v>7867.54</v>
          </cell>
        </row>
        <row r="476">
          <cell r="A476" t="str">
            <v>6420-400</v>
          </cell>
          <cell r="B476">
            <v>2105.61</v>
          </cell>
        </row>
        <row r="477">
          <cell r="A477" t="str">
            <v>6420-500</v>
          </cell>
          <cell r="B477">
            <v>641.32000000000005</v>
          </cell>
        </row>
        <row r="478">
          <cell r="A478" t="str">
            <v>6420-600</v>
          </cell>
          <cell r="B478">
            <v>2376.5</v>
          </cell>
        </row>
        <row r="479">
          <cell r="A479" t="str">
            <v>6420-800</v>
          </cell>
          <cell r="B479">
            <v>2489.62</v>
          </cell>
        </row>
        <row r="480">
          <cell r="A480" t="str">
            <v>6420-900</v>
          </cell>
          <cell r="B480">
            <v>1859.65</v>
          </cell>
        </row>
        <row r="481">
          <cell r="A481" t="str">
            <v>6420-910</v>
          </cell>
          <cell r="B481">
            <v>438.27</v>
          </cell>
        </row>
        <row r="482">
          <cell r="A482" t="str">
            <v>6425-100</v>
          </cell>
          <cell r="B482">
            <v>10796.32</v>
          </cell>
        </row>
        <row r="483">
          <cell r="A483" t="str">
            <v>6425-200</v>
          </cell>
          <cell r="B483">
            <v>59091.19</v>
          </cell>
        </row>
        <row r="484">
          <cell r="A484" t="str">
            <v>6425-400</v>
          </cell>
          <cell r="B484">
            <v>4118.47</v>
          </cell>
        </row>
        <row r="485">
          <cell r="A485" t="str">
            <v>6425-500</v>
          </cell>
          <cell r="B485">
            <v>9449.25</v>
          </cell>
        </row>
        <row r="486">
          <cell r="A486" t="str">
            <v>6425-600</v>
          </cell>
          <cell r="B486">
            <v>11302.12</v>
          </cell>
        </row>
        <row r="487">
          <cell r="A487" t="str">
            <v>6425-800</v>
          </cell>
          <cell r="B487">
            <v>5596.22</v>
          </cell>
        </row>
        <row r="488">
          <cell r="A488" t="str">
            <v>6425-900</v>
          </cell>
          <cell r="B488">
            <v>3587.5</v>
          </cell>
        </row>
        <row r="489">
          <cell r="A489" t="str">
            <v>6425-910</v>
          </cell>
          <cell r="B489">
            <v>538.22</v>
          </cell>
        </row>
        <row r="490">
          <cell r="A490" t="str">
            <v>6428-200</v>
          </cell>
          <cell r="B490">
            <v>255.68</v>
          </cell>
        </row>
        <row r="491">
          <cell r="A491" t="str">
            <v>6428-400</v>
          </cell>
          <cell r="B491">
            <v>4644.92</v>
          </cell>
        </row>
        <row r="492">
          <cell r="A492" t="str">
            <v>6428-500</v>
          </cell>
          <cell r="B492">
            <v>9808.75</v>
          </cell>
        </row>
        <row r="493">
          <cell r="A493" t="str">
            <v>6428-600</v>
          </cell>
          <cell r="B493">
            <v>7293.98</v>
          </cell>
        </row>
        <row r="494">
          <cell r="A494" t="str">
            <v>6428-800</v>
          </cell>
          <cell r="B494">
            <v>6482.82</v>
          </cell>
        </row>
        <row r="495">
          <cell r="A495" t="str">
            <v>6428-900</v>
          </cell>
          <cell r="B495">
            <v>1590.33</v>
          </cell>
        </row>
        <row r="496">
          <cell r="A496" t="str">
            <v>6428-910</v>
          </cell>
          <cell r="B496">
            <v>2060.75</v>
          </cell>
        </row>
        <row r="497">
          <cell r="A497" t="str">
            <v>6435-100</v>
          </cell>
          <cell r="B497">
            <v>561.1</v>
          </cell>
        </row>
        <row r="498">
          <cell r="A498" t="str">
            <v>6435-200</v>
          </cell>
          <cell r="B498">
            <v>4186.96</v>
          </cell>
        </row>
        <row r="499">
          <cell r="A499" t="str">
            <v>6435-400</v>
          </cell>
          <cell r="B499">
            <v>143.44</v>
          </cell>
        </row>
        <row r="500">
          <cell r="A500" t="str">
            <v>6435-500</v>
          </cell>
          <cell r="B500">
            <v>262.02999999999997</v>
          </cell>
        </row>
        <row r="501">
          <cell r="A501" t="str">
            <v>6435-600</v>
          </cell>
          <cell r="B501">
            <v>777.12</v>
          </cell>
        </row>
        <row r="502">
          <cell r="A502" t="str">
            <v>6435-800</v>
          </cell>
          <cell r="B502">
            <v>773.48</v>
          </cell>
        </row>
        <row r="503">
          <cell r="A503" t="str">
            <v>6435-900</v>
          </cell>
          <cell r="B503">
            <v>549.48</v>
          </cell>
        </row>
        <row r="504">
          <cell r="A504" t="str">
            <v>6435-910</v>
          </cell>
          <cell r="B504">
            <v>123.89</v>
          </cell>
        </row>
        <row r="505">
          <cell r="A505" t="str">
            <v>6440-100</v>
          </cell>
          <cell r="B505">
            <v>0</v>
          </cell>
        </row>
        <row r="506">
          <cell r="A506" t="str">
            <v>6440-200</v>
          </cell>
          <cell r="B506">
            <v>3965.2</v>
          </cell>
        </row>
        <row r="507">
          <cell r="A507" t="str">
            <v>6440-400</v>
          </cell>
          <cell r="B507">
            <v>58.24</v>
          </cell>
        </row>
        <row r="508">
          <cell r="A508" t="str">
            <v>6440-500</v>
          </cell>
          <cell r="B508">
            <v>44.59</v>
          </cell>
        </row>
        <row r="509">
          <cell r="A509" t="str">
            <v>6440-600</v>
          </cell>
          <cell r="B509">
            <v>29.61</v>
          </cell>
        </row>
        <row r="510">
          <cell r="A510" t="str">
            <v>6440-800</v>
          </cell>
          <cell r="B510">
            <v>56.98</v>
          </cell>
        </row>
        <row r="511">
          <cell r="A511" t="str">
            <v>6440-900</v>
          </cell>
          <cell r="B511">
            <v>146.41</v>
          </cell>
        </row>
        <row r="512">
          <cell r="A512" t="str">
            <v>6445-100</v>
          </cell>
          <cell r="B512">
            <v>86</v>
          </cell>
        </row>
        <row r="513">
          <cell r="A513" t="str">
            <v>6445-200</v>
          </cell>
          <cell r="B513">
            <v>529.98</v>
          </cell>
        </row>
        <row r="514">
          <cell r="A514" t="str">
            <v>6445-500</v>
          </cell>
          <cell r="B514">
            <v>135.78</v>
          </cell>
        </row>
        <row r="515">
          <cell r="A515" t="str">
            <v>6445-600</v>
          </cell>
          <cell r="B515">
            <v>52.63</v>
          </cell>
        </row>
        <row r="516">
          <cell r="A516" t="str">
            <v>6445-800</v>
          </cell>
          <cell r="B516">
            <v>20</v>
          </cell>
        </row>
        <row r="517">
          <cell r="A517" t="str">
            <v>6450-100</v>
          </cell>
          <cell r="B517">
            <v>6</v>
          </cell>
        </row>
        <row r="518">
          <cell r="A518" t="str">
            <v>6450-200</v>
          </cell>
          <cell r="B518">
            <v>577.54999999999995</v>
          </cell>
        </row>
        <row r="519">
          <cell r="A519" t="str">
            <v>6450-400</v>
          </cell>
          <cell r="B519">
            <v>7</v>
          </cell>
        </row>
        <row r="520">
          <cell r="A520" t="str">
            <v>6450-600</v>
          </cell>
          <cell r="B520">
            <v>8.61</v>
          </cell>
        </row>
        <row r="521">
          <cell r="A521" t="str">
            <v>6450-800</v>
          </cell>
          <cell r="B521">
            <v>244.25</v>
          </cell>
        </row>
        <row r="522">
          <cell r="A522" t="str">
            <v>6450-900</v>
          </cell>
          <cell r="B522">
            <v>0</v>
          </cell>
        </row>
        <row r="523">
          <cell r="A523" t="str">
            <v>6505-100</v>
          </cell>
          <cell r="B523">
            <v>1397.75</v>
          </cell>
        </row>
        <row r="524">
          <cell r="A524" t="str">
            <v>6505-200</v>
          </cell>
          <cell r="B524">
            <v>374.96</v>
          </cell>
        </row>
        <row r="525">
          <cell r="A525" t="str">
            <v>6505-400</v>
          </cell>
          <cell r="B525">
            <v>208</v>
          </cell>
        </row>
        <row r="526">
          <cell r="A526" t="str">
            <v>6505-500</v>
          </cell>
          <cell r="B526">
            <v>1755</v>
          </cell>
        </row>
        <row r="527">
          <cell r="A527" t="str">
            <v>6505-600</v>
          </cell>
          <cell r="B527">
            <v>2009.2</v>
          </cell>
        </row>
        <row r="528">
          <cell r="A528" t="str">
            <v>6505-800</v>
          </cell>
          <cell r="B528">
            <v>71.63</v>
          </cell>
        </row>
        <row r="529">
          <cell r="A529" t="str">
            <v>6505-900</v>
          </cell>
          <cell r="B529">
            <v>190.09</v>
          </cell>
        </row>
        <row r="530">
          <cell r="A530" t="str">
            <v>6505-910</v>
          </cell>
          <cell r="B530">
            <v>23.63</v>
          </cell>
        </row>
        <row r="531">
          <cell r="A531" t="str">
            <v>6515-100</v>
          </cell>
          <cell r="B531">
            <v>154.88999999999999</v>
          </cell>
        </row>
        <row r="532">
          <cell r="A532" t="str">
            <v>6515-200</v>
          </cell>
          <cell r="B532">
            <v>155</v>
          </cell>
        </row>
        <row r="533">
          <cell r="A533" t="str">
            <v>6515-500</v>
          </cell>
          <cell r="B533">
            <v>829.05</v>
          </cell>
        </row>
        <row r="534">
          <cell r="A534" t="str">
            <v>6515-600</v>
          </cell>
          <cell r="B534">
            <v>93.17</v>
          </cell>
        </row>
        <row r="535">
          <cell r="A535" t="str">
            <v>6515-800</v>
          </cell>
          <cell r="B535">
            <v>148.51</v>
          </cell>
        </row>
        <row r="536">
          <cell r="A536" t="str">
            <v>6515-900</v>
          </cell>
          <cell r="B536">
            <v>286.98</v>
          </cell>
        </row>
        <row r="537">
          <cell r="A537" t="str">
            <v>6515-910</v>
          </cell>
          <cell r="B537">
            <v>123.01</v>
          </cell>
        </row>
        <row r="538">
          <cell r="A538" t="str">
            <v>6520-100</v>
          </cell>
          <cell r="B538">
            <v>17</v>
          </cell>
        </row>
        <row r="539">
          <cell r="A539" t="str">
            <v>6520-500</v>
          </cell>
          <cell r="B539">
            <v>0</v>
          </cell>
        </row>
        <row r="540">
          <cell r="A540" t="str">
            <v>6525-100</v>
          </cell>
          <cell r="B540">
            <v>0</v>
          </cell>
        </row>
        <row r="541">
          <cell r="A541" t="str">
            <v>6528-100</v>
          </cell>
          <cell r="B541">
            <v>1599.75</v>
          </cell>
        </row>
        <row r="542">
          <cell r="A542" t="str">
            <v>6530-200</v>
          </cell>
          <cell r="B542">
            <v>950</v>
          </cell>
        </row>
        <row r="543">
          <cell r="A543" t="str">
            <v>6530-400</v>
          </cell>
          <cell r="B543">
            <v>3095.39</v>
          </cell>
        </row>
        <row r="544">
          <cell r="A544" t="str">
            <v>6530-500</v>
          </cell>
          <cell r="B544">
            <v>450</v>
          </cell>
        </row>
        <row r="545">
          <cell r="A545" t="str">
            <v>6530-600</v>
          </cell>
          <cell r="B545">
            <v>21180.3</v>
          </cell>
        </row>
        <row r="546">
          <cell r="A546" t="str">
            <v>6530-800</v>
          </cell>
          <cell r="B546">
            <v>0</v>
          </cell>
        </row>
        <row r="547">
          <cell r="A547" t="str">
            <v>6530-900</v>
          </cell>
          <cell r="B547">
            <v>175</v>
          </cell>
        </row>
        <row r="548">
          <cell r="A548" t="str">
            <v>6610-100</v>
          </cell>
          <cell r="B548">
            <v>93518.04</v>
          </cell>
        </row>
        <row r="549">
          <cell r="A549" t="str">
            <v>6610-400</v>
          </cell>
          <cell r="B549">
            <v>38520</v>
          </cell>
        </row>
        <row r="550">
          <cell r="A550" t="str">
            <v>6610-500</v>
          </cell>
          <cell r="B550">
            <v>-3937.5</v>
          </cell>
        </row>
        <row r="551">
          <cell r="A551" t="str">
            <v>6610-600</v>
          </cell>
          <cell r="B551">
            <v>154665.5</v>
          </cell>
        </row>
        <row r="552">
          <cell r="A552" t="str">
            <v>6610-800</v>
          </cell>
          <cell r="B552">
            <v>0</v>
          </cell>
        </row>
        <row r="553">
          <cell r="A553" t="str">
            <v>6610-900</v>
          </cell>
          <cell r="B553">
            <v>8784.7800000000007</v>
          </cell>
        </row>
        <row r="554">
          <cell r="A554" t="str">
            <v>6610-910</v>
          </cell>
          <cell r="B554">
            <v>4741.3599999999997</v>
          </cell>
        </row>
        <row r="555">
          <cell r="A555" t="str">
            <v>6611-600</v>
          </cell>
          <cell r="B555">
            <v>0</v>
          </cell>
        </row>
        <row r="556">
          <cell r="A556" t="str">
            <v>6620-100</v>
          </cell>
          <cell r="B556">
            <v>5171.78</v>
          </cell>
        </row>
        <row r="557">
          <cell r="A557" t="str">
            <v>6620-400</v>
          </cell>
          <cell r="B557">
            <v>6227.62</v>
          </cell>
        </row>
        <row r="558">
          <cell r="A558" t="str">
            <v>6620-500</v>
          </cell>
          <cell r="B558">
            <v>12026.85</v>
          </cell>
        </row>
        <row r="559">
          <cell r="A559" t="str">
            <v>6620-600</v>
          </cell>
          <cell r="B559">
            <v>14859.02</v>
          </cell>
        </row>
        <row r="560">
          <cell r="A560" t="str">
            <v>6620-610</v>
          </cell>
          <cell r="B560">
            <v>0</v>
          </cell>
        </row>
        <row r="561">
          <cell r="A561" t="str">
            <v>6620-800</v>
          </cell>
          <cell r="B561">
            <v>1857.37</v>
          </cell>
        </row>
        <row r="562">
          <cell r="A562" t="str">
            <v>6620-900</v>
          </cell>
          <cell r="B562">
            <v>10575.68</v>
          </cell>
        </row>
        <row r="563">
          <cell r="A563" t="str">
            <v>6620-910</v>
          </cell>
          <cell r="B563">
            <v>2410.2399999999998</v>
          </cell>
        </row>
        <row r="564">
          <cell r="A564" t="str">
            <v>6621-600</v>
          </cell>
          <cell r="B564">
            <v>0</v>
          </cell>
        </row>
        <row r="565">
          <cell r="A565" t="str">
            <v>6621-610</v>
          </cell>
          <cell r="B565">
            <v>0</v>
          </cell>
        </row>
        <row r="566">
          <cell r="A566" t="str">
            <v>6710-200</v>
          </cell>
          <cell r="B566">
            <v>268957.19</v>
          </cell>
        </row>
        <row r="567">
          <cell r="A567" t="str">
            <v>6710-400</v>
          </cell>
          <cell r="B567">
            <v>2962.5</v>
          </cell>
        </row>
        <row r="568">
          <cell r="A568" t="str">
            <v>6710-500</v>
          </cell>
          <cell r="B568">
            <v>0</v>
          </cell>
        </row>
        <row r="569">
          <cell r="A569" t="str">
            <v>6710-600</v>
          </cell>
          <cell r="B569">
            <v>120711.25</v>
          </cell>
        </row>
        <row r="570">
          <cell r="A570" t="str">
            <v>6710-610</v>
          </cell>
          <cell r="B570">
            <v>0</v>
          </cell>
        </row>
        <row r="571">
          <cell r="A571" t="str">
            <v>6710-800</v>
          </cell>
          <cell r="B571">
            <v>14320</v>
          </cell>
        </row>
        <row r="572">
          <cell r="A572" t="str">
            <v>6710-900</v>
          </cell>
          <cell r="B572">
            <v>441.99</v>
          </cell>
        </row>
        <row r="573">
          <cell r="A573" t="str">
            <v>6710-910</v>
          </cell>
          <cell r="B573">
            <v>0</v>
          </cell>
        </row>
        <row r="574">
          <cell r="A574" t="str">
            <v>6711-200</v>
          </cell>
          <cell r="B574">
            <v>6337.49</v>
          </cell>
        </row>
        <row r="575">
          <cell r="A575" t="str">
            <v>6711-400</v>
          </cell>
          <cell r="B575">
            <v>4049.81</v>
          </cell>
        </row>
        <row r="576">
          <cell r="A576" t="str">
            <v>6711-600</v>
          </cell>
          <cell r="B576">
            <v>4412.26</v>
          </cell>
        </row>
        <row r="577">
          <cell r="A577" t="str">
            <v>6712-200</v>
          </cell>
          <cell r="B577">
            <v>0</v>
          </cell>
        </row>
        <row r="578">
          <cell r="A578" t="str">
            <v>6712-400</v>
          </cell>
          <cell r="B578">
            <v>14509.56</v>
          </cell>
        </row>
        <row r="579">
          <cell r="A579" t="str">
            <v>6712-600</v>
          </cell>
          <cell r="B579">
            <v>164452.96</v>
          </cell>
        </row>
        <row r="580">
          <cell r="A580" t="str">
            <v>6712-800</v>
          </cell>
          <cell r="B580">
            <v>0</v>
          </cell>
        </row>
        <row r="581">
          <cell r="A581" t="str">
            <v>6713-400</v>
          </cell>
          <cell r="B581">
            <v>1361.5</v>
          </cell>
        </row>
        <row r="582">
          <cell r="A582" t="str">
            <v>6713-500</v>
          </cell>
          <cell r="B582">
            <v>6068.95</v>
          </cell>
        </row>
        <row r="583">
          <cell r="A583" t="str">
            <v>6713-600</v>
          </cell>
          <cell r="B583">
            <v>213844.55</v>
          </cell>
        </row>
        <row r="584">
          <cell r="A584" t="str">
            <v>6713-800</v>
          </cell>
          <cell r="B584">
            <v>19340.18</v>
          </cell>
        </row>
        <row r="585">
          <cell r="A585" t="str">
            <v>6713-900</v>
          </cell>
          <cell r="B585">
            <v>4480</v>
          </cell>
        </row>
        <row r="586">
          <cell r="A586" t="str">
            <v>6720-100</v>
          </cell>
          <cell r="B586">
            <v>93691</v>
          </cell>
        </row>
        <row r="587">
          <cell r="A587" t="str">
            <v>6720-200</v>
          </cell>
          <cell r="B587">
            <v>3603.69</v>
          </cell>
        </row>
        <row r="588">
          <cell r="A588" t="str">
            <v>6720-400</v>
          </cell>
          <cell r="B588">
            <v>0</v>
          </cell>
        </row>
        <row r="589">
          <cell r="A589" t="str">
            <v>6720-600</v>
          </cell>
          <cell r="B589">
            <v>0</v>
          </cell>
        </row>
        <row r="590">
          <cell r="A590" t="str">
            <v>6720-800</v>
          </cell>
          <cell r="B590">
            <v>800</v>
          </cell>
        </row>
        <row r="591">
          <cell r="A591" t="str">
            <v>6730-100</v>
          </cell>
          <cell r="B591">
            <v>7645.5</v>
          </cell>
        </row>
        <row r="592">
          <cell r="A592" t="str">
            <v>6730-200</v>
          </cell>
          <cell r="B592">
            <v>601040.93000000005</v>
          </cell>
        </row>
        <row r="593">
          <cell r="A593" t="str">
            <v>6730-400</v>
          </cell>
          <cell r="B593">
            <v>6204</v>
          </cell>
        </row>
        <row r="594">
          <cell r="A594" t="str">
            <v>6730-500</v>
          </cell>
          <cell r="B594">
            <v>17787.599999999999</v>
          </cell>
        </row>
        <row r="595">
          <cell r="A595" t="str">
            <v>6730-600</v>
          </cell>
          <cell r="B595">
            <v>42294.92</v>
          </cell>
        </row>
        <row r="596">
          <cell r="A596" t="str">
            <v>6730-800</v>
          </cell>
          <cell r="B596">
            <v>2864</v>
          </cell>
        </row>
        <row r="597">
          <cell r="A597" t="str">
            <v>6730-910</v>
          </cell>
          <cell r="B597">
            <v>155</v>
          </cell>
        </row>
        <row r="598">
          <cell r="A598" t="str">
            <v>6740-400</v>
          </cell>
          <cell r="B598">
            <v>1075</v>
          </cell>
        </row>
        <row r="599">
          <cell r="A599" t="str">
            <v>6740-600</v>
          </cell>
          <cell r="B599">
            <v>8545.5</v>
          </cell>
        </row>
        <row r="600">
          <cell r="A600" t="str">
            <v>6740-800</v>
          </cell>
          <cell r="B600">
            <v>47.93</v>
          </cell>
        </row>
        <row r="601">
          <cell r="A601" t="str">
            <v>6810-100</v>
          </cell>
          <cell r="B601">
            <v>0</v>
          </cell>
        </row>
        <row r="602">
          <cell r="A602" t="str">
            <v>6810-200</v>
          </cell>
          <cell r="B602">
            <v>236681.49</v>
          </cell>
        </row>
        <row r="603">
          <cell r="A603" t="str">
            <v>6810-600</v>
          </cell>
          <cell r="B603">
            <v>0</v>
          </cell>
        </row>
        <row r="604">
          <cell r="A604" t="str">
            <v>6920-400</v>
          </cell>
          <cell r="B604">
            <v>5289.84</v>
          </cell>
        </row>
        <row r="605">
          <cell r="A605" t="str">
            <v>6920-500</v>
          </cell>
          <cell r="B605">
            <v>4121.3</v>
          </cell>
        </row>
        <row r="606">
          <cell r="A606" t="str">
            <v>6920-800</v>
          </cell>
          <cell r="B606">
            <v>15378.88</v>
          </cell>
        </row>
        <row r="607">
          <cell r="A607" t="str">
            <v>6930-200</v>
          </cell>
          <cell r="B607">
            <v>0</v>
          </cell>
        </row>
        <row r="608">
          <cell r="A608" t="str">
            <v>6930-400</v>
          </cell>
          <cell r="B608">
            <v>20</v>
          </cell>
        </row>
        <row r="609">
          <cell r="A609" t="str">
            <v>6930-500</v>
          </cell>
          <cell r="B609">
            <v>128834.36</v>
          </cell>
        </row>
        <row r="610">
          <cell r="A610" t="str">
            <v>6930-600</v>
          </cell>
          <cell r="B610">
            <v>0</v>
          </cell>
        </row>
        <row r="611">
          <cell r="A611" t="str">
            <v>7010-400</v>
          </cell>
          <cell r="B611">
            <v>33755</v>
          </cell>
        </row>
        <row r="612">
          <cell r="A612" t="str">
            <v>7010-500</v>
          </cell>
          <cell r="B612">
            <v>18654.77</v>
          </cell>
        </row>
        <row r="613">
          <cell r="A613" t="str">
            <v>7010-600</v>
          </cell>
          <cell r="B613">
            <v>46380.07</v>
          </cell>
        </row>
        <row r="614">
          <cell r="A614" t="str">
            <v>7010-800</v>
          </cell>
          <cell r="B614">
            <v>3554.27</v>
          </cell>
        </row>
        <row r="615">
          <cell r="A615" t="str">
            <v>7010-900</v>
          </cell>
          <cell r="B615">
            <v>4327.16</v>
          </cell>
        </row>
        <row r="616">
          <cell r="A616" t="str">
            <v>7010-910</v>
          </cell>
          <cell r="B616">
            <v>259.47000000000003</v>
          </cell>
        </row>
        <row r="617">
          <cell r="A617" t="str">
            <v>7015-100</v>
          </cell>
          <cell r="B617">
            <v>3651.53</v>
          </cell>
        </row>
        <row r="618">
          <cell r="A618" t="str">
            <v>7015-200</v>
          </cell>
          <cell r="B618">
            <v>2907.01</v>
          </cell>
        </row>
        <row r="619">
          <cell r="A619" t="str">
            <v>7015-400</v>
          </cell>
          <cell r="B619">
            <v>5654.97</v>
          </cell>
        </row>
        <row r="620">
          <cell r="A620" t="str">
            <v>7015-500</v>
          </cell>
          <cell r="B620">
            <v>7309.26</v>
          </cell>
        </row>
        <row r="621">
          <cell r="A621" t="str">
            <v>7015-600</v>
          </cell>
          <cell r="B621">
            <v>13545.96</v>
          </cell>
        </row>
        <row r="622">
          <cell r="A622" t="str">
            <v>7015-610</v>
          </cell>
          <cell r="B622">
            <v>0</v>
          </cell>
        </row>
        <row r="623">
          <cell r="A623" t="str">
            <v>7015-800</v>
          </cell>
          <cell r="B623">
            <v>1974.59</v>
          </cell>
        </row>
        <row r="624">
          <cell r="A624" t="str">
            <v>7015-900</v>
          </cell>
          <cell r="B624">
            <v>1572.04</v>
          </cell>
        </row>
        <row r="625">
          <cell r="A625" t="str">
            <v>7015-910</v>
          </cell>
          <cell r="B625">
            <v>443.28</v>
          </cell>
        </row>
        <row r="626">
          <cell r="A626" t="str">
            <v>7020-100</v>
          </cell>
          <cell r="B626">
            <v>4378.42</v>
          </cell>
        </row>
        <row r="627">
          <cell r="A627" t="str">
            <v>7030-100</v>
          </cell>
          <cell r="B627">
            <v>2883</v>
          </cell>
        </row>
        <row r="628">
          <cell r="A628" t="str">
            <v>7030-400</v>
          </cell>
          <cell r="B628">
            <v>262.88</v>
          </cell>
        </row>
        <row r="629">
          <cell r="A629" t="str">
            <v>7030-500</v>
          </cell>
          <cell r="B629">
            <v>1311.57</v>
          </cell>
        </row>
        <row r="630">
          <cell r="A630" t="str">
            <v>7030-600</v>
          </cell>
          <cell r="B630">
            <v>5343.55</v>
          </cell>
        </row>
        <row r="631">
          <cell r="A631" t="str">
            <v>7030-800</v>
          </cell>
          <cell r="B631">
            <v>865.13</v>
          </cell>
        </row>
        <row r="632">
          <cell r="A632" t="str">
            <v>7030-900</v>
          </cell>
          <cell r="B632">
            <v>1320.19</v>
          </cell>
        </row>
        <row r="633">
          <cell r="A633" t="str">
            <v>7030-910</v>
          </cell>
          <cell r="B633">
            <v>130</v>
          </cell>
        </row>
        <row r="634">
          <cell r="A634" t="str">
            <v>7035-100</v>
          </cell>
          <cell r="B634">
            <v>1732.94</v>
          </cell>
        </row>
        <row r="635">
          <cell r="A635" t="str">
            <v>7035-400</v>
          </cell>
          <cell r="B635">
            <v>1</v>
          </cell>
        </row>
        <row r="636">
          <cell r="A636" t="str">
            <v>7035-600</v>
          </cell>
          <cell r="B636">
            <v>16.489999999999998</v>
          </cell>
        </row>
        <row r="637">
          <cell r="A637" t="str">
            <v>7035-800</v>
          </cell>
          <cell r="B637">
            <v>0.55000000000000004</v>
          </cell>
        </row>
        <row r="638">
          <cell r="A638" t="str">
            <v>7035-900</v>
          </cell>
          <cell r="B638">
            <v>0.21</v>
          </cell>
        </row>
        <row r="639">
          <cell r="A639" t="str">
            <v>7040-100</v>
          </cell>
          <cell r="B639">
            <v>10388.64</v>
          </cell>
        </row>
        <row r="640">
          <cell r="A640" t="str">
            <v>7040-200</v>
          </cell>
          <cell r="B640">
            <v>566.63</v>
          </cell>
        </row>
        <row r="641">
          <cell r="A641" t="str">
            <v>7040-400</v>
          </cell>
          <cell r="B641">
            <v>4646.46</v>
          </cell>
        </row>
        <row r="642">
          <cell r="A642" t="str">
            <v>7040-500</v>
          </cell>
          <cell r="B642">
            <v>6998.9</v>
          </cell>
        </row>
        <row r="643">
          <cell r="A643" t="str">
            <v>7040-600</v>
          </cell>
          <cell r="B643">
            <v>7694.21</v>
          </cell>
        </row>
        <row r="644">
          <cell r="A644" t="str">
            <v>7040-610</v>
          </cell>
          <cell r="B644">
            <v>0</v>
          </cell>
        </row>
        <row r="645">
          <cell r="A645" t="str">
            <v>7040-800</v>
          </cell>
          <cell r="B645">
            <v>1044.4000000000001</v>
          </cell>
        </row>
        <row r="646">
          <cell r="A646" t="str">
            <v>7040-900</v>
          </cell>
          <cell r="B646">
            <v>936.04</v>
          </cell>
        </row>
        <row r="647">
          <cell r="A647" t="str">
            <v>7040-910</v>
          </cell>
          <cell r="B647">
            <v>660.05</v>
          </cell>
        </row>
        <row r="648">
          <cell r="A648" t="str">
            <v>7041-600</v>
          </cell>
          <cell r="B648">
            <v>0</v>
          </cell>
        </row>
        <row r="649">
          <cell r="A649" t="str">
            <v>7041-610</v>
          </cell>
          <cell r="B649">
            <v>0</v>
          </cell>
        </row>
        <row r="650">
          <cell r="A650" t="str">
            <v>7045-100</v>
          </cell>
          <cell r="B650">
            <v>1196.26</v>
          </cell>
        </row>
        <row r="651">
          <cell r="A651" t="str">
            <v>7045-200</v>
          </cell>
          <cell r="B651">
            <v>684.41</v>
          </cell>
        </row>
        <row r="652">
          <cell r="A652" t="str">
            <v>7045-400</v>
          </cell>
          <cell r="B652">
            <v>543.14</v>
          </cell>
        </row>
        <row r="653">
          <cell r="A653" t="str">
            <v>7045-500</v>
          </cell>
          <cell r="B653">
            <v>4704.43</v>
          </cell>
        </row>
        <row r="654">
          <cell r="A654" t="str">
            <v>7045-600</v>
          </cell>
          <cell r="B654">
            <v>8442.9599999999991</v>
          </cell>
        </row>
        <row r="655">
          <cell r="A655" t="str">
            <v>7045-800</v>
          </cell>
          <cell r="B655">
            <v>388.64</v>
          </cell>
        </row>
        <row r="656">
          <cell r="A656" t="str">
            <v>7045-900</v>
          </cell>
          <cell r="B656">
            <v>3.27</v>
          </cell>
        </row>
        <row r="657">
          <cell r="A657" t="str">
            <v>7045-910</v>
          </cell>
          <cell r="B657">
            <v>64</v>
          </cell>
        </row>
        <row r="658">
          <cell r="A658" t="str">
            <v>7050-100</v>
          </cell>
          <cell r="B658">
            <v>9411.52</v>
          </cell>
        </row>
        <row r="659">
          <cell r="A659" t="str">
            <v>7050-200</v>
          </cell>
          <cell r="B659">
            <v>469.38</v>
          </cell>
        </row>
        <row r="660">
          <cell r="A660" t="str">
            <v>7050-400</v>
          </cell>
          <cell r="B660">
            <v>1545.65</v>
          </cell>
        </row>
        <row r="661">
          <cell r="A661" t="str">
            <v>7050-500</v>
          </cell>
          <cell r="B661">
            <v>498.25</v>
          </cell>
        </row>
        <row r="662">
          <cell r="A662" t="str">
            <v>7050-600</v>
          </cell>
          <cell r="B662">
            <v>1209.97</v>
          </cell>
        </row>
        <row r="663">
          <cell r="A663" t="str">
            <v>7050-800</v>
          </cell>
          <cell r="B663">
            <v>793.75</v>
          </cell>
        </row>
        <row r="664">
          <cell r="A664" t="str">
            <v>7050-900</v>
          </cell>
          <cell r="B664">
            <v>20.16</v>
          </cell>
        </row>
        <row r="665">
          <cell r="A665" t="str">
            <v>7050-910</v>
          </cell>
          <cell r="B665">
            <v>10.55</v>
          </cell>
        </row>
        <row r="666">
          <cell r="A666" t="str">
            <v>7055-100</v>
          </cell>
          <cell r="B666">
            <v>51932.4</v>
          </cell>
        </row>
        <row r="667">
          <cell r="A667" t="str">
            <v>7055-200</v>
          </cell>
          <cell r="B667">
            <v>142.13</v>
          </cell>
        </row>
        <row r="668">
          <cell r="A668" t="str">
            <v>7055-400</v>
          </cell>
          <cell r="B668">
            <v>1736.71</v>
          </cell>
        </row>
        <row r="669">
          <cell r="A669" t="str">
            <v>7055-500</v>
          </cell>
          <cell r="B669">
            <v>5182.38</v>
          </cell>
        </row>
        <row r="670">
          <cell r="A670" t="str">
            <v>7055-600</v>
          </cell>
          <cell r="B670">
            <v>110.94</v>
          </cell>
        </row>
        <row r="671">
          <cell r="A671" t="str">
            <v>7055-800</v>
          </cell>
          <cell r="B671">
            <v>360.11</v>
          </cell>
        </row>
        <row r="672">
          <cell r="A672" t="str">
            <v>7055-900</v>
          </cell>
          <cell r="B672">
            <v>1404.63</v>
          </cell>
        </row>
        <row r="673">
          <cell r="A673" t="str">
            <v>7055-910</v>
          </cell>
          <cell r="B673">
            <v>65.58</v>
          </cell>
        </row>
        <row r="674">
          <cell r="A674" t="str">
            <v>7060-600</v>
          </cell>
          <cell r="B674">
            <v>35.33</v>
          </cell>
        </row>
        <row r="675">
          <cell r="A675" t="str">
            <v>7075-100</v>
          </cell>
          <cell r="B675">
            <v>98.88</v>
          </cell>
        </row>
        <row r="676">
          <cell r="A676" t="str">
            <v>7075-200</v>
          </cell>
          <cell r="B676">
            <v>163</v>
          </cell>
        </row>
        <row r="677">
          <cell r="A677" t="str">
            <v>7075-400</v>
          </cell>
          <cell r="B677">
            <v>2499.15</v>
          </cell>
        </row>
        <row r="678">
          <cell r="A678" t="str">
            <v>7075-500</v>
          </cell>
          <cell r="B678">
            <v>848.26</v>
          </cell>
        </row>
        <row r="679">
          <cell r="A679" t="str">
            <v>7075-600</v>
          </cell>
          <cell r="B679">
            <v>2169.9899999999998</v>
          </cell>
        </row>
        <row r="680">
          <cell r="A680" t="str">
            <v>7075-800</v>
          </cell>
          <cell r="B680">
            <v>181.84</v>
          </cell>
        </row>
        <row r="681">
          <cell r="A681" t="str">
            <v>7075-900</v>
          </cell>
          <cell r="B681">
            <v>49.07</v>
          </cell>
        </row>
        <row r="682">
          <cell r="A682" t="str">
            <v>7075-910</v>
          </cell>
          <cell r="B682">
            <v>280.89999999999998</v>
          </cell>
        </row>
        <row r="683">
          <cell r="A683" t="str">
            <v>7110-100</v>
          </cell>
          <cell r="B683">
            <v>36770.54</v>
          </cell>
        </row>
        <row r="684">
          <cell r="A684" t="str">
            <v>7110-200</v>
          </cell>
          <cell r="B684">
            <v>2306.79</v>
          </cell>
        </row>
        <row r="685">
          <cell r="A685" t="str">
            <v>7110-400</v>
          </cell>
          <cell r="B685">
            <v>17356.64</v>
          </cell>
        </row>
        <row r="686">
          <cell r="A686" t="str">
            <v>7110-500</v>
          </cell>
          <cell r="B686">
            <v>38658.03</v>
          </cell>
        </row>
        <row r="687">
          <cell r="A687" t="str">
            <v>7110-600</v>
          </cell>
          <cell r="B687">
            <v>47718.75</v>
          </cell>
        </row>
        <row r="688">
          <cell r="A688" t="str">
            <v>7110-800</v>
          </cell>
          <cell r="B688">
            <v>8370.89</v>
          </cell>
        </row>
        <row r="689">
          <cell r="A689" t="str">
            <v>7110-900</v>
          </cell>
          <cell r="B689">
            <v>1029.1099999999999</v>
          </cell>
        </row>
        <row r="690">
          <cell r="A690" t="str">
            <v>7110-910</v>
          </cell>
          <cell r="B690">
            <v>6602.16</v>
          </cell>
        </row>
        <row r="691">
          <cell r="A691" t="str">
            <v>7115-100</v>
          </cell>
          <cell r="B691">
            <v>49433.72</v>
          </cell>
        </row>
        <row r="692">
          <cell r="A692" t="str">
            <v>7115-200</v>
          </cell>
          <cell r="B692">
            <v>0</v>
          </cell>
        </row>
        <row r="693">
          <cell r="A693" t="str">
            <v>7115-400</v>
          </cell>
          <cell r="B693">
            <v>4204.5200000000004</v>
          </cell>
        </row>
        <row r="694">
          <cell r="A694" t="str">
            <v>7115-500</v>
          </cell>
          <cell r="B694">
            <v>8524.2199999999993</v>
          </cell>
        </row>
        <row r="695">
          <cell r="A695" t="str">
            <v>7115-600</v>
          </cell>
          <cell r="B695">
            <v>6902.61</v>
          </cell>
        </row>
        <row r="696">
          <cell r="A696" t="str">
            <v>7115-800</v>
          </cell>
          <cell r="B696">
            <v>1902.54</v>
          </cell>
        </row>
        <row r="697">
          <cell r="A697" t="str">
            <v>7115-900</v>
          </cell>
          <cell r="B697">
            <v>992.75</v>
          </cell>
        </row>
        <row r="698">
          <cell r="A698" t="str">
            <v>7115-910</v>
          </cell>
          <cell r="B698">
            <v>679.71</v>
          </cell>
        </row>
        <row r="699">
          <cell r="A699" t="str">
            <v>7120-100</v>
          </cell>
          <cell r="B699">
            <v>30217.599999999999</v>
          </cell>
        </row>
        <row r="700">
          <cell r="A700" t="str">
            <v>7120-600</v>
          </cell>
          <cell r="B700">
            <v>-0.02</v>
          </cell>
        </row>
        <row r="701">
          <cell r="A701" t="str">
            <v>7120-910</v>
          </cell>
          <cell r="B701">
            <v>4492.12</v>
          </cell>
        </row>
        <row r="702">
          <cell r="A702" t="str">
            <v>7125-500</v>
          </cell>
          <cell r="B702">
            <v>48709.78</v>
          </cell>
        </row>
        <row r="703">
          <cell r="A703" t="str">
            <v>7125-600</v>
          </cell>
          <cell r="B703">
            <v>0</v>
          </cell>
        </row>
        <row r="704">
          <cell r="A704" t="str">
            <v>7210-100</v>
          </cell>
          <cell r="B704">
            <v>20753.09</v>
          </cell>
        </row>
        <row r="705">
          <cell r="A705" t="str">
            <v>7210-200</v>
          </cell>
          <cell r="B705">
            <v>12034.16</v>
          </cell>
        </row>
        <row r="706">
          <cell r="A706" t="str">
            <v>7210-400</v>
          </cell>
          <cell r="B706">
            <v>20131.689999999999</v>
          </cell>
        </row>
        <row r="707">
          <cell r="A707" t="str">
            <v>7210-500</v>
          </cell>
          <cell r="B707">
            <v>26019.52</v>
          </cell>
        </row>
        <row r="708">
          <cell r="A708" t="str">
            <v>7210-600</v>
          </cell>
          <cell r="B708">
            <v>49101.99</v>
          </cell>
        </row>
        <row r="709">
          <cell r="A709" t="str">
            <v>7210-800</v>
          </cell>
          <cell r="B709">
            <v>7771.06</v>
          </cell>
        </row>
        <row r="710">
          <cell r="A710" t="str">
            <v>7210-900</v>
          </cell>
          <cell r="B710">
            <v>9388.73</v>
          </cell>
        </row>
        <row r="711">
          <cell r="A711" t="str">
            <v>7210-910</v>
          </cell>
          <cell r="B711">
            <v>2145.7399999999998</v>
          </cell>
        </row>
        <row r="712">
          <cell r="A712" t="str">
            <v>7211-600</v>
          </cell>
          <cell r="B712">
            <v>0</v>
          </cell>
        </row>
        <row r="713">
          <cell r="A713" t="str">
            <v>7211-610</v>
          </cell>
          <cell r="B713">
            <v>0</v>
          </cell>
        </row>
        <row r="714">
          <cell r="A714" t="str">
            <v>7220-400</v>
          </cell>
          <cell r="B714">
            <v>9004.18</v>
          </cell>
        </row>
        <row r="715">
          <cell r="A715" t="str">
            <v>7220-500</v>
          </cell>
          <cell r="B715">
            <v>4520.74</v>
          </cell>
        </row>
        <row r="716">
          <cell r="A716" t="str">
            <v>7220-910</v>
          </cell>
          <cell r="B716">
            <v>0</v>
          </cell>
        </row>
        <row r="717">
          <cell r="A717" t="str">
            <v>7230-100</v>
          </cell>
          <cell r="B717">
            <v>3858.18</v>
          </cell>
        </row>
        <row r="718">
          <cell r="A718" t="str">
            <v>7230-200</v>
          </cell>
          <cell r="B718">
            <v>2180.56</v>
          </cell>
        </row>
        <row r="719">
          <cell r="A719" t="str">
            <v>7230-400</v>
          </cell>
          <cell r="B719">
            <v>5997.3</v>
          </cell>
        </row>
        <row r="720">
          <cell r="A720" t="str">
            <v>7230-500</v>
          </cell>
          <cell r="B720">
            <v>15302.64</v>
          </cell>
        </row>
        <row r="721">
          <cell r="A721" t="str">
            <v>7230-600</v>
          </cell>
          <cell r="B721">
            <v>17556.62</v>
          </cell>
        </row>
        <row r="722">
          <cell r="A722" t="str">
            <v>7230-800</v>
          </cell>
          <cell r="B722">
            <v>1047.02</v>
          </cell>
        </row>
        <row r="723">
          <cell r="A723" t="str">
            <v>7230-900</v>
          </cell>
          <cell r="B723">
            <v>6614.88</v>
          </cell>
        </row>
        <row r="724">
          <cell r="A724" t="str">
            <v>7230-910</v>
          </cell>
          <cell r="B724">
            <v>542.85</v>
          </cell>
        </row>
        <row r="725">
          <cell r="A725" t="str">
            <v>7231-600</v>
          </cell>
          <cell r="B725">
            <v>0</v>
          </cell>
        </row>
        <row r="726">
          <cell r="A726" t="str">
            <v>7231-610</v>
          </cell>
          <cell r="B726">
            <v>0</v>
          </cell>
        </row>
        <row r="727">
          <cell r="A727" t="str">
            <v>7310-100</v>
          </cell>
          <cell r="B727">
            <v>3889</v>
          </cell>
        </row>
        <row r="728">
          <cell r="A728" t="str">
            <v>7310-400</v>
          </cell>
          <cell r="B728">
            <v>12345</v>
          </cell>
        </row>
        <row r="729">
          <cell r="A729" t="str">
            <v>7310-500</v>
          </cell>
          <cell r="B729">
            <v>26777.5</v>
          </cell>
        </row>
        <row r="730">
          <cell r="A730" t="str">
            <v>7310-600</v>
          </cell>
          <cell r="B730">
            <v>4114.71</v>
          </cell>
        </row>
        <row r="731">
          <cell r="A731" t="str">
            <v>7310-800</v>
          </cell>
          <cell r="B731">
            <v>1884.35</v>
          </cell>
        </row>
        <row r="732">
          <cell r="A732" t="str">
            <v>7310-900</v>
          </cell>
          <cell r="B732">
            <v>0</v>
          </cell>
        </row>
        <row r="733">
          <cell r="A733" t="str">
            <v>7310-910</v>
          </cell>
          <cell r="B733">
            <v>333.32</v>
          </cell>
        </row>
        <row r="734">
          <cell r="A734" t="str">
            <v>7320-100</v>
          </cell>
          <cell r="B734">
            <v>14749.98</v>
          </cell>
        </row>
        <row r="735">
          <cell r="A735" t="str">
            <v>7320-200</v>
          </cell>
          <cell r="B735">
            <v>0</v>
          </cell>
        </row>
        <row r="736">
          <cell r="A736" t="str">
            <v>7330-100</v>
          </cell>
          <cell r="B736">
            <v>15979.32</v>
          </cell>
        </row>
        <row r="737">
          <cell r="A737" t="str">
            <v>7330-200</v>
          </cell>
          <cell r="B737">
            <v>0</v>
          </cell>
        </row>
        <row r="738">
          <cell r="A738" t="str">
            <v>7330-400</v>
          </cell>
          <cell r="B738">
            <v>0</v>
          </cell>
        </row>
        <row r="739">
          <cell r="A739" t="str">
            <v>7330-500</v>
          </cell>
          <cell r="B739">
            <v>0</v>
          </cell>
        </row>
        <row r="740">
          <cell r="A740" t="str">
            <v>7330-600</v>
          </cell>
          <cell r="B740">
            <v>0</v>
          </cell>
        </row>
        <row r="741">
          <cell r="A741" t="str">
            <v>7330-800</v>
          </cell>
          <cell r="B741">
            <v>0</v>
          </cell>
        </row>
        <row r="742">
          <cell r="A742" t="str">
            <v>7330-900</v>
          </cell>
          <cell r="B742">
            <v>0</v>
          </cell>
        </row>
        <row r="743">
          <cell r="A743" t="str">
            <v>7340-100</v>
          </cell>
          <cell r="B743">
            <v>1227.6400000000001</v>
          </cell>
        </row>
        <row r="744">
          <cell r="A744" t="str">
            <v>7340-200</v>
          </cell>
          <cell r="B744">
            <v>1205.3800000000001</v>
          </cell>
        </row>
        <row r="745">
          <cell r="A745" t="str">
            <v>7340-400</v>
          </cell>
          <cell r="B745">
            <v>284.57</v>
          </cell>
        </row>
        <row r="746">
          <cell r="A746" t="str">
            <v>7340-500</v>
          </cell>
          <cell r="B746">
            <v>2699.57</v>
          </cell>
        </row>
        <row r="747">
          <cell r="A747" t="str">
            <v>7340-600</v>
          </cell>
          <cell r="B747">
            <v>853.85</v>
          </cell>
        </row>
        <row r="748">
          <cell r="A748" t="str">
            <v>7410-100</v>
          </cell>
          <cell r="B748">
            <v>1118.48</v>
          </cell>
        </row>
        <row r="749">
          <cell r="A749" t="str">
            <v>7410-400</v>
          </cell>
          <cell r="B749">
            <v>10047</v>
          </cell>
        </row>
        <row r="750">
          <cell r="A750" t="str">
            <v>7410-500</v>
          </cell>
          <cell r="B750">
            <v>11959.13</v>
          </cell>
        </row>
        <row r="751">
          <cell r="A751" t="str">
            <v>7410-600</v>
          </cell>
          <cell r="B751">
            <v>19382.07</v>
          </cell>
        </row>
        <row r="752">
          <cell r="A752" t="str">
            <v>7410-610</v>
          </cell>
          <cell r="B752">
            <v>0</v>
          </cell>
        </row>
        <row r="753">
          <cell r="A753" t="str">
            <v>7410-800</v>
          </cell>
          <cell r="B753">
            <v>5923.94</v>
          </cell>
        </row>
        <row r="754">
          <cell r="A754" t="str">
            <v>7410-900</v>
          </cell>
          <cell r="B754">
            <v>21020.01</v>
          </cell>
        </row>
        <row r="755">
          <cell r="A755" t="str">
            <v>7410-910</v>
          </cell>
          <cell r="B755">
            <v>20</v>
          </cell>
        </row>
        <row r="756">
          <cell r="A756" t="str">
            <v>7411-400</v>
          </cell>
          <cell r="B756">
            <v>1310</v>
          </cell>
        </row>
        <row r="757">
          <cell r="A757" t="str">
            <v>7411-600</v>
          </cell>
          <cell r="B757">
            <v>525</v>
          </cell>
        </row>
        <row r="758">
          <cell r="A758" t="str">
            <v>7411-800</v>
          </cell>
          <cell r="B758">
            <v>1628.71</v>
          </cell>
        </row>
        <row r="759">
          <cell r="A759" t="str">
            <v>7420-100</v>
          </cell>
          <cell r="B759">
            <v>3305.75</v>
          </cell>
        </row>
        <row r="760">
          <cell r="A760" t="str">
            <v>7425-400</v>
          </cell>
          <cell r="B760">
            <v>390</v>
          </cell>
        </row>
        <row r="761">
          <cell r="A761" t="str">
            <v>7425-600</v>
          </cell>
          <cell r="B761">
            <v>0</v>
          </cell>
        </row>
        <row r="762">
          <cell r="A762" t="str">
            <v>7425-800</v>
          </cell>
          <cell r="B762">
            <v>127480.38</v>
          </cell>
        </row>
        <row r="763">
          <cell r="A763" t="str">
            <v>7510-100</v>
          </cell>
          <cell r="B763">
            <v>500</v>
          </cell>
        </row>
        <row r="764">
          <cell r="A764" t="str">
            <v>7510-200</v>
          </cell>
          <cell r="B764">
            <v>270</v>
          </cell>
        </row>
        <row r="765">
          <cell r="A765" t="str">
            <v>7510-400</v>
          </cell>
          <cell r="B765">
            <v>303.45999999999998</v>
          </cell>
        </row>
        <row r="766">
          <cell r="A766" t="str">
            <v>7510-500</v>
          </cell>
          <cell r="B766">
            <v>157.5</v>
          </cell>
        </row>
        <row r="767">
          <cell r="A767" t="str">
            <v>7510-600</v>
          </cell>
          <cell r="B767">
            <v>500</v>
          </cell>
        </row>
        <row r="768">
          <cell r="A768" t="str">
            <v>7520-100</v>
          </cell>
          <cell r="B768">
            <v>361</v>
          </cell>
        </row>
        <row r="769">
          <cell r="A769" t="str">
            <v>7520-200</v>
          </cell>
          <cell r="B769">
            <v>3035.18</v>
          </cell>
        </row>
        <row r="770">
          <cell r="A770" t="str">
            <v>7520-400</v>
          </cell>
          <cell r="B770">
            <v>3844.08</v>
          </cell>
        </row>
        <row r="771">
          <cell r="A771" t="str">
            <v>7520-500</v>
          </cell>
          <cell r="B771">
            <v>8515.18</v>
          </cell>
        </row>
        <row r="772">
          <cell r="A772" t="str">
            <v>7520-600</v>
          </cell>
          <cell r="B772">
            <v>4714.54</v>
          </cell>
        </row>
        <row r="773">
          <cell r="A773" t="str">
            <v>7520-610</v>
          </cell>
          <cell r="B773">
            <v>0</v>
          </cell>
        </row>
        <row r="774">
          <cell r="A774" t="str">
            <v>7520-800</v>
          </cell>
          <cell r="B774">
            <v>494.64</v>
          </cell>
        </row>
        <row r="775">
          <cell r="A775" t="str">
            <v>7520-900</v>
          </cell>
          <cell r="B775">
            <v>767.48</v>
          </cell>
        </row>
        <row r="776">
          <cell r="A776" t="str">
            <v>7520-910</v>
          </cell>
          <cell r="B776">
            <v>54.71</v>
          </cell>
        </row>
        <row r="777">
          <cell r="A777" t="str">
            <v>7530-100</v>
          </cell>
          <cell r="B777">
            <v>1957.47</v>
          </cell>
        </row>
        <row r="778">
          <cell r="A778" t="str">
            <v>7530-200</v>
          </cell>
          <cell r="B778">
            <v>2078.52</v>
          </cell>
        </row>
        <row r="779">
          <cell r="A779" t="str">
            <v>7530-400</v>
          </cell>
          <cell r="B779">
            <v>1611.98</v>
          </cell>
        </row>
        <row r="780">
          <cell r="A780" t="str">
            <v>7530-500</v>
          </cell>
          <cell r="B780">
            <v>17302.740000000002</v>
          </cell>
        </row>
        <row r="781">
          <cell r="A781" t="str">
            <v>7530-600</v>
          </cell>
          <cell r="B781">
            <v>11630.48</v>
          </cell>
        </row>
        <row r="782">
          <cell r="A782" t="str">
            <v>7530-610</v>
          </cell>
          <cell r="B782">
            <v>0</v>
          </cell>
        </row>
        <row r="783">
          <cell r="A783" t="str">
            <v>7530-800</v>
          </cell>
          <cell r="B783">
            <v>1639.91</v>
          </cell>
        </row>
        <row r="784">
          <cell r="A784" t="str">
            <v>7530-900</v>
          </cell>
          <cell r="B784">
            <v>914.56</v>
          </cell>
        </row>
        <row r="785">
          <cell r="A785" t="str">
            <v>7530-910</v>
          </cell>
          <cell r="B785">
            <v>1290.25</v>
          </cell>
        </row>
        <row r="786">
          <cell r="A786" t="str">
            <v>7535-400</v>
          </cell>
          <cell r="B786">
            <v>24188.77</v>
          </cell>
        </row>
        <row r="787">
          <cell r="A787" t="str">
            <v>7535-500</v>
          </cell>
          <cell r="B787">
            <v>36450.04</v>
          </cell>
        </row>
        <row r="788">
          <cell r="A788" t="str">
            <v>7535-600</v>
          </cell>
          <cell r="B788">
            <v>1510.11</v>
          </cell>
        </row>
        <row r="789">
          <cell r="A789" t="str">
            <v>7535-800</v>
          </cell>
          <cell r="B789">
            <v>131.19</v>
          </cell>
        </row>
        <row r="790">
          <cell r="A790" t="str">
            <v>7535-900</v>
          </cell>
          <cell r="B790">
            <v>6041.48</v>
          </cell>
        </row>
        <row r="791">
          <cell r="A791" t="str">
            <v>7535-910</v>
          </cell>
          <cell r="B791">
            <v>0</v>
          </cell>
        </row>
        <row r="792">
          <cell r="A792" t="str">
            <v>7540-400</v>
          </cell>
          <cell r="B792">
            <v>1010</v>
          </cell>
        </row>
        <row r="793">
          <cell r="A793" t="str">
            <v>7540-500</v>
          </cell>
          <cell r="B793">
            <v>786</v>
          </cell>
        </row>
        <row r="794">
          <cell r="A794" t="str">
            <v>7540-600</v>
          </cell>
          <cell r="B794">
            <v>904.58</v>
          </cell>
        </row>
        <row r="795">
          <cell r="A795" t="str">
            <v>7540-800</v>
          </cell>
          <cell r="B795">
            <v>0</v>
          </cell>
        </row>
        <row r="796">
          <cell r="A796" t="str">
            <v>7550-100</v>
          </cell>
          <cell r="B796">
            <v>300</v>
          </cell>
        </row>
        <row r="797">
          <cell r="A797" t="str">
            <v>7550-200</v>
          </cell>
          <cell r="B797">
            <v>0</v>
          </cell>
        </row>
        <row r="798">
          <cell r="A798" t="str">
            <v>7550-400</v>
          </cell>
          <cell r="B798">
            <v>1775.76</v>
          </cell>
        </row>
        <row r="799">
          <cell r="A799" t="str">
            <v>7550-600</v>
          </cell>
          <cell r="B799">
            <v>7045.31</v>
          </cell>
        </row>
        <row r="800">
          <cell r="A800" t="str">
            <v>7550-800</v>
          </cell>
          <cell r="B800">
            <v>4.6399999999999997</v>
          </cell>
        </row>
        <row r="801">
          <cell r="A801" t="str">
            <v>7560-100</v>
          </cell>
          <cell r="B801">
            <v>27408.1</v>
          </cell>
        </row>
        <row r="802">
          <cell r="A802" t="str">
            <v>7560-200</v>
          </cell>
          <cell r="B802">
            <v>757</v>
          </cell>
        </row>
        <row r="803">
          <cell r="A803" t="str">
            <v>7560-600</v>
          </cell>
          <cell r="B803">
            <v>0</v>
          </cell>
        </row>
        <row r="804">
          <cell r="A804" t="str">
            <v>7600-100</v>
          </cell>
          <cell r="B804">
            <v>-350</v>
          </cell>
        </row>
        <row r="805">
          <cell r="A805" t="str">
            <v>7600-500</v>
          </cell>
          <cell r="B805">
            <v>0</v>
          </cell>
        </row>
        <row r="806">
          <cell r="A806" t="str">
            <v>7600-600</v>
          </cell>
          <cell r="B806">
            <v>-1778.98</v>
          </cell>
        </row>
        <row r="807">
          <cell r="A807" t="str">
            <v>7601-500</v>
          </cell>
          <cell r="B807">
            <v>0</v>
          </cell>
        </row>
        <row r="808">
          <cell r="A808" t="str">
            <v>7700-610</v>
          </cell>
          <cell r="B808">
            <v>0</v>
          </cell>
        </row>
        <row r="809">
          <cell r="A809" t="str">
            <v>7800-400</v>
          </cell>
          <cell r="B809">
            <v>-191447</v>
          </cell>
        </row>
        <row r="810">
          <cell r="A810" t="str">
            <v>7800-500</v>
          </cell>
          <cell r="B810">
            <v>-384855.51</v>
          </cell>
        </row>
        <row r="811">
          <cell r="A811" t="str">
            <v>7800-600</v>
          </cell>
          <cell r="B811">
            <v>-331086.65999999997</v>
          </cell>
        </row>
        <row r="812">
          <cell r="A812" t="str">
            <v>7800-610</v>
          </cell>
          <cell r="B812">
            <v>0</v>
          </cell>
        </row>
        <row r="813">
          <cell r="A813" t="str">
            <v>7801-400</v>
          </cell>
          <cell r="B813">
            <v>0</v>
          </cell>
        </row>
        <row r="814">
          <cell r="A814" t="str">
            <v>7801-500</v>
          </cell>
          <cell r="B814">
            <v>189120.51</v>
          </cell>
        </row>
        <row r="815">
          <cell r="A815" t="str">
            <v>7801-600</v>
          </cell>
          <cell r="B815">
            <v>0</v>
          </cell>
        </row>
        <row r="816">
          <cell r="A816" t="str">
            <v>7801-610</v>
          </cell>
          <cell r="B816">
            <v>0</v>
          </cell>
        </row>
        <row r="817">
          <cell r="A817" t="str">
            <v>7900-610</v>
          </cell>
          <cell r="B817">
            <v>0</v>
          </cell>
        </row>
        <row r="818">
          <cell r="A818" t="str">
            <v>7901-610</v>
          </cell>
          <cell r="B818">
            <v>0</v>
          </cell>
        </row>
        <row r="819">
          <cell r="A819" t="str">
            <v>7950-400</v>
          </cell>
          <cell r="B819">
            <v>-81350.19</v>
          </cell>
        </row>
        <row r="820">
          <cell r="A820" t="str">
            <v>7950-500</v>
          </cell>
          <cell r="B820">
            <v>-1494774.71</v>
          </cell>
        </row>
        <row r="821">
          <cell r="A821" t="str">
            <v>7950-600</v>
          </cell>
          <cell r="B821">
            <v>270139.40999999997</v>
          </cell>
        </row>
        <row r="822">
          <cell r="A822" t="str">
            <v>7950-800</v>
          </cell>
          <cell r="B822">
            <v>185574.09</v>
          </cell>
        </row>
        <row r="823">
          <cell r="A823" t="str">
            <v>7950-900</v>
          </cell>
          <cell r="B823">
            <v>-128882.55</v>
          </cell>
        </row>
        <row r="824">
          <cell r="A824" t="str">
            <v>8000-400</v>
          </cell>
          <cell r="B824">
            <v>393850.19</v>
          </cell>
        </row>
        <row r="825">
          <cell r="A825" t="str">
            <v>8000-500</v>
          </cell>
          <cell r="B825">
            <v>1113774.71</v>
          </cell>
        </row>
        <row r="826">
          <cell r="A826" t="str">
            <v>8000-600</v>
          </cell>
          <cell r="B826">
            <v>149860.59</v>
          </cell>
        </row>
        <row r="827">
          <cell r="A827" t="str">
            <v>8000-800</v>
          </cell>
          <cell r="B827">
            <v>242425.91</v>
          </cell>
        </row>
        <row r="828">
          <cell r="A828" t="str">
            <v>8000-900</v>
          </cell>
          <cell r="B828">
            <v>590882.55000000005</v>
          </cell>
        </row>
        <row r="829">
          <cell r="A829" t="str">
            <v>9000-400</v>
          </cell>
          <cell r="B829">
            <v>-69.650000000000006</v>
          </cell>
        </row>
        <row r="830">
          <cell r="A830" t="str">
            <v>9000-500</v>
          </cell>
          <cell r="B830">
            <v>1745154.86</v>
          </cell>
        </row>
        <row r="831">
          <cell r="A831" t="str">
            <v>9000-600</v>
          </cell>
          <cell r="B831">
            <v>5442.9</v>
          </cell>
        </row>
        <row r="832">
          <cell r="A832" t="str">
            <v>9000-610</v>
          </cell>
          <cell r="B832">
            <v>0</v>
          </cell>
        </row>
        <row r="833">
          <cell r="A833" t="str">
            <v>9000-800</v>
          </cell>
          <cell r="B833">
            <v>1395.64</v>
          </cell>
        </row>
        <row r="834">
          <cell r="A834" t="str">
            <v>9000-900</v>
          </cell>
          <cell r="B834">
            <v>13064.39</v>
          </cell>
        </row>
        <row r="835">
          <cell r="A835" t="str">
            <v>9000-910</v>
          </cell>
          <cell r="B835">
            <v>-149.76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</sheetNames>
    <sheetDataSet>
      <sheetData sheetId="0"/>
      <sheetData sheetId="1"/>
      <sheetData sheetId="2" refreshError="1">
        <row r="176">
          <cell r="C17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upload"/>
      <sheetName val="BS SBU split upload"/>
      <sheetName val="Controls"/>
      <sheetName val="WCS BS"/>
      <sheetName val="CAR77R40"/>
      <sheetName val="PCAM BS"/>
      <sheetName val="Accrued interest"/>
      <sheetName val="HO 2000 accruals"/>
      <sheetName val="Details of mnth accr. int."/>
      <sheetName val="Profit prev. years"/>
      <sheetName val="Criterias"/>
      <sheetName val="PCAM raw data"/>
      <sheetName val="20.58.472"/>
      <sheetName val="A-20"/>
      <sheetName val="Transformation table  2002"/>
      <sheetName val="XLR_NoRangeSheet"/>
      <sheetName val="FA Movement Kyrg"/>
      <sheetName val="Production_Ref Q-1-3"/>
      <sheetName val="Anlagevermögen"/>
      <sheetName val="B 1"/>
      <sheetName val="Links"/>
      <sheetName val="Lead"/>
    </sheetNames>
    <sheetDataSet>
      <sheetData sheetId="0">
        <row r="1">
          <cell r="B1" t="str">
            <v>BALANCE SHEET FOR HEAD OFFICE REPORTING (S.R.P.) FOR MARCH 2001</v>
          </cell>
        </row>
      </sheetData>
      <sheetData sheetId="1"/>
      <sheetData sheetId="2"/>
      <sheetData sheetId="3" refreshError="1">
        <row r="1">
          <cell r="B1" t="str">
            <v>BALANCE SHEET FOR HEAD OFFICE REPORTING (S.R.P.) FOR MARCH 2001</v>
          </cell>
        </row>
        <row r="2">
          <cell r="G2">
            <v>145.44999999999999</v>
          </cell>
        </row>
        <row r="3">
          <cell r="B3" t="str">
            <v>HOBS code</v>
          </cell>
          <cell r="C3" t="str">
            <v>RW %</v>
          </cell>
          <cell r="D3" t="str">
            <v>Description of accounts</v>
          </cell>
          <cell r="E3" t="str">
            <v>Almaty</v>
          </cell>
          <cell r="F3" t="str">
            <v>Atyrau</v>
          </cell>
          <cell r="G3" t="str">
            <v>Total</v>
          </cell>
          <cell r="H3" t="str">
            <v>Re-class</v>
          </cell>
          <cell r="I3" t="str">
            <v>Code</v>
          </cell>
          <cell r="J3" t="str">
            <v>Prov.</v>
          </cell>
          <cell r="K3" t="str">
            <v>Code</v>
          </cell>
          <cell r="L3" t="str">
            <v>Final (exact)</v>
          </cell>
        </row>
        <row r="5">
          <cell r="B5">
            <v>1011100</v>
          </cell>
          <cell r="C5">
            <v>0</v>
          </cell>
          <cell r="D5" t="str">
            <v>CASH:CASH ITEMS</v>
          </cell>
          <cell r="E5">
            <v>102.44957156999999</v>
          </cell>
          <cell r="F5">
            <v>30.555365100000003</v>
          </cell>
          <cell r="G5">
            <v>133.00493667000001</v>
          </cell>
          <cell r="L5">
            <v>133.00493667000001</v>
          </cell>
        </row>
        <row r="6">
          <cell r="B6">
            <v>1031300</v>
          </cell>
          <cell r="C6">
            <v>0</v>
          </cell>
          <cell r="D6" t="str">
            <v>CASH:CTR.BNK ZN B LCLF</v>
          </cell>
          <cell r="E6">
            <v>3880.0383520100004</v>
          </cell>
          <cell r="F6">
            <v>-3584.8515942600002</v>
          </cell>
          <cell r="G6">
            <v>295.1867577500002</v>
          </cell>
          <cell r="L6">
            <v>295.1867577500002</v>
          </cell>
        </row>
        <row r="7">
          <cell r="B7">
            <v>1034100</v>
          </cell>
          <cell r="C7">
            <v>0</v>
          </cell>
          <cell r="D7" t="str">
            <v>CASH:OTH.CTR.BNK ZN B</v>
          </cell>
          <cell r="E7">
            <v>0</v>
          </cell>
          <cell r="F7">
            <v>0</v>
          </cell>
          <cell r="G7">
            <v>0</v>
          </cell>
          <cell r="L7">
            <v>0</v>
          </cell>
        </row>
        <row r="8">
          <cell r="B8">
            <v>2029200</v>
          </cell>
          <cell r="C8">
            <v>0</v>
          </cell>
          <cell r="D8" t="str">
            <v>SDGP.TRADING</v>
          </cell>
          <cell r="E8">
            <v>0</v>
          </cell>
          <cell r="F8">
            <v>0</v>
          </cell>
          <cell r="G8">
            <v>0</v>
          </cell>
          <cell r="L8">
            <v>0</v>
          </cell>
        </row>
        <row r="9">
          <cell r="B9">
            <v>2031200</v>
          </cell>
          <cell r="C9">
            <v>0</v>
          </cell>
          <cell r="D9" t="str">
            <v>SDGP.OTH.ISS.CTR./REG.AUTH.ZN A</v>
          </cell>
          <cell r="E9">
            <v>0</v>
          </cell>
          <cell r="F9">
            <v>0</v>
          </cell>
          <cell r="G9">
            <v>0</v>
          </cell>
          <cell r="L9">
            <v>0</v>
          </cell>
        </row>
        <row r="10">
          <cell r="B10">
            <v>2031300</v>
          </cell>
          <cell r="C10">
            <v>0</v>
          </cell>
          <cell r="D10" t="str">
            <v>SDGP.OTH.ISS.CTR.AUTH.ZN B LCLF</v>
          </cell>
          <cell r="E10">
            <v>8039.0074541700005</v>
          </cell>
          <cell r="F10">
            <v>0</v>
          </cell>
          <cell r="G10">
            <v>8039.0074541700005</v>
          </cell>
          <cell r="L10">
            <v>8039.0074541700005</v>
          </cell>
        </row>
        <row r="11">
          <cell r="B11">
            <v>2034100</v>
          </cell>
          <cell r="C11">
            <v>1</v>
          </cell>
          <cell r="D11" t="str">
            <v>SDGP.OTH.ISS.OTH.CTR.AUTH.ZN B</v>
          </cell>
          <cell r="E11">
            <v>0</v>
          </cell>
          <cell r="F11">
            <v>0</v>
          </cell>
          <cell r="G11">
            <v>0</v>
          </cell>
          <cell r="L11">
            <v>0</v>
          </cell>
        </row>
        <row r="12">
          <cell r="B12">
            <v>3012200</v>
          </cell>
          <cell r="C12">
            <v>0.2</v>
          </cell>
          <cell r="D12" t="str">
            <v>BNK:CALL M. PLACED ZN A</v>
          </cell>
          <cell r="E12">
            <v>0</v>
          </cell>
          <cell r="F12">
            <v>0</v>
          </cell>
          <cell r="G12">
            <v>0</v>
          </cell>
          <cell r="L12">
            <v>0</v>
          </cell>
        </row>
        <row r="13">
          <cell r="B13">
            <v>3012300</v>
          </cell>
          <cell r="C13">
            <v>0.2</v>
          </cell>
          <cell r="D13" t="str">
            <v>BNK:CALL M. PLACED ZN B</v>
          </cell>
          <cell r="E13">
            <v>0</v>
          </cell>
          <cell r="F13">
            <v>0</v>
          </cell>
          <cell r="G13">
            <v>0</v>
          </cell>
          <cell r="L13">
            <v>0</v>
          </cell>
        </row>
        <row r="14">
          <cell r="B14">
            <v>3022200</v>
          </cell>
          <cell r="C14">
            <v>0.2</v>
          </cell>
          <cell r="D14" t="str">
            <v>BNK:NOSTRO ACCOUNTS ZN A</v>
          </cell>
          <cell r="E14">
            <v>0.46089798999999998</v>
          </cell>
          <cell r="F14">
            <v>0</v>
          </cell>
          <cell r="G14">
            <v>0.46089798999999998</v>
          </cell>
          <cell r="L14">
            <v>0.46089798999999998</v>
          </cell>
        </row>
        <row r="15">
          <cell r="B15">
            <v>3022300</v>
          </cell>
          <cell r="C15">
            <v>0.2</v>
          </cell>
          <cell r="D15" t="str">
            <v>BNK:NOSTRO ACCOUNTS ZN B</v>
          </cell>
          <cell r="E15">
            <v>5.7119399999999996E-3</v>
          </cell>
          <cell r="F15">
            <v>0</v>
          </cell>
          <cell r="G15">
            <v>5.7119399999999996E-3</v>
          </cell>
          <cell r="L15">
            <v>5.7119399999999996E-3</v>
          </cell>
        </row>
        <row r="16">
          <cell r="B16">
            <v>3032200</v>
          </cell>
          <cell r="C16">
            <v>0.2</v>
          </cell>
          <cell r="D16" t="str">
            <v>BNK:TIME DEP.BNK ZN A</v>
          </cell>
          <cell r="E16">
            <v>2967.18</v>
          </cell>
          <cell r="F16">
            <v>0</v>
          </cell>
          <cell r="G16">
            <v>2967.18</v>
          </cell>
          <cell r="L16">
            <v>2967.18</v>
          </cell>
        </row>
        <row r="17">
          <cell r="B17">
            <v>3031300</v>
          </cell>
          <cell r="C17">
            <v>0</v>
          </cell>
          <cell r="D17" t="str">
            <v>BNK:TIME DEP.CTR.BNK ZN B LCLF</v>
          </cell>
          <cell r="E17">
            <v>350</v>
          </cell>
          <cell r="F17">
            <v>0</v>
          </cell>
          <cell r="G17">
            <v>350</v>
          </cell>
          <cell r="L17">
            <v>350</v>
          </cell>
        </row>
        <row r="18">
          <cell r="B18">
            <v>3032300</v>
          </cell>
          <cell r="C18">
            <v>0.2</v>
          </cell>
          <cell r="D18" t="str">
            <v>BNK:TIME DEP.BNK ZN B RM &lt;1 YR</v>
          </cell>
          <cell r="E18">
            <v>727.25</v>
          </cell>
          <cell r="F18">
            <v>0</v>
          </cell>
          <cell r="G18">
            <v>727.25</v>
          </cell>
          <cell r="H18">
            <v>-727.25</v>
          </cell>
          <cell r="I18" t="str">
            <v>AB</v>
          </cell>
          <cell r="L18">
            <v>0</v>
          </cell>
        </row>
        <row r="19">
          <cell r="B19">
            <v>3034100</v>
          </cell>
          <cell r="C19">
            <v>1</v>
          </cell>
          <cell r="D19" t="str">
            <v>BNK:TIME DEP.OTH.CTR.BNK ZN B</v>
          </cell>
          <cell r="E19">
            <v>0</v>
          </cell>
          <cell r="F19">
            <v>0</v>
          </cell>
          <cell r="G19">
            <v>0</v>
          </cell>
          <cell r="L19">
            <v>0</v>
          </cell>
        </row>
        <row r="20">
          <cell r="B20">
            <v>3034300</v>
          </cell>
          <cell r="C20">
            <v>1</v>
          </cell>
          <cell r="D20" t="str">
            <v>BNK:TIME DEP.OTH.BNK ZN B</v>
          </cell>
          <cell r="E20">
            <v>0</v>
          </cell>
          <cell r="F20">
            <v>0</v>
          </cell>
          <cell r="G20">
            <v>0</v>
          </cell>
          <cell r="L20">
            <v>0</v>
          </cell>
        </row>
        <row r="21">
          <cell r="B21">
            <v>3091200</v>
          </cell>
          <cell r="C21">
            <v>0</v>
          </cell>
          <cell r="D21" t="str">
            <v>BNK:LOANS TO BNK ZN A RW 0%</v>
          </cell>
          <cell r="E21">
            <v>0</v>
          </cell>
          <cell r="F21">
            <v>0</v>
          </cell>
          <cell r="G21">
            <v>0</v>
          </cell>
          <cell r="L21">
            <v>0</v>
          </cell>
        </row>
        <row r="22">
          <cell r="B22">
            <v>3091300</v>
          </cell>
          <cell r="C22">
            <v>0</v>
          </cell>
          <cell r="D22" t="str">
            <v>BNK:LOANS TO BNK ZN B RM &lt;1 YR RW 0%</v>
          </cell>
          <cell r="E22">
            <v>0</v>
          </cell>
          <cell r="F22">
            <v>0</v>
          </cell>
          <cell r="G22">
            <v>0</v>
          </cell>
          <cell r="L22">
            <v>0</v>
          </cell>
        </row>
        <row r="23">
          <cell r="B23">
            <v>3092200</v>
          </cell>
          <cell r="C23">
            <v>0.2</v>
          </cell>
          <cell r="D23" t="str">
            <v>BNK:LOANS TO/GTD BNK ZN A/ MDB</v>
          </cell>
          <cell r="E23">
            <v>0</v>
          </cell>
          <cell r="F23">
            <v>0</v>
          </cell>
          <cell r="G23">
            <v>0</v>
          </cell>
          <cell r="L23">
            <v>0</v>
          </cell>
        </row>
        <row r="24">
          <cell r="B24">
            <v>3092300</v>
          </cell>
          <cell r="C24">
            <v>0.2</v>
          </cell>
          <cell r="D24" t="str">
            <v>BNK:LOANS TO/GTD BNK ZN B RM &lt;1 YR</v>
          </cell>
          <cell r="E24">
            <v>0</v>
          </cell>
          <cell r="F24">
            <v>0</v>
          </cell>
          <cell r="G24">
            <v>0</v>
          </cell>
          <cell r="H24">
            <v>727.25</v>
          </cell>
          <cell r="I24" t="str">
            <v>AB</v>
          </cell>
          <cell r="L24">
            <v>727.25</v>
          </cell>
        </row>
        <row r="25">
          <cell r="B25">
            <v>3094300</v>
          </cell>
          <cell r="C25">
            <v>1</v>
          </cell>
          <cell r="D25" t="str">
            <v>BNK:OTHR LOANS TO BNK ZN B</v>
          </cell>
          <cell r="E25">
            <v>0</v>
          </cell>
          <cell r="F25">
            <v>0</v>
          </cell>
          <cell r="G25">
            <v>0</v>
          </cell>
          <cell r="L25">
            <v>0</v>
          </cell>
        </row>
        <row r="26">
          <cell r="B26">
            <v>4051200</v>
          </cell>
          <cell r="C26">
            <v>0</v>
          </cell>
          <cell r="D26" t="str">
            <v>PBL.SECT:LOANS CENTR/REG.AUTH.ZN A</v>
          </cell>
          <cell r="E26">
            <v>0</v>
          </cell>
          <cell r="F26">
            <v>0</v>
          </cell>
          <cell r="G26">
            <v>0</v>
          </cell>
          <cell r="L26">
            <v>0</v>
          </cell>
        </row>
        <row r="27">
          <cell r="B27">
            <v>4051300</v>
          </cell>
          <cell r="C27">
            <v>0</v>
          </cell>
          <cell r="D27" t="str">
            <v>PBL.SECT:LOANS CENTR ZN B LCLF</v>
          </cell>
          <cell r="E27">
            <v>0</v>
          </cell>
          <cell r="F27">
            <v>0</v>
          </cell>
          <cell r="G27">
            <v>0</v>
          </cell>
          <cell r="L27">
            <v>0</v>
          </cell>
        </row>
        <row r="28">
          <cell r="B28">
            <v>4054200</v>
          </cell>
          <cell r="C28">
            <v>1</v>
          </cell>
          <cell r="D28" t="str">
            <v>PBL.SECT:LOANS REG.AUTH.ZN B OTH.</v>
          </cell>
          <cell r="E28">
            <v>0</v>
          </cell>
          <cell r="F28">
            <v>0</v>
          </cell>
          <cell r="G28">
            <v>0</v>
          </cell>
          <cell r="L28">
            <v>0</v>
          </cell>
        </row>
        <row r="29">
          <cell r="B29">
            <v>4112100</v>
          </cell>
          <cell r="C29">
            <v>0.2</v>
          </cell>
          <cell r="D29" t="str">
            <v>COMM:BILLS GTD REG.AUTH.ZN A OTH.</v>
          </cell>
          <cell r="E29">
            <v>0</v>
          </cell>
          <cell r="F29">
            <v>0</v>
          </cell>
          <cell r="G29">
            <v>0</v>
          </cell>
          <cell r="L29">
            <v>0</v>
          </cell>
        </row>
        <row r="30">
          <cell r="B30">
            <v>4112200</v>
          </cell>
          <cell r="C30">
            <v>0.2</v>
          </cell>
          <cell r="D30" t="str">
            <v>COMM:BILLS GTD BNK ZN A</v>
          </cell>
          <cell r="E30">
            <v>0</v>
          </cell>
          <cell r="F30">
            <v>0</v>
          </cell>
          <cell r="G30">
            <v>0</v>
          </cell>
          <cell r="L30">
            <v>0</v>
          </cell>
        </row>
        <row r="31">
          <cell r="B31">
            <v>4112300</v>
          </cell>
          <cell r="C31">
            <v>0.2</v>
          </cell>
          <cell r="D31" t="str">
            <v>COMM:BILLS GTD BNK ZN B RM &lt; 1 YR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</row>
        <row r="32">
          <cell r="B32">
            <v>4114100</v>
          </cell>
          <cell r="C32">
            <v>1</v>
          </cell>
          <cell r="D32" t="str">
            <v>COMM:BILLS GTD CTR.AUTH.ZN B OTH.</v>
          </cell>
          <cell r="E32">
            <v>0</v>
          </cell>
          <cell r="F32">
            <v>0</v>
          </cell>
          <cell r="G32">
            <v>0</v>
          </cell>
          <cell r="L32">
            <v>0</v>
          </cell>
        </row>
        <row r="33">
          <cell r="B33">
            <v>4114200</v>
          </cell>
          <cell r="C33">
            <v>1</v>
          </cell>
          <cell r="D33" t="str">
            <v>COMM:BILLS GTD REG.AUTH.ZN B OTH.</v>
          </cell>
          <cell r="E33">
            <v>0</v>
          </cell>
          <cell r="F33">
            <v>0</v>
          </cell>
          <cell r="G33">
            <v>0</v>
          </cell>
          <cell r="L33">
            <v>0</v>
          </cell>
        </row>
        <row r="34">
          <cell r="B34">
            <v>4114300</v>
          </cell>
          <cell r="C34">
            <v>1</v>
          </cell>
          <cell r="D34" t="str">
            <v>COMM:BILLS GTD BNK ZN B OTH.</v>
          </cell>
          <cell r="E34">
            <v>0</v>
          </cell>
          <cell r="F34">
            <v>0</v>
          </cell>
          <cell r="G34">
            <v>0</v>
          </cell>
          <cell r="L34">
            <v>0</v>
          </cell>
        </row>
        <row r="35">
          <cell r="B35">
            <v>4114400</v>
          </cell>
          <cell r="C35">
            <v>1</v>
          </cell>
          <cell r="D35" t="str">
            <v>COMM:BILLS OTH.</v>
          </cell>
          <cell r="E35">
            <v>0</v>
          </cell>
          <cell r="F35">
            <v>0</v>
          </cell>
          <cell r="G35">
            <v>0</v>
          </cell>
          <cell r="L35">
            <v>0</v>
          </cell>
        </row>
        <row r="36">
          <cell r="B36">
            <v>4121400</v>
          </cell>
          <cell r="C36">
            <v>0</v>
          </cell>
          <cell r="D36" t="str">
            <v>COMM:DEM.ACC. COLLATERAL RW =0%</v>
          </cell>
          <cell r="E36">
            <v>0</v>
          </cell>
          <cell r="F36">
            <v>0</v>
          </cell>
          <cell r="G36">
            <v>0</v>
          </cell>
          <cell r="L36">
            <v>0</v>
          </cell>
        </row>
        <row r="37">
          <cell r="B37">
            <v>4124500</v>
          </cell>
          <cell r="C37">
            <v>1</v>
          </cell>
          <cell r="D37" t="str">
            <v>COMM:DEM.ACC.GLOBALS</v>
          </cell>
          <cell r="E37">
            <v>0</v>
          </cell>
          <cell r="F37">
            <v>0</v>
          </cell>
          <cell r="G37">
            <v>0</v>
          </cell>
          <cell r="L37">
            <v>0</v>
          </cell>
        </row>
        <row r="38">
          <cell r="B38">
            <v>4124600</v>
          </cell>
          <cell r="C38">
            <v>1</v>
          </cell>
          <cell r="D38" t="str">
            <v>COMM:DEM.ACC.OTH.</v>
          </cell>
          <cell r="E38">
            <v>137.19460801</v>
          </cell>
          <cell r="F38">
            <v>0</v>
          </cell>
          <cell r="G38">
            <v>137.19460801</v>
          </cell>
          <cell r="H38">
            <v>6.5154327499999998E-2</v>
          </cell>
          <cell r="I38" t="str">
            <v>R</v>
          </cell>
          <cell r="L38">
            <v>137.25976233750001</v>
          </cell>
        </row>
        <row r="39">
          <cell r="B39">
            <v>4154400</v>
          </cell>
          <cell r="C39">
            <v>1</v>
          </cell>
          <cell r="D39" t="str">
            <v>COMM:ADVANCES A/SECURITIES OTH.</v>
          </cell>
          <cell r="E39">
            <v>0</v>
          </cell>
          <cell r="F39">
            <v>0</v>
          </cell>
          <cell r="G39">
            <v>0</v>
          </cell>
          <cell r="L39">
            <v>0</v>
          </cell>
        </row>
        <row r="40">
          <cell r="B40">
            <v>4171400</v>
          </cell>
          <cell r="C40">
            <v>0</v>
          </cell>
          <cell r="D40" t="str">
            <v>COMM:LOANS OTH.COLLAT. RW=0%</v>
          </cell>
          <cell r="E40">
            <v>0</v>
          </cell>
          <cell r="F40">
            <v>0</v>
          </cell>
          <cell r="G40">
            <v>0</v>
          </cell>
          <cell r="L40">
            <v>0</v>
          </cell>
        </row>
        <row r="41">
          <cell r="B41">
            <v>4172200</v>
          </cell>
          <cell r="C41">
            <v>0.2</v>
          </cell>
          <cell r="D41" t="str">
            <v>COMM:LOANS GTD.BNK ZN A</v>
          </cell>
          <cell r="E41">
            <v>0</v>
          </cell>
          <cell r="F41">
            <v>0</v>
          </cell>
          <cell r="G41">
            <v>0</v>
          </cell>
          <cell r="L41">
            <v>0</v>
          </cell>
        </row>
        <row r="42">
          <cell r="B42">
            <v>4172300</v>
          </cell>
          <cell r="C42">
            <v>0.2</v>
          </cell>
          <cell r="D42" t="str">
            <v>COMM:LOANS GTD.BNK ZN B RM &lt; 1 YR</v>
          </cell>
          <cell r="E42">
            <v>65.814999999999998</v>
          </cell>
          <cell r="F42">
            <v>0</v>
          </cell>
          <cell r="G42">
            <v>65.814999999999998</v>
          </cell>
          <cell r="L42">
            <v>65.814999999999998</v>
          </cell>
        </row>
        <row r="43">
          <cell r="B43">
            <v>4174300</v>
          </cell>
          <cell r="C43">
            <v>1</v>
          </cell>
          <cell r="D43" t="str">
            <v>COMM:LOANS GTD.BNK ZN B OTH.</v>
          </cell>
          <cell r="E43">
            <v>0</v>
          </cell>
          <cell r="F43">
            <v>0</v>
          </cell>
          <cell r="G43">
            <v>0</v>
          </cell>
          <cell r="L43">
            <v>0</v>
          </cell>
        </row>
        <row r="44">
          <cell r="B44">
            <v>4184400</v>
          </cell>
          <cell r="C44">
            <v>1</v>
          </cell>
          <cell r="D44" t="str">
            <v>COMM:MORTGAG. NON-RESID.BUILDINGS</v>
          </cell>
          <cell r="E44">
            <v>121.43924184999999</v>
          </cell>
          <cell r="F44">
            <v>0</v>
          </cell>
          <cell r="G44">
            <v>121.43924184999999</v>
          </cell>
          <cell r="L44">
            <v>121.43924184999999</v>
          </cell>
        </row>
        <row r="45">
          <cell r="B45">
            <v>4184700</v>
          </cell>
          <cell r="C45">
            <v>1</v>
          </cell>
          <cell r="D45" t="str">
            <v>COMM:OTH.LOANS GLOBALS</v>
          </cell>
          <cell r="E45">
            <v>0</v>
          </cell>
          <cell r="F45">
            <v>0</v>
          </cell>
          <cell r="G45">
            <v>0</v>
          </cell>
          <cell r="L45">
            <v>0</v>
          </cell>
        </row>
        <row r="46">
          <cell r="B46">
            <v>4184800</v>
          </cell>
          <cell r="C46">
            <v>1</v>
          </cell>
          <cell r="D46" t="str">
            <v>COMM:OTH.LOANS AND ADVANCES</v>
          </cell>
          <cell r="E46">
            <v>3911.1264167300001</v>
          </cell>
          <cell r="F46">
            <v>0</v>
          </cell>
          <cell r="G46">
            <v>3911.1264167300001</v>
          </cell>
          <cell r="H46">
            <v>-6.5154327499999998E-2</v>
          </cell>
          <cell r="I46" t="str">
            <v>R</v>
          </cell>
          <cell r="J46">
            <v>-202.04652547000001</v>
          </cell>
          <cell r="K46" t="str">
            <v>Q</v>
          </cell>
          <cell r="L46">
            <v>3709.0147369325005</v>
          </cell>
        </row>
        <row r="47">
          <cell r="B47">
            <v>4184890</v>
          </cell>
          <cell r="C47">
            <v>1</v>
          </cell>
          <cell r="D47" t="str">
            <v>COMM:OTH.LOANS AND ADVANCES</v>
          </cell>
          <cell r="E47">
            <v>239.99250000000001</v>
          </cell>
          <cell r="F47">
            <v>0</v>
          </cell>
          <cell r="G47">
            <v>239.99250000000001</v>
          </cell>
          <cell r="L47">
            <v>239.99250000000001</v>
          </cell>
        </row>
        <row r="48">
          <cell r="B48">
            <v>4223100</v>
          </cell>
          <cell r="C48">
            <v>0.5</v>
          </cell>
          <cell r="D48" t="str">
            <v>PRIV:MORTGAG. RESIDENTIAL BUILDING</v>
          </cell>
          <cell r="E48">
            <v>110.06306687999999</v>
          </cell>
          <cell r="F48">
            <v>0</v>
          </cell>
          <cell r="G48">
            <v>110.06306687999999</v>
          </cell>
          <cell r="L48">
            <v>110.06306687999999</v>
          </cell>
        </row>
        <row r="49">
          <cell r="B49">
            <v>4224400</v>
          </cell>
          <cell r="C49">
            <v>1</v>
          </cell>
          <cell r="D49" t="str">
            <v>PRIV:MORTGAG. UNCOVERED PART</v>
          </cell>
          <cell r="E49">
            <v>24.048259850000001</v>
          </cell>
          <cell r="F49">
            <v>0</v>
          </cell>
          <cell r="G49">
            <v>24.048259850000001</v>
          </cell>
          <cell r="L49">
            <v>24.048259850000001</v>
          </cell>
        </row>
        <row r="50">
          <cell r="B50">
            <v>4244400</v>
          </cell>
          <cell r="C50">
            <v>1</v>
          </cell>
          <cell r="D50" t="str">
            <v>PRIV:LOANS AND ADVANCES OTH.</v>
          </cell>
          <cell r="E50">
            <v>59.539943749999999</v>
          </cell>
          <cell r="F50">
            <v>0</v>
          </cell>
          <cell r="G50">
            <v>59.539943749999999</v>
          </cell>
          <cell r="L50">
            <v>59.539943749999999</v>
          </cell>
        </row>
        <row r="51">
          <cell r="B51">
            <v>5214300</v>
          </cell>
          <cell r="C51">
            <v>1</v>
          </cell>
          <cell r="D51" t="str">
            <v>IBS.LENDING:ISS/GTD OTH BNKS ZN B</v>
          </cell>
          <cell r="E51">
            <v>0</v>
          </cell>
          <cell r="F51">
            <v>0</v>
          </cell>
          <cell r="G51">
            <v>0</v>
          </cell>
          <cell r="L51">
            <v>0</v>
          </cell>
        </row>
        <row r="52">
          <cell r="B52">
            <v>5224100</v>
          </cell>
          <cell r="C52">
            <v>1</v>
          </cell>
          <cell r="D52" t="str">
            <v>IBS.LENDING:ISS/GTD CTR./AUTH.ZN B</v>
          </cell>
          <cell r="E52">
            <v>5090.75</v>
          </cell>
          <cell r="F52">
            <v>0</v>
          </cell>
          <cell r="G52">
            <v>5090.75</v>
          </cell>
          <cell r="L52">
            <v>5090.75</v>
          </cell>
        </row>
        <row r="53">
          <cell r="B53">
            <v>5224900</v>
          </cell>
          <cell r="C53">
            <v>1</v>
          </cell>
          <cell r="D53" t="str">
            <v>IBS.LENDING:ISS/OTHER</v>
          </cell>
          <cell r="E53">
            <v>72.666820000000001</v>
          </cell>
          <cell r="F53">
            <v>0</v>
          </cell>
          <cell r="G53">
            <v>72.666820000000001</v>
          </cell>
          <cell r="L53">
            <v>72.666820000000001</v>
          </cell>
        </row>
        <row r="54">
          <cell r="B54">
            <v>6149200</v>
          </cell>
          <cell r="C54">
            <v>0</v>
          </cell>
          <cell r="D54" t="str">
            <v>TRDG PRTFL: OTHER SHARES</v>
          </cell>
          <cell r="E54">
            <v>0</v>
          </cell>
          <cell r="F54">
            <v>0</v>
          </cell>
          <cell r="G54">
            <v>0</v>
          </cell>
          <cell r="L54">
            <v>0</v>
          </cell>
        </row>
        <row r="55">
          <cell r="B55">
            <v>7029800</v>
          </cell>
          <cell r="C55">
            <v>0</v>
          </cell>
          <cell r="D55" t="str">
            <v>PARTICIP AAB GROUP: FIN INSTIT/OTH AFFIL</v>
          </cell>
          <cell r="E55">
            <v>0</v>
          </cell>
          <cell r="F55">
            <v>0</v>
          </cell>
          <cell r="G55">
            <v>0</v>
          </cell>
          <cell r="L55">
            <v>0</v>
          </cell>
        </row>
        <row r="56">
          <cell r="B56">
            <v>8038100</v>
          </cell>
          <cell r="C56">
            <v>0</v>
          </cell>
          <cell r="D56" t="str">
            <v>OTH.PARTICIP.:FIN.INSTIT.PERC.&gt;10%</v>
          </cell>
          <cell r="E56">
            <v>57.6</v>
          </cell>
          <cell r="F56">
            <v>0</v>
          </cell>
          <cell r="G56">
            <v>57.6</v>
          </cell>
          <cell r="H56">
            <v>-57.6</v>
          </cell>
          <cell r="I56" t="str">
            <v>F</v>
          </cell>
          <cell r="L56">
            <v>0</v>
          </cell>
        </row>
        <row r="57">
          <cell r="B57">
            <v>8048200</v>
          </cell>
          <cell r="C57">
            <v>1</v>
          </cell>
          <cell r="D57" t="str">
            <v>OTH.PARTICIP.:FIN.INSTIT.PERC.&lt;=10%</v>
          </cell>
          <cell r="E57">
            <v>3.5003899999999999</v>
          </cell>
          <cell r="F57">
            <v>0</v>
          </cell>
          <cell r="G57">
            <v>3.5003899999999999</v>
          </cell>
          <cell r="L57">
            <v>3.5003899999999999</v>
          </cell>
        </row>
        <row r="58">
          <cell r="B58">
            <v>10014500</v>
          </cell>
          <cell r="C58">
            <v>1</v>
          </cell>
          <cell r="D58" t="str">
            <v>PROPERTY:PREMISES IN OWN USE</v>
          </cell>
          <cell r="E58">
            <v>379.06831463999998</v>
          </cell>
          <cell r="F58">
            <v>233.96199813999999</v>
          </cell>
          <cell r="G58">
            <v>613.03031278000003</v>
          </cell>
          <cell r="H58">
            <v>31.381136510000001</v>
          </cell>
          <cell r="I58" t="str">
            <v>C'</v>
          </cell>
          <cell r="L58">
            <v>644.41144929000006</v>
          </cell>
        </row>
        <row r="59">
          <cell r="B59">
            <v>10034500</v>
          </cell>
          <cell r="C59">
            <v>1</v>
          </cell>
          <cell r="D59" t="str">
            <v>PROPERTY:COSTS ALTER.RENTED PREM.</v>
          </cell>
          <cell r="E59">
            <v>0</v>
          </cell>
          <cell r="F59">
            <v>0</v>
          </cell>
          <cell r="G59">
            <v>0</v>
          </cell>
          <cell r="L59">
            <v>0</v>
          </cell>
        </row>
        <row r="60">
          <cell r="B60">
            <v>10044500</v>
          </cell>
          <cell r="C60">
            <v>1</v>
          </cell>
          <cell r="D60" t="str">
            <v>EQUIPMENT:COMPUTER HARDWARE</v>
          </cell>
          <cell r="E60">
            <v>73.550325079999993</v>
          </cell>
          <cell r="F60">
            <v>6.3935657300000006</v>
          </cell>
          <cell r="G60">
            <v>79.943890809999999</v>
          </cell>
          <cell r="L60">
            <v>79.943890809999999</v>
          </cell>
        </row>
        <row r="61">
          <cell r="B61">
            <v>10054500</v>
          </cell>
          <cell r="C61">
            <v>1</v>
          </cell>
          <cell r="D61" t="str">
            <v>EQUIPMENT:COMPUTER SOFTWARE</v>
          </cell>
          <cell r="E61">
            <v>6.7138882999999998</v>
          </cell>
          <cell r="F61">
            <v>3.8940959999999997E-2</v>
          </cell>
          <cell r="G61">
            <v>6.7528292599999995</v>
          </cell>
          <cell r="L61">
            <v>6.7528292599999995</v>
          </cell>
        </row>
        <row r="62">
          <cell r="B62">
            <v>10064500</v>
          </cell>
          <cell r="C62">
            <v>1</v>
          </cell>
          <cell r="D62" t="str">
            <v>OTH.EQUIPMENT:FURNITURE</v>
          </cell>
          <cell r="E62">
            <v>26.897488450000001</v>
          </cell>
          <cell r="F62">
            <v>13.718944519999999</v>
          </cell>
          <cell r="G62">
            <v>40.616432969999998</v>
          </cell>
          <cell r="L62">
            <v>40.616432969999998</v>
          </cell>
        </row>
        <row r="63">
          <cell r="B63">
            <v>10074500</v>
          </cell>
          <cell r="C63">
            <v>1</v>
          </cell>
          <cell r="D63" t="str">
            <v>OTH.EQUIPMENT:VEHICLES AND OTH.</v>
          </cell>
          <cell r="E63">
            <v>94.157021409999999</v>
          </cell>
          <cell r="F63">
            <v>15.261393249999999</v>
          </cell>
          <cell r="G63">
            <v>109.41841466</v>
          </cell>
          <cell r="L63">
            <v>109.41841466</v>
          </cell>
        </row>
        <row r="64">
          <cell r="B64">
            <v>11012900</v>
          </cell>
          <cell r="C64">
            <v>0.2</v>
          </cell>
          <cell r="D64" t="str">
            <v>OTH.ASSETS IN PROCESS OF COLLECT</v>
          </cell>
          <cell r="E64">
            <v>0</v>
          </cell>
          <cell r="F64">
            <v>0</v>
          </cell>
          <cell r="G64">
            <v>0</v>
          </cell>
          <cell r="L64">
            <v>0</v>
          </cell>
        </row>
        <row r="65">
          <cell r="B65">
            <v>11044500</v>
          </cell>
          <cell r="C65">
            <v>1</v>
          </cell>
          <cell r="D65" t="str">
            <v>OTH.ASSETS:SUNDRIES</v>
          </cell>
          <cell r="E65">
            <v>-3725.511156</v>
          </cell>
          <cell r="F65">
            <v>3873.9069101499999</v>
          </cell>
          <cell r="G65">
            <v>148.3957541499999</v>
          </cell>
          <cell r="L65">
            <v>148.3957541499999</v>
          </cell>
        </row>
        <row r="66">
          <cell r="B66">
            <v>11051900</v>
          </cell>
          <cell r="C66">
            <v>1</v>
          </cell>
          <cell r="D66" t="str">
            <v>OTH.ASSETS:INTANGIBLE ASSETS (110420)</v>
          </cell>
          <cell r="E66">
            <v>0</v>
          </cell>
          <cell r="F66">
            <v>0</v>
          </cell>
          <cell r="G66">
            <v>0</v>
          </cell>
          <cell r="H66">
            <v>82.8</v>
          </cell>
          <cell r="I66" t="str">
            <v>A'</v>
          </cell>
          <cell r="L66">
            <v>82.8</v>
          </cell>
        </row>
        <row r="67">
          <cell r="B67">
            <v>11081900</v>
          </cell>
          <cell r="C67">
            <v>0</v>
          </cell>
          <cell r="D67" t="str">
            <v>OTH.ASSETS: CURRENT TAX ASSETS</v>
          </cell>
          <cell r="E67">
            <v>70.354010000000002</v>
          </cell>
          <cell r="F67">
            <v>0</v>
          </cell>
          <cell r="G67">
            <v>70.354010000000002</v>
          </cell>
          <cell r="H67">
            <v>4.70932</v>
          </cell>
          <cell r="I67" t="str">
            <v>G</v>
          </cell>
          <cell r="L67">
            <v>75.063330000000008</v>
          </cell>
        </row>
        <row r="68">
          <cell r="B68">
            <v>12011500</v>
          </cell>
          <cell r="C68">
            <v>0</v>
          </cell>
          <cell r="D68" t="str">
            <v>PREPAYMENTS:PREMIUMS INVESTM.PORTF</v>
          </cell>
          <cell r="E68">
            <v>0</v>
          </cell>
          <cell r="F68">
            <v>0</v>
          </cell>
          <cell r="G68">
            <v>0</v>
          </cell>
          <cell r="L68">
            <v>0</v>
          </cell>
        </row>
        <row r="69">
          <cell r="B69">
            <v>12021900</v>
          </cell>
          <cell r="C69">
            <v>0</v>
          </cell>
          <cell r="D69" t="str">
            <v>PREPAYMENTS:ACCR.INT.REC. RW=0%</v>
          </cell>
          <cell r="E69">
            <v>0</v>
          </cell>
          <cell r="F69">
            <v>0</v>
          </cell>
          <cell r="G69">
            <v>0</v>
          </cell>
          <cell r="H69">
            <v>6.7686254485000008</v>
          </cell>
          <cell r="I69" t="str">
            <v>UV</v>
          </cell>
          <cell r="L69">
            <v>6.7686254485000008</v>
          </cell>
        </row>
        <row r="70">
          <cell r="B70">
            <v>12022900</v>
          </cell>
          <cell r="C70">
            <v>0.2</v>
          </cell>
          <cell r="D70" t="str">
            <v>PREPAYMENTS:ACCR.INT.REC. RW=20%</v>
          </cell>
          <cell r="E70">
            <v>20.60852002</v>
          </cell>
          <cell r="F70">
            <v>0</v>
          </cell>
          <cell r="G70">
            <v>20.60852002</v>
          </cell>
          <cell r="H70">
            <v>-0.20531383</v>
          </cell>
          <cell r="I70" t="str">
            <v>UY</v>
          </cell>
          <cell r="L70">
            <v>20.403206189999999</v>
          </cell>
        </row>
        <row r="71">
          <cell r="B71">
            <v>12023900</v>
          </cell>
          <cell r="C71">
            <v>0.5</v>
          </cell>
          <cell r="D71" t="str">
            <v>PREPAYMENTS:ACCR.INT.REC. RW=50%</v>
          </cell>
          <cell r="E71">
            <v>12.9415762</v>
          </cell>
          <cell r="F71">
            <v>1.13E-6</v>
          </cell>
          <cell r="G71">
            <v>12.941577329999999</v>
          </cell>
          <cell r="H71">
            <v>-12.121490506500002</v>
          </cell>
          <cell r="I71" t="str">
            <v>VWXZ</v>
          </cell>
          <cell r="L71">
            <v>0.82008682349999695</v>
          </cell>
        </row>
        <row r="72">
          <cell r="B72">
            <v>12024900</v>
          </cell>
          <cell r="C72">
            <v>1</v>
          </cell>
          <cell r="D72" t="str">
            <v>PREPAYMENTS:ACCR.INT.REC. RW=100%</v>
          </cell>
          <cell r="E72">
            <v>255.45323038000001</v>
          </cell>
          <cell r="F72">
            <v>0</v>
          </cell>
          <cell r="G72">
            <v>255.45323038000001</v>
          </cell>
          <cell r="H72">
            <v>4.0954921579999999</v>
          </cell>
          <cell r="I72" t="str">
            <v>WYZ</v>
          </cell>
          <cell r="L72">
            <v>259.54872253799999</v>
          </cell>
        </row>
        <row r="73">
          <cell r="B73">
            <v>12031900</v>
          </cell>
          <cell r="C73">
            <v>0</v>
          </cell>
          <cell r="D73" t="str">
            <v>PREPAYMENTS:BALANCE FORWARD_FOREX</v>
          </cell>
          <cell r="E73">
            <v>1.2289623799999998</v>
          </cell>
          <cell r="F73">
            <v>0</v>
          </cell>
          <cell r="G73">
            <v>1.2289623799999998</v>
          </cell>
          <cell r="L73">
            <v>1.2289623799999998</v>
          </cell>
        </row>
        <row r="74">
          <cell r="B74">
            <v>12044900</v>
          </cell>
          <cell r="C74">
            <v>1</v>
          </cell>
          <cell r="D74" t="str">
            <v>PREPAYMENTS:OTHER/ACCRUED INCOME</v>
          </cell>
          <cell r="E74">
            <v>58.092217959999999</v>
          </cell>
          <cell r="F74">
            <v>0</v>
          </cell>
          <cell r="G74">
            <v>58.092217959999999</v>
          </cell>
          <cell r="H74">
            <v>1.4626867299999999</v>
          </cell>
          <cell r="I74" t="str">
            <v>X</v>
          </cell>
          <cell r="L74">
            <v>59.554904690000001</v>
          </cell>
        </row>
        <row r="75">
          <cell r="B75">
            <v>15019800</v>
          </cell>
          <cell r="C75">
            <v>0</v>
          </cell>
          <cell r="D75" t="str">
            <v>GRP:HEAD-OFFICE=NLG BALANCES</v>
          </cell>
          <cell r="E75">
            <v>40.512367600000005</v>
          </cell>
          <cell r="F75">
            <v>0</v>
          </cell>
          <cell r="G75">
            <v>40.512367600000005</v>
          </cell>
          <cell r="L75">
            <v>40.512367600000005</v>
          </cell>
        </row>
        <row r="76">
          <cell r="B76">
            <v>15029800</v>
          </cell>
          <cell r="C76">
            <v>0</v>
          </cell>
          <cell r="D76" t="str">
            <v>GRP:HEAD-OFFICE=FCY BALANCES</v>
          </cell>
          <cell r="E76">
            <v>36.657762049999995</v>
          </cell>
          <cell r="F76">
            <v>0</v>
          </cell>
          <cell r="G76">
            <v>36.657762049999995</v>
          </cell>
          <cell r="L76">
            <v>36.657762049999995</v>
          </cell>
        </row>
        <row r="77">
          <cell r="B77">
            <v>15039800</v>
          </cell>
          <cell r="C77">
            <v>0</v>
          </cell>
          <cell r="D77" t="str">
            <v>GRP:BRANCHES IN THE NETHERLANDS</v>
          </cell>
          <cell r="E77">
            <v>0</v>
          </cell>
          <cell r="F77">
            <v>0</v>
          </cell>
          <cell r="G77">
            <v>0</v>
          </cell>
          <cell r="L77">
            <v>0</v>
          </cell>
        </row>
        <row r="78">
          <cell r="B78">
            <v>15119800</v>
          </cell>
          <cell r="C78">
            <v>0</v>
          </cell>
          <cell r="D78" t="str">
            <v>GRP:BRANCHES OUTSIDE NETHERLANDS</v>
          </cell>
          <cell r="E78">
            <v>9.5865944600000006</v>
          </cell>
          <cell r="F78">
            <v>0</v>
          </cell>
          <cell r="G78">
            <v>9.5865944600000006</v>
          </cell>
          <cell r="L78">
            <v>9.5865944600000006</v>
          </cell>
        </row>
        <row r="79">
          <cell r="B79">
            <v>15139800</v>
          </cell>
          <cell r="C79">
            <v>0</v>
          </cell>
          <cell r="D79" t="str">
            <v>GRP:OTH.BNKING AFF.OUTSIDE NETH</v>
          </cell>
          <cell r="E79">
            <v>127.565061</v>
          </cell>
          <cell r="F79">
            <v>0</v>
          </cell>
          <cell r="G79">
            <v>127.565061</v>
          </cell>
          <cell r="L79">
            <v>127.565061</v>
          </cell>
        </row>
        <row r="80">
          <cell r="B80">
            <v>15269800</v>
          </cell>
          <cell r="C80">
            <v>0</v>
          </cell>
          <cell r="D80" t="str">
            <v>GRP:PREPAYMENTS/ACCRUED INCOME</v>
          </cell>
          <cell r="E80">
            <v>11.835562250000001</v>
          </cell>
          <cell r="F80">
            <v>0</v>
          </cell>
          <cell r="G80">
            <v>11.835562250000001</v>
          </cell>
          <cell r="L80">
            <v>11.835562250000001</v>
          </cell>
        </row>
        <row r="82">
          <cell r="B82" t="str">
            <v>TOTAL ASSEST</v>
          </cell>
          <cell r="E82">
            <v>23459.839980929992</v>
          </cell>
          <cell r="F82">
            <v>588.98552471999994</v>
          </cell>
          <cell r="G82">
            <v>24048.825505649987</v>
          </cell>
          <cell r="H82">
            <v>61.290456509999991</v>
          </cell>
          <cell r="J82">
            <v>-202.04652547000001</v>
          </cell>
          <cell r="L82">
            <v>23908.069436689995</v>
          </cell>
        </row>
        <row r="84">
          <cell r="B84">
            <v>20030000</v>
          </cell>
          <cell r="D84" t="str">
            <v>BNK:LORO ACCOUNTS</v>
          </cell>
          <cell r="E84">
            <v>-90.598601520000003</v>
          </cell>
          <cell r="F84">
            <v>0</v>
          </cell>
          <cell r="G84">
            <v>-90.598601520000003</v>
          </cell>
          <cell r="L84">
            <v>-90.598601520000003</v>
          </cell>
        </row>
        <row r="85">
          <cell r="B85">
            <v>20040000</v>
          </cell>
          <cell r="D85" t="str">
            <v>BNK:OVERDRAFTS (NOSTRO)</v>
          </cell>
          <cell r="E85">
            <v>0</v>
          </cell>
          <cell r="F85">
            <v>0</v>
          </cell>
          <cell r="G85">
            <v>0</v>
          </cell>
          <cell r="L85">
            <v>0</v>
          </cell>
        </row>
        <row r="86">
          <cell r="B86">
            <v>20050000</v>
          </cell>
          <cell r="D86" t="str">
            <v>BNK:TIME DEP. TAKEN</v>
          </cell>
          <cell r="E86">
            <v>-328.18046064999999</v>
          </cell>
          <cell r="F86">
            <v>0</v>
          </cell>
          <cell r="G86">
            <v>-328.18046064999999</v>
          </cell>
          <cell r="L86">
            <v>-328.18046064999999</v>
          </cell>
        </row>
        <row r="87">
          <cell r="B87">
            <v>20080000</v>
          </cell>
          <cell r="D87" t="str">
            <v>OTH. LIABS AND MONEYS BORROWED</v>
          </cell>
          <cell r="E87">
            <v>-45.458962</v>
          </cell>
          <cell r="F87">
            <v>0</v>
          </cell>
          <cell r="G87">
            <v>-45.458962</v>
          </cell>
          <cell r="H87">
            <v>45.458962</v>
          </cell>
          <cell r="I87" t="str">
            <v>H</v>
          </cell>
          <cell r="L87">
            <v>0</v>
          </cell>
        </row>
        <row r="88">
          <cell r="B88">
            <v>21120000</v>
          </cell>
          <cell r="D88" t="str">
            <v>FUNDS:OTH.CREDIT BALANCES</v>
          </cell>
          <cell r="E88">
            <v>-10368.487853319999</v>
          </cell>
          <cell r="F88">
            <v>-224.39977041999998</v>
          </cell>
          <cell r="G88">
            <v>-10592.887623739998</v>
          </cell>
          <cell r="H88">
            <v>-508.98300005999999</v>
          </cell>
          <cell r="I88" t="str">
            <v>S</v>
          </cell>
          <cell r="L88">
            <v>-11101.870623799998</v>
          </cell>
        </row>
        <row r="89">
          <cell r="B89">
            <v>21130000</v>
          </cell>
          <cell r="D89" t="str">
            <v>FUNDS:TIME DEP. TAKEN</v>
          </cell>
          <cell r="E89">
            <v>-3283.2212982600004</v>
          </cell>
          <cell r="F89">
            <v>-369.86160124000003</v>
          </cell>
          <cell r="G89">
            <v>-3653.0828995000002</v>
          </cell>
          <cell r="L89">
            <v>-3653.0828995000002</v>
          </cell>
        </row>
        <row r="90">
          <cell r="B90">
            <v>21160000</v>
          </cell>
          <cell r="D90" t="str">
            <v>FUNDS:CREDIT BALANCES/NOT FREE DISP</v>
          </cell>
          <cell r="E90">
            <v>-230.32113834999998</v>
          </cell>
          <cell r="F90">
            <v>0</v>
          </cell>
          <cell r="G90">
            <v>-230.32113834999998</v>
          </cell>
          <cell r="H90">
            <v>-45.458962</v>
          </cell>
          <cell r="I90" t="str">
            <v>H</v>
          </cell>
          <cell r="L90">
            <v>-275.78010035</v>
          </cell>
        </row>
        <row r="91">
          <cell r="B91">
            <v>21320000</v>
          </cell>
          <cell r="D91" t="str">
            <v>FUNDS:ORDINARY/NOTICE SAVINGS ACC.</v>
          </cell>
          <cell r="E91">
            <v>-475.04267052</v>
          </cell>
          <cell r="F91">
            <v>-33.94032954</v>
          </cell>
          <cell r="G91">
            <v>-508.98300005999999</v>
          </cell>
          <cell r="H91">
            <v>508.98300005999999</v>
          </cell>
          <cell r="I91" t="str">
            <v>S</v>
          </cell>
          <cell r="L91">
            <v>0</v>
          </cell>
        </row>
        <row r="92">
          <cell r="B92">
            <v>21330000</v>
          </cell>
          <cell r="D92" t="str">
            <v>FUNDS:FIXED TERM SAVINGS ACCOUNTS</v>
          </cell>
          <cell r="E92">
            <v>-919.48836232000008</v>
          </cell>
          <cell r="F92">
            <v>-10.69419525</v>
          </cell>
          <cell r="G92">
            <v>-930.18255757000009</v>
          </cell>
          <cell r="L92">
            <v>-930.18255757000009</v>
          </cell>
        </row>
        <row r="93">
          <cell r="B93">
            <v>23030000</v>
          </cell>
          <cell r="D93" t="str">
            <v>CURRENT TAX LIABILITY</v>
          </cell>
          <cell r="E93">
            <v>0</v>
          </cell>
          <cell r="F93">
            <v>4.70932</v>
          </cell>
          <cell r="G93">
            <v>4.70932</v>
          </cell>
          <cell r="H93">
            <v>-4.70932</v>
          </cell>
          <cell r="I93" t="str">
            <v>G</v>
          </cell>
          <cell r="J93">
            <v>-26.699476839999999</v>
          </cell>
          <cell r="K93" t="str">
            <v>K2</v>
          </cell>
          <cell r="L93">
            <v>-26.699476839999999</v>
          </cell>
        </row>
        <row r="94">
          <cell r="B94">
            <v>23040000</v>
          </cell>
          <cell r="D94" t="str">
            <v>OTH.LIABS:SUNDRY LIABILITIES</v>
          </cell>
          <cell r="E94">
            <v>-212.03514138999998</v>
          </cell>
          <cell r="F94">
            <v>-20.320526480000002</v>
          </cell>
          <cell r="G94">
            <v>-232.35566786999999</v>
          </cell>
          <cell r="J94">
            <v>202.04652547000001</v>
          </cell>
          <cell r="K94" t="str">
            <v>Q</v>
          </cell>
          <cell r="L94">
            <v>-30.309142399999985</v>
          </cell>
        </row>
        <row r="95">
          <cell r="B95">
            <v>24020000</v>
          </cell>
          <cell r="D95" t="str">
            <v>ACCRUALS:DISCOUNT SEC.INVESTMENT</v>
          </cell>
          <cell r="E95">
            <v>-84.591286629999999</v>
          </cell>
          <cell r="F95">
            <v>0</v>
          </cell>
          <cell r="G95">
            <v>-84.591286629999999</v>
          </cell>
          <cell r="H95">
            <v>84.591286621500004</v>
          </cell>
          <cell r="I95" t="str">
            <v>E</v>
          </cell>
          <cell r="L95">
            <v>-8.4999953742226353E-9</v>
          </cell>
        </row>
        <row r="96">
          <cell r="B96">
            <v>24030000</v>
          </cell>
          <cell r="D96" t="str">
            <v>ACCRUALS:INTEREST PAYABLE/ACCRUED</v>
          </cell>
          <cell r="E96">
            <v>-27.791441199999998</v>
          </cell>
          <cell r="F96">
            <v>-0.23529798000000002</v>
          </cell>
          <cell r="G96">
            <v>-28.026739179999996</v>
          </cell>
          <cell r="L96">
            <v>-28.026739179999996</v>
          </cell>
        </row>
        <row r="97">
          <cell r="B97">
            <v>24040000</v>
          </cell>
          <cell r="D97" t="str">
            <v>ACCRUALS:BALANCE FORWARD EXCHANGE</v>
          </cell>
          <cell r="E97">
            <v>0</v>
          </cell>
          <cell r="F97">
            <v>0</v>
          </cell>
          <cell r="G97">
            <v>0</v>
          </cell>
          <cell r="L97">
            <v>0</v>
          </cell>
        </row>
        <row r="98">
          <cell r="B98">
            <v>24050000</v>
          </cell>
          <cell r="D98" t="str">
            <v>ACCRUALS:OTH./DEFERRED INCOME</v>
          </cell>
          <cell r="E98">
            <v>-363.70945455000003</v>
          </cell>
          <cell r="F98">
            <v>-1.1342869099999999</v>
          </cell>
          <cell r="G98">
            <v>-364.84374146000005</v>
          </cell>
          <cell r="H98">
            <v>-84.591286621500004</v>
          </cell>
          <cell r="I98" t="str">
            <v>E</v>
          </cell>
          <cell r="J98">
            <v>-101.82685832999999</v>
          </cell>
          <cell r="K98" t="str">
            <v>K1PJ</v>
          </cell>
          <cell r="L98">
            <v>-551.26188641149997</v>
          </cell>
        </row>
        <row r="99">
          <cell r="B99">
            <v>25051000</v>
          </cell>
          <cell r="D99" t="str">
            <v>PROVISIONS:LOAN LOSS</v>
          </cell>
          <cell r="E99">
            <v>-73.165412400000008</v>
          </cell>
          <cell r="F99">
            <v>0</v>
          </cell>
          <cell r="G99">
            <v>-73.165412400000008</v>
          </cell>
          <cell r="J99">
            <v>73.165412400000008</v>
          </cell>
          <cell r="K99" t="str">
            <v>LM</v>
          </cell>
          <cell r="L99">
            <v>0</v>
          </cell>
        </row>
        <row r="100">
          <cell r="B100">
            <v>32014000</v>
          </cell>
          <cell r="D100" t="str">
            <v>OWN MEANS BRANCHES:RESULT CURR.YR</v>
          </cell>
          <cell r="E100">
            <v>-375.77859057000001</v>
          </cell>
          <cell r="F100">
            <v>10.80685836</v>
          </cell>
          <cell r="G100">
            <v>-364.97173221000003</v>
          </cell>
          <cell r="H100">
            <v>364.97173221000003</v>
          </cell>
          <cell r="I100" t="str">
            <v>D</v>
          </cell>
          <cell r="L100">
            <v>0</v>
          </cell>
        </row>
        <row r="101">
          <cell r="B101">
            <v>32021000</v>
          </cell>
          <cell r="D101" t="str">
            <v>OWN MEANS SUBSID:CAPITAL</v>
          </cell>
          <cell r="E101">
            <v>-1874.5</v>
          </cell>
          <cell r="F101">
            <v>0</v>
          </cell>
          <cell r="G101">
            <v>-1874.5</v>
          </cell>
          <cell r="H101">
            <v>184.05</v>
          </cell>
          <cell r="I101" t="str">
            <v>FH'</v>
          </cell>
          <cell r="L101">
            <v>-1690.45</v>
          </cell>
        </row>
        <row r="102">
          <cell r="B102">
            <v>32022000</v>
          </cell>
          <cell r="D102" t="str">
            <v>OWN MEANS SUBSID:RESERVES</v>
          </cell>
          <cell r="E102">
            <v>0</v>
          </cell>
          <cell r="F102">
            <v>0</v>
          </cell>
          <cell r="G102">
            <v>0</v>
          </cell>
          <cell r="L102">
            <v>0</v>
          </cell>
        </row>
        <row r="103">
          <cell r="B103">
            <v>32023000</v>
          </cell>
          <cell r="D103" t="str">
            <v>OWN MEANS SUBSID:RESULT PREV.YR</v>
          </cell>
          <cell r="E103">
            <v>-3243.5887675100003</v>
          </cell>
          <cell r="F103">
            <v>0</v>
          </cell>
          <cell r="G103">
            <v>-3243.5887675100003</v>
          </cell>
          <cell r="H103">
            <v>-1270.7800337799999</v>
          </cell>
          <cell r="I103" t="str">
            <v>B'</v>
          </cell>
          <cell r="J103">
            <v>60.320487019999995</v>
          </cell>
          <cell r="K103" t="str">
            <v>MNP</v>
          </cell>
          <cell r="L103">
            <v>-4454.0483142700004</v>
          </cell>
        </row>
        <row r="104">
          <cell r="B104">
            <v>32024000</v>
          </cell>
          <cell r="D104" t="str">
            <v>OWN MEANS SUBSID:RESULT CURRENT YR</v>
          </cell>
          <cell r="E104">
            <v>0</v>
          </cell>
          <cell r="F104">
            <v>0</v>
          </cell>
          <cell r="G104">
            <v>0</v>
          </cell>
          <cell r="H104">
            <v>-364.97173221000003</v>
          </cell>
          <cell r="I104" t="str">
            <v>D</v>
          </cell>
          <cell r="J104">
            <v>-8.7595417699999913</v>
          </cell>
          <cell r="K104" t="str">
            <v>KLNOJI</v>
          </cell>
          <cell r="L104">
            <v>-373.73127398000003</v>
          </cell>
        </row>
        <row r="105">
          <cell r="B105">
            <v>32025000</v>
          </cell>
          <cell r="D105" t="str">
            <v>OWN MEANS SUBSID:MINOR. INTERESTS</v>
          </cell>
          <cell r="E105">
            <v>126.45</v>
          </cell>
          <cell r="F105">
            <v>0</v>
          </cell>
          <cell r="G105">
            <v>126.45</v>
          </cell>
          <cell r="H105">
            <v>-126.45</v>
          </cell>
          <cell r="I105" t="str">
            <v>H'</v>
          </cell>
          <cell r="L105">
            <v>0</v>
          </cell>
        </row>
        <row r="106">
          <cell r="B106">
            <v>34020000</v>
          </cell>
          <cell r="D106" t="str">
            <v>GRP:HEAD-OFFICE =NLG BALANCES</v>
          </cell>
          <cell r="E106">
            <v>0</v>
          </cell>
          <cell r="F106">
            <v>0</v>
          </cell>
          <cell r="G106">
            <v>0</v>
          </cell>
          <cell r="J106">
            <v>-8.2000224799999994</v>
          </cell>
          <cell r="K106" t="str">
            <v>I</v>
          </cell>
          <cell r="L106">
            <v>-8.2000224799999994</v>
          </cell>
        </row>
        <row r="107">
          <cell r="B107">
            <v>34030000</v>
          </cell>
          <cell r="D107" t="str">
            <v>GRP:HEAD-OFFICE =FCY BALANCES</v>
          </cell>
          <cell r="E107">
            <v>-7.1795000000000008E-4</v>
          </cell>
          <cell r="F107">
            <v>0</v>
          </cell>
          <cell r="G107">
            <v>-7.1795000000000008E-4</v>
          </cell>
          <cell r="L107">
            <v>-7.1795000000000008E-4</v>
          </cell>
        </row>
        <row r="108">
          <cell r="B108">
            <v>34210000</v>
          </cell>
          <cell r="D108" t="str">
            <v>GRP:BRANCHES OUTSIDE NETHERLANDS</v>
          </cell>
          <cell r="E108">
            <v>-381.164132</v>
          </cell>
          <cell r="F108">
            <v>0</v>
          </cell>
          <cell r="G108">
            <v>-381.164132</v>
          </cell>
          <cell r="J108">
            <v>12</v>
          </cell>
          <cell r="K108" t="str">
            <v>O</v>
          </cell>
          <cell r="L108">
            <v>-369.164132</v>
          </cell>
        </row>
        <row r="109">
          <cell r="B109">
            <v>34250000</v>
          </cell>
          <cell r="D109" t="str">
            <v>GRP:OTH.BNKING AFF.OUTSIDE NETH.</v>
          </cell>
          <cell r="E109">
            <v>-0.22533732000000001</v>
          </cell>
          <cell r="F109">
            <v>0</v>
          </cell>
          <cell r="G109">
            <v>-0.22533732000000001</v>
          </cell>
          <cell r="L109">
            <v>-0.22533732000000001</v>
          </cell>
        </row>
        <row r="110">
          <cell r="B110">
            <v>34260000</v>
          </cell>
          <cell r="D110" t="str">
            <v>GRP:OTH.NON-BNK PARTIC. OUT NETH.</v>
          </cell>
          <cell r="E110">
            <v>0</v>
          </cell>
          <cell r="F110">
            <v>0</v>
          </cell>
          <cell r="G110">
            <v>0</v>
          </cell>
          <cell r="L110">
            <v>0</v>
          </cell>
        </row>
        <row r="111">
          <cell r="B111">
            <v>34410000</v>
          </cell>
          <cell r="D111" t="str">
            <v>GRP:ACCRUALS/DEFERRED INCOME</v>
          </cell>
          <cell r="E111">
            <v>0</v>
          </cell>
          <cell r="F111">
            <v>0</v>
          </cell>
          <cell r="G111">
            <v>0</v>
          </cell>
          <cell r="J111">
            <v>3.742849369999945</v>
          </cell>
          <cell r="K111" t="str">
            <v>C</v>
          </cell>
          <cell r="L111">
            <v>3.742849369999945</v>
          </cell>
        </row>
        <row r="113">
          <cell r="B113" t="str">
            <v>TOTAL LIABILITIES</v>
          </cell>
          <cell r="E113">
            <v>-22250.899628460003</v>
          </cell>
          <cell r="F113">
            <v>-645.06982946000005</v>
          </cell>
          <cell r="G113">
            <v>-22895.969457920004</v>
          </cell>
          <cell r="H113">
            <v>-1217.88935378</v>
          </cell>
          <cell r="J113">
            <v>205.78937483999999</v>
          </cell>
          <cell r="L113">
            <v>-23908.069436860002</v>
          </cell>
        </row>
        <row r="114">
          <cell r="B114" t="str">
            <v>DIFFERENCE</v>
          </cell>
          <cell r="E114">
            <v>1208.9403524699883</v>
          </cell>
          <cell r="F114">
            <v>-56.084304740000107</v>
          </cell>
          <cell r="G114">
            <v>1152.8560477299834</v>
          </cell>
          <cell r="H114">
            <v>-1156.59889727</v>
          </cell>
          <cell r="J114">
            <v>3.7428493699999876</v>
          </cell>
          <cell r="L114">
            <v>-1.7000638763420284E-7</v>
          </cell>
        </row>
        <row r="116">
          <cell r="B116">
            <v>499999</v>
          </cell>
          <cell r="D116" t="str">
            <v>DEBIT BALANCE IN ERROR</v>
          </cell>
          <cell r="E116">
            <v>-1326.85297034</v>
          </cell>
          <cell r="F116">
            <v>0</v>
          </cell>
          <cell r="G116">
            <v>-1326.85297034</v>
          </cell>
          <cell r="H116">
            <v>1326.85297034</v>
          </cell>
          <cell r="I116" t="str">
            <v>B'1</v>
          </cell>
          <cell r="L116">
            <v>0</v>
          </cell>
        </row>
        <row r="117">
          <cell r="B117">
            <v>499998</v>
          </cell>
          <cell r="D117" t="str">
            <v>CREDIT BALANCE IN ERROR</v>
          </cell>
          <cell r="E117">
            <v>114.18113651</v>
          </cell>
          <cell r="F117">
            <v>56.072936560000002</v>
          </cell>
          <cell r="G117">
            <v>170.25407307</v>
          </cell>
          <cell r="H117">
            <v>-170.25407307</v>
          </cell>
          <cell r="I117" t="str">
            <v>A'B'2C'</v>
          </cell>
          <cell r="L117">
            <v>0</v>
          </cell>
        </row>
        <row r="119">
          <cell r="B119" t="str">
            <v>OFF BALANCE SHEET ITEMS</v>
          </cell>
        </row>
        <row r="121">
          <cell r="B121">
            <v>50090300</v>
          </cell>
          <cell r="C121">
            <v>1</v>
          </cell>
          <cell r="D121" t="str">
            <v>CR.SUBS.GUA.HO/BRANCHES:DEB.RW=100%</v>
          </cell>
          <cell r="E121">
            <v>0</v>
          </cell>
          <cell r="F121">
            <v>0</v>
          </cell>
          <cell r="G121">
            <v>0</v>
          </cell>
          <cell r="L121">
            <v>0</v>
          </cell>
        </row>
        <row r="122">
          <cell r="B122">
            <v>50110100</v>
          </cell>
          <cell r="C122">
            <v>0</v>
          </cell>
          <cell r="D122" t="str">
            <v>OTH.GUA.THIRD PARTIES:DEB.RW=0%</v>
          </cell>
          <cell r="E122">
            <v>188.84273858</v>
          </cell>
          <cell r="F122">
            <v>0</v>
          </cell>
          <cell r="G122">
            <v>188.84273858</v>
          </cell>
          <cell r="L122">
            <v>188.84273858</v>
          </cell>
        </row>
        <row r="123">
          <cell r="B123">
            <v>50110200</v>
          </cell>
          <cell r="C123">
            <v>0.1</v>
          </cell>
          <cell r="D123" t="str">
            <v>OTH.GUA.THIRD PARTIES:DEB.RW=20%</v>
          </cell>
          <cell r="E123">
            <v>27.88876612</v>
          </cell>
          <cell r="F123">
            <v>0</v>
          </cell>
          <cell r="G123">
            <v>27.88876612</v>
          </cell>
          <cell r="L123">
            <v>27.88876612</v>
          </cell>
        </row>
        <row r="124">
          <cell r="B124">
            <v>50110400</v>
          </cell>
          <cell r="C124">
            <v>0.5</v>
          </cell>
          <cell r="D124" t="str">
            <v>OTH.GUA.THIRD PARTIES:DEB.GLOBAL 50%</v>
          </cell>
          <cell r="E124">
            <v>0</v>
          </cell>
          <cell r="F124">
            <v>0</v>
          </cell>
          <cell r="G124">
            <v>0</v>
          </cell>
          <cell r="L124">
            <v>0</v>
          </cell>
        </row>
        <row r="125">
          <cell r="B125">
            <v>50110500</v>
          </cell>
          <cell r="C125">
            <v>0.5</v>
          </cell>
          <cell r="D125" t="str">
            <v>OTH.GUA.THIRD PARTIES:DEB.RW OTHERS 50%</v>
          </cell>
          <cell r="E125">
            <v>25.50523832</v>
          </cell>
          <cell r="F125">
            <v>0</v>
          </cell>
          <cell r="G125">
            <v>25.50523832</v>
          </cell>
          <cell r="L125">
            <v>25.50523832</v>
          </cell>
        </row>
        <row r="126">
          <cell r="B126">
            <v>50212000</v>
          </cell>
          <cell r="C126">
            <v>0.2</v>
          </cell>
          <cell r="D126" t="str">
            <v>ACCEPT CREDITS:FOR ACCOUNT BNKERS</v>
          </cell>
          <cell r="E126">
            <v>0</v>
          </cell>
          <cell r="F126">
            <v>0</v>
          </cell>
          <cell r="G126">
            <v>0</v>
          </cell>
          <cell r="L126">
            <v>0</v>
          </cell>
        </row>
        <row r="127">
          <cell r="B127">
            <v>50213000</v>
          </cell>
          <cell r="C127">
            <v>1</v>
          </cell>
          <cell r="D127" t="str">
            <v>ACCEPT CREDITS:FOR ACCOUNT OTH.S</v>
          </cell>
          <cell r="E127">
            <v>0</v>
          </cell>
          <cell r="F127">
            <v>0</v>
          </cell>
          <cell r="G127">
            <v>0</v>
          </cell>
          <cell r="L127">
            <v>0</v>
          </cell>
        </row>
        <row r="128">
          <cell r="B128">
            <v>50221000</v>
          </cell>
          <cell r="C128">
            <v>0</v>
          </cell>
          <cell r="D128" t="str">
            <v>ACCEPTANCE LIAB.TOWARDS 3RD PARTIES</v>
          </cell>
          <cell r="E128">
            <v>0</v>
          </cell>
          <cell r="F128">
            <v>0</v>
          </cell>
          <cell r="G128">
            <v>0</v>
          </cell>
          <cell r="L128">
            <v>0</v>
          </cell>
        </row>
        <row r="129">
          <cell r="B129">
            <v>50410100</v>
          </cell>
          <cell r="C129">
            <v>0</v>
          </cell>
          <cell r="D129" t="str">
            <v>SELF LIQ.DOC.CREDITS:DEBTORS RW=0%</v>
          </cell>
          <cell r="E129">
            <v>41.338431770000007</v>
          </cell>
          <cell r="F129">
            <v>0</v>
          </cell>
          <cell r="G129">
            <v>41.338431770000007</v>
          </cell>
          <cell r="L129">
            <v>41.338431770000007</v>
          </cell>
        </row>
        <row r="130">
          <cell r="B130">
            <v>50410200</v>
          </cell>
          <cell r="C130">
            <v>0.04</v>
          </cell>
          <cell r="D130" t="str">
            <v>SELF LIQ.DOC.CREDITS:REG.AUTH/BNK A</v>
          </cell>
          <cell r="E130">
            <v>0</v>
          </cell>
          <cell r="F130">
            <v>0</v>
          </cell>
          <cell r="G130">
            <v>0</v>
          </cell>
          <cell r="H130">
            <v>3.9959405774999999</v>
          </cell>
          <cell r="I130" t="str">
            <v>D'</v>
          </cell>
          <cell r="L130">
            <v>3.9959405774999999</v>
          </cell>
        </row>
        <row r="131">
          <cell r="B131">
            <v>50410300</v>
          </cell>
          <cell r="C131">
            <v>0.2</v>
          </cell>
          <cell r="D131" t="str">
            <v>SELF LIQ.DOC.CREDITS:OTH.CLIENTS</v>
          </cell>
          <cell r="E131">
            <v>43.232241680000001</v>
          </cell>
          <cell r="F131">
            <v>0</v>
          </cell>
          <cell r="G131">
            <v>43.232241680000001</v>
          </cell>
          <cell r="H131">
            <v>-3.9959405774999999</v>
          </cell>
          <cell r="I131" t="str">
            <v>D'</v>
          </cell>
          <cell r="L131">
            <v>39.236301102500001</v>
          </cell>
        </row>
        <row r="132">
          <cell r="B132">
            <v>55001401</v>
          </cell>
          <cell r="C132">
            <v>0.2</v>
          </cell>
          <cell r="D132" t="str">
            <v>FX/NO-TRAD/CREDIT EQV:WITH OTH.S RW 20%</v>
          </cell>
          <cell r="E132">
            <v>0</v>
          </cell>
          <cell r="F132">
            <v>0</v>
          </cell>
          <cell r="G132">
            <v>0</v>
          </cell>
          <cell r="L132">
            <v>0</v>
          </cell>
        </row>
        <row r="133">
          <cell r="B133">
            <v>55001501</v>
          </cell>
          <cell r="C133">
            <v>0.5</v>
          </cell>
          <cell r="D133" t="str">
            <v>FX/NO-TRAD/CREDIT EQV:WITH OTH.S RW 100%</v>
          </cell>
          <cell r="E133">
            <v>3.01667329</v>
          </cell>
          <cell r="F133">
            <v>0</v>
          </cell>
          <cell r="G133">
            <v>3.01667329</v>
          </cell>
          <cell r="L133">
            <v>3.01667329</v>
          </cell>
        </row>
        <row r="134">
          <cell r="B134">
            <v>55510000</v>
          </cell>
          <cell r="C134">
            <v>0</v>
          </cell>
          <cell r="D134" t="str">
            <v>FX/NOT.AM.:CONCLUDED WITH ABN AMRO</v>
          </cell>
          <cell r="E134">
            <v>0</v>
          </cell>
          <cell r="F134">
            <v>0</v>
          </cell>
          <cell r="G134">
            <v>0</v>
          </cell>
          <cell r="L134">
            <v>0</v>
          </cell>
        </row>
        <row r="135">
          <cell r="B135">
            <v>59050000</v>
          </cell>
          <cell r="C135">
            <v>1</v>
          </cell>
          <cell r="D135" t="str">
            <v>EXPOSURES GNTEED BY AA RW=100%</v>
          </cell>
          <cell r="E135">
            <v>0</v>
          </cell>
          <cell r="F135">
            <v>0</v>
          </cell>
          <cell r="G135">
            <v>0</v>
          </cell>
          <cell r="J135">
            <v>-239.99249999999998</v>
          </cell>
          <cell r="K135" t="str">
            <v>T</v>
          </cell>
          <cell r="L135">
            <v>-239.99249999999998</v>
          </cell>
        </row>
        <row r="137">
          <cell r="B137" t="str">
            <v>TOTAL OFF BALANCE SHEET ITEMS</v>
          </cell>
          <cell r="E137">
            <v>329.82408975999999</v>
          </cell>
          <cell r="F137">
            <v>0</v>
          </cell>
          <cell r="G137">
            <v>329.82408975999999</v>
          </cell>
          <cell r="H137">
            <v>0</v>
          </cell>
          <cell r="I137">
            <v>0</v>
          </cell>
          <cell r="J137">
            <v>-239.99249999999998</v>
          </cell>
          <cell r="K137">
            <v>0</v>
          </cell>
          <cell r="L137">
            <v>89.831589760000014</v>
          </cell>
        </row>
        <row r="139">
          <cell r="B139" t="str">
            <v xml:space="preserve">Code </v>
          </cell>
          <cell r="D139" t="str">
            <v>Adjustment description</v>
          </cell>
        </row>
        <row r="141">
          <cell r="B141" t="str">
            <v>A</v>
          </cell>
          <cell r="D141" t="str">
            <v>Reclass. of loan to TuranAlem Bank from time deposits to loans (USD 2'000'000.00 clean loan)</v>
          </cell>
        </row>
        <row r="142">
          <cell r="B142" t="str">
            <v>B</v>
          </cell>
          <cell r="D142" t="str">
            <v>Reclass. of loan to KazKommertsBank from time deposits to loans (USD 3'000'000.00 clean loan)</v>
          </cell>
        </row>
        <row r="143">
          <cell r="B143" t="str">
            <v>C</v>
          </cell>
          <cell r="D143" t="str">
            <v xml:space="preserve">Adjustment of intersection amount not correctly reported on SCORE B/S HOBS 49999036 and 49999184 (KZT 3'742'849.37 between KZT, USD, KZT, EUR &amp; DEM) </v>
          </cell>
        </row>
        <row r="144">
          <cell r="B144" t="str">
            <v>D</v>
          </cell>
          <cell r="D144" t="str">
            <v>Reclassification of current year income from branch to subsidiary (KZT 364'971'732.21)</v>
          </cell>
        </row>
        <row r="145">
          <cell r="B145" t="str">
            <v>E</v>
          </cell>
          <cell r="D145" t="str">
            <v>Reclass. of  discount on eurobonds to a proper HOBS code (USD 581'583.27) - see AIM, section 05 for explanation</v>
          </cell>
        </row>
        <row r="146">
          <cell r="B146" t="str">
            <v>F</v>
          </cell>
          <cell r="D146" t="str">
            <v>Reclass. of  participation in AMC to a proper reporting code (KZT 57'600'000.00)</v>
          </cell>
        </row>
        <row r="147">
          <cell r="B147" t="str">
            <v>G</v>
          </cell>
          <cell r="D147" t="str">
            <v>Reclass. of Atyrau tax liability (profit tax advance) to a proper HOBS account (KZT 4'709'320)</v>
          </cell>
        </row>
        <row r="148">
          <cell r="B148" t="str">
            <v>H</v>
          </cell>
          <cell r="D148" t="str">
            <v>Reclass. of deposit of NBK (L/C) to a proper HOBS account (KZT 45'458'962.00)</v>
          </cell>
        </row>
        <row r="149">
          <cell r="B149" t="str">
            <v>I</v>
          </cell>
          <cell r="D149" t="str">
            <v>HOPL adjustments for Mar: charges from CC for I quarter 2001 (EUR 62'296.00)</v>
          </cell>
        </row>
        <row r="150">
          <cell r="B150" t="str">
            <v>J</v>
          </cell>
          <cell r="D150" t="str">
            <v>HOPL adjustments for Mar: reversal of 2000 provision for bonus (KZT 18'000'000.00)</v>
          </cell>
        </row>
        <row r="151">
          <cell r="B151" t="str">
            <v>K</v>
          </cell>
          <cell r="D151" t="str">
            <v>HOPL adjustments for Mar: accruals for Mar '01 (KZT 2'109'025, 10'500'000 &amp; 26'699'476.84, E&amp;Y pmts, bonus pmts and tax accruals for Mar)</v>
          </cell>
        </row>
        <row r="152">
          <cell r="B152" t="str">
            <v>L</v>
          </cell>
          <cell r="D152" t="str">
            <v>HOPL adjustments for Mar: reversal of special provisions for bad loans (KZT 982'866.01)</v>
          </cell>
        </row>
        <row r="153">
          <cell r="B153" t="str">
            <v>M</v>
          </cell>
          <cell r="D153" t="str">
            <v>HOBS adjustments for Mar: reversal of NBK general loan loss provision  - part I (KZT 72'182'546.39)</v>
          </cell>
        </row>
        <row r="154">
          <cell r="B154" t="str">
            <v>N</v>
          </cell>
          <cell r="D154" t="str">
            <v>HOPL adjustments for Mar: reversal of NBK general loan loss provision  - part II (KZT 25'285'200.08)</v>
          </cell>
        </row>
        <row r="155">
          <cell r="B155" t="str">
            <v>O</v>
          </cell>
          <cell r="D155" t="str">
            <v>HOBS adjustments for Mar: accruals for pmt from PCAM for rent (KZT 12 mio.)</v>
          </cell>
        </row>
        <row r="156">
          <cell r="B156" t="str">
            <v>P</v>
          </cell>
          <cell r="D156" t="str">
            <v>HOBS adjustments for Mar: HO accruals for December not passed in SCORE (KZT 107'217'833.33, see HOPL Dec '00)</v>
          </cell>
        </row>
        <row r="157">
          <cell r="B157" t="str">
            <v>Q</v>
          </cell>
          <cell r="D157" t="str">
            <v>Reclass. of provision for Vodokanal against loan amount (KZT 202'046'525.47)</v>
          </cell>
        </row>
        <row r="158">
          <cell r="B158" t="str">
            <v>R</v>
          </cell>
          <cell r="D158" t="str">
            <v>Reclass. of provision for Southfield Eurotrade against loan amount (KZT USD 447.95)</v>
          </cell>
        </row>
        <row r="159">
          <cell r="B159" t="str">
            <v>S</v>
          </cell>
          <cell r="D159" t="str">
            <v xml:space="preserve">Reclass. of amounts on savings acc. (nature of curr. acc.) to a proper current acc. (Internal Audit recommendation) </v>
          </cell>
        </row>
        <row r="160">
          <cell r="B160" t="str">
            <v>T</v>
          </cell>
          <cell r="D160" t="str">
            <v>Reduction of solvency on LG Electonics loan guaranteed by AAB (USD 1'650'000.00)</v>
          </cell>
        </row>
        <row r="161">
          <cell r="B161" t="str">
            <v>U</v>
          </cell>
          <cell r="D161" t="str">
            <v>Reclass. of acc. inter. from 20% to 0% (KZT 422'916.66), deposit with National Bank</v>
          </cell>
        </row>
        <row r="162">
          <cell r="B162" t="str">
            <v>V</v>
          </cell>
          <cell r="D162" t="str">
            <v>Reclass. of acc. inter. from 50% to 0% (KZT 6'045'344.24, KZT 242'631.08 &amp; USD 396'93), T-bills and Intersection</v>
          </cell>
        </row>
        <row r="163">
          <cell r="B163" t="str">
            <v>W</v>
          </cell>
          <cell r="D163" t="str">
            <v>Reclass. of acc. inter. from 50% to 100% (USD 32'446.24), Almaty Kus</v>
          </cell>
        </row>
        <row r="164">
          <cell r="B164" t="str">
            <v>X</v>
          </cell>
          <cell r="D164" t="str">
            <v>Reclass. of acc. inter. from 50% to other accruals (KZT 1'462'686.73), various Custody clients</v>
          </cell>
        </row>
        <row r="165">
          <cell r="B165" t="str">
            <v>Y</v>
          </cell>
          <cell r="D165" t="str">
            <v>Reclass. of acc. inter. from 100% to 20% (EUR 1'653.14), loan to Berkut</v>
          </cell>
        </row>
        <row r="166">
          <cell r="B166" t="str">
            <v>Z</v>
          </cell>
          <cell r="D166" t="str">
            <v>Reclass. of acc. inter. from 100% to 50% (USD 2'794.81), mortgage loans to staff &amp; etc.</v>
          </cell>
        </row>
        <row r="167">
          <cell r="B167" t="str">
            <v>A'</v>
          </cell>
          <cell r="D167" t="str">
            <v>Reclass. of goodwill from KMG consolidation to a proper HOBS code (KZT 82'800'000.00)</v>
          </cell>
        </row>
        <row r="168">
          <cell r="B168" t="str">
            <v>B'</v>
          </cell>
          <cell r="D168" t="str">
            <v>Reclass. of previous year profit to a proper HOBS code (income of KZT 1'326'852'970.34 for Almaty [B'1] &amp; loss of KZT 56'072'936.56 for Atyrau [B'2])</v>
          </cell>
        </row>
        <row r="169">
          <cell r="B169" t="str">
            <v>C'</v>
          </cell>
          <cell r="D169" t="str">
            <v>Reclass. of TCO office building to a proper HOBS account (KZT 31'381'136.51)</v>
          </cell>
        </row>
        <row r="170">
          <cell r="B170" t="str">
            <v>D'</v>
          </cell>
          <cell r="D170" t="str">
            <v>Reclass. of L/C of Agency of Healthcare to a proper repoting code (EBRD guarantee, USD 27'472.95)</v>
          </cell>
        </row>
        <row r="171">
          <cell r="B171" t="str">
            <v>H'</v>
          </cell>
          <cell r="D171" t="str">
            <v>Reclass. of  participation in PF to a proper reporting code (KZT 126'450'000)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FA Movement Kyrg"/>
      <sheetName val="Anlagevermögen"/>
    </sheetNames>
    <sheetDataSet>
      <sheetData sheetId="0"/>
      <sheetData sheetId="1" refreshError="1"/>
      <sheetData sheetId="2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Статьи"/>
      <sheetName val="Доходы"/>
      <sheetName val="Затраты"/>
      <sheetName val="SETUP"/>
      <sheetName val="Income tax summary"/>
      <sheetName val="I-Index"/>
      <sheetName val="PYTB"/>
      <sheetName val="DBK_2001_Trial Balance_22 01 02"/>
      <sheetName val="WCS BS"/>
      <sheetName val="Лист3"/>
      <sheetName val="B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Планы"/>
      <sheetName val="#ССЫЛКА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BS-KAS"/>
      <sheetName val="IS-KAS"/>
      <sheetName val="opened BS"/>
      <sheetName val="opened IS"/>
      <sheetName val="F-100"/>
      <sheetName val="F-110"/>
      <sheetName val="F-120"/>
      <sheetName val="SUAD"/>
      <sheetName val="F-130 "/>
      <sheetName val="F-140 "/>
      <sheetName val="F-150"/>
      <sheetName val="A 155"/>
      <sheetName val="Sheet1"/>
      <sheetName val="A 160 "/>
      <sheetName val="H-1"/>
      <sheetName val="I-1"/>
      <sheetName val="J-1"/>
      <sheetName val="K-1"/>
      <sheetName val="L-1"/>
      <sheetName val="M-1"/>
      <sheetName val="N-1"/>
      <sheetName val="O-1"/>
      <sheetName val="B 1"/>
      <sheetName val="A 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Securities"/>
      <sheetName val="I-Index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"/>
      <sheetName val="Sheet2"/>
      <sheetName val="Sheet1"/>
      <sheetName val="Transformation table  2002"/>
      <sheetName val="Tickmarks"/>
      <sheetName val="Worksheet in 6540.1 Deferred ta"/>
      <sheetName val="Def"/>
      <sheetName val="Intercompany transactions"/>
      <sheetName val="- 1 -"/>
      <sheetName val="Actuals Input"/>
      <sheetName val="K-1"/>
      <sheetName val="L-1"/>
      <sheetName val="N-1"/>
      <sheetName val="FA Movement Kyrg"/>
    </sheetNames>
    <sheetDataSet>
      <sheetData sheetId="0">
        <row r="60">
          <cell r="AH60">
            <v>539719</v>
          </cell>
        </row>
      </sheetData>
      <sheetData sheetId="1"/>
      <sheetData sheetId="2"/>
      <sheetData sheetId="3" refreshError="1">
        <row r="60">
          <cell r="AH60">
            <v>539719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Key ratios"/>
      <sheetName val="Reports"/>
      <sheetName val="Graphs"/>
      <sheetName val="Analysis"/>
      <sheetName val="Budget2004-preliminary"/>
      <sheetName val="Budget2004-monthly"/>
      <sheetName val="Deferred Tax-F25"/>
      <sheetName val="F 26"/>
      <sheetName val="F 29"/>
      <sheetName val="ROCE"/>
      <sheetName val="Sheet1"/>
      <sheetName val="Dat"/>
      <sheetName val="std tab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H5" t="str">
            <v>EEK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s"/>
      <sheetName val="TS RUS"/>
      <sheetName val="Cash Flow"/>
      <sheetName val="Def tax"/>
      <sheetName val="FA"/>
      <sheetName val="FS"/>
      <sheetName val="TS"/>
      <sheetName val="Detail - Current View"/>
      <sheetName val="Sheet1"/>
      <sheetName val="Tickmarks"/>
      <sheetName val="Transformation table  2002"/>
      <sheetName val="K-1"/>
      <sheetName val="L-1"/>
      <sheetName val="N-1"/>
      <sheetName val="B 1"/>
      <sheetName val="Prelim Cost"/>
      <sheetName val="Def"/>
      <sheetName val="- 1 -"/>
      <sheetName val="Intercompany transactions"/>
      <sheetName val="A 100"/>
      <sheetName val="список необх. инфо."/>
      <sheetName val="ОС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44">
          <cell r="D44">
            <v>-2318114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.32 нов"/>
      <sheetName val="Discl final IFRS"/>
      <sheetName val="100.32 new"/>
      <sheetName val="Discl final KAS"/>
      <sheetName val="Лист1"/>
      <sheetName val="TS"/>
      <sheetName val="отсроченный налог - проект"/>
      <sheetName val="Амортизация налогового эффекта "/>
      <sheetName val="стр051"/>
      <sheetName val="100.00нов"/>
      <sheetName val="Test of FA Installation"/>
      <sheetName val="Add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ives"/>
      <sheetName val="2002"/>
      <sheetName val="Summary"/>
      <sheetName val="Sheet4"/>
      <sheetName val="Transformation table  2002"/>
      <sheetName val="Амортизация налогового эффекта "/>
      <sheetName val="2001"/>
      <sheetName val="2000"/>
      <sheetName val="1999"/>
      <sheetName val="Entries 2000"/>
      <sheetName val="Entries 2001"/>
      <sheetName val="Tickmarks"/>
      <sheetName val="TS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preadsheet #3"/>
      <sheetName val="Spreadsheet #1"/>
      <sheetName val="Spreadsheet # 2"/>
      <sheetName val="Tickmarks"/>
      <sheetName val="2002"/>
      <sheetName val="TS"/>
      <sheetName val="0_Men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F100_Trial BS"/>
      <sheetName val="Spreadsheet # 2"/>
      <sheetName val="depreciation testing"/>
      <sheetName val="Land"/>
      <sheetName val="Test of FA Installation"/>
      <sheetName val="Additions"/>
      <sheetName val="FS"/>
      <sheetName val="% threshhold(salary)"/>
      <sheetName val="P&amp;L"/>
      <sheetName val="Provisions"/>
      <sheetName val="2002"/>
      <sheetName val="Datasheet"/>
      <sheetName val="FA Movement "/>
      <sheetName val="Additions_Disposals"/>
      <sheetName val="Лист6 (2)"/>
      <sheetName val="Royalty"/>
      <sheetName val="B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F100-Trial BS"/>
      <sheetName val="2006 2Day Tel"/>
      <sheetName val="SMSTemp"/>
      <sheetName val="B 1"/>
      <sheetName val="ЗАО_н.ит"/>
      <sheetName val="Tax Dep."/>
      <sheetName val="K-1"/>
      <sheetName val="L-1"/>
      <sheetName val="N-1"/>
      <sheetName val="Spreadsheet # 2"/>
      <sheetName val="F100_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depreciation testing"/>
      <sheetName val="F100-Trial B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Ф"/>
      <sheetName val="ЗФ"/>
      <sheetName val="ВФ"/>
      <sheetName val="АФ"/>
      <sheetName val="Аст"/>
      <sheetName val="ЮФ"/>
      <sheetName val="МФ"/>
      <sheetName val="сравнен"/>
      <sheetName val="Изменяемые данные"/>
      <sheetName val="AHEPS"/>
      <sheetName val="OshHPP"/>
      <sheetName val="BHPP"/>
      <sheetName val="XREF"/>
      <sheetName val="Март"/>
      <sheetName val="Сентябрь"/>
      <sheetName val="Квартал"/>
      <sheetName val="Январь"/>
      <sheetName val="Декабрь"/>
      <sheetName val="Ноябрь"/>
      <sheetName val="Нормативы"/>
      <sheetName val="summary"/>
      <sheetName val="Cust acc 2003"/>
      <sheetName val="Апрель"/>
      <sheetName val="Июль"/>
      <sheetName val="Июнь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А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АБ_09_02_ЮФ"/>
      <sheetName val="Р_35"/>
      <sheetName val="Р_34"/>
      <sheetName val="ГО"/>
      <sheetName val="ТелефоныЮФ"/>
      <sheetName val="Отчеты"/>
      <sheetName val="Д"/>
      <sheetName val="Меню"/>
      <sheetName val="Лист2"/>
      <sheetName val="И"/>
      <sheetName val="ТекИнф"/>
      <sheetName val="ИЦА"/>
      <sheetName val="Диал"/>
      <sheetName val="АвтоГО"/>
      <sheetName val="ФП_март"/>
      <sheetName val="ФП_фев"/>
      <sheetName val="ФП_янв"/>
      <sheetName val="Закуп"/>
      <sheetName val="РеестР"/>
      <sheetName val="ДДСККБ"/>
      <sheetName val="Текущие_Данные"/>
      <sheetName val="ДДСАБ"/>
      <sheetName val="З_на_оплату"/>
      <sheetName val="Форма"/>
      <sheetName val="ЗР"/>
      <sheetName val="Р"/>
      <sheetName val="Р_27"/>
      <sheetName val="План"/>
      <sheetName val="Лист1"/>
      <sheetName val="Адреса"/>
      <sheetName val="ДДСАБ_27_ЮФ"/>
      <sheetName val="Р_25"/>
      <sheetName val="ФП (2)"/>
      <sheetName val="ДДСАБ_04_02_ЮФ"/>
      <sheetName val="Р_30"/>
      <sheetName val="ДДСАБ_03_02_ЮФ"/>
      <sheetName val="Р_29"/>
      <sheetName val="ДДСАБ_05_02_ЮФ"/>
      <sheetName val="Р_33"/>
      <sheetName val="Р_32"/>
      <sheetName val="Р_31"/>
      <sheetName val="Р_42"/>
      <sheetName val="Р_41"/>
      <sheetName val="Амашины"/>
      <sheetName val="Р_24"/>
      <sheetName val="Р_21_ЮФ"/>
      <sheetName val="ДДСАБ_22_ЮФ"/>
      <sheetName val="ДДСАБ_19_ЮФ"/>
      <sheetName val="Р_17"/>
      <sheetName val="Р_16"/>
      <sheetName val="ДДСАБ_02_02_ЮФ"/>
      <sheetName val="Р_28"/>
      <sheetName val="ДДСАБ_19_02_ЮФ"/>
      <sheetName val="ДДСАБ_20_02_ЮФ"/>
      <sheetName val="Р_43"/>
      <sheetName val="ДДСАБ_23_02_ЮФ"/>
      <sheetName val="Р_45"/>
      <sheetName val="Р_44"/>
      <sheetName val="ДДСАБ_24_02_ЮФ"/>
      <sheetName val="Р_46"/>
      <sheetName val="ФП_1_кв"/>
      <sheetName val="Р_50"/>
      <sheetName val="Р_49"/>
      <sheetName val="Р_48"/>
      <sheetName val="Р_47"/>
      <sheetName val="ДДСАБ_26_02_ЮФ"/>
      <sheetName val="ДДСАБ_02_03_ЮФ"/>
      <sheetName val="Р_52"/>
      <sheetName val="Р_51"/>
      <sheetName val="ДиалАУП"/>
      <sheetName val="ДДСАБ_11_03_ЮФ"/>
      <sheetName val="Р_58"/>
      <sheetName val="Р_59"/>
      <sheetName val="Р_60"/>
      <sheetName val="Р_64"/>
      <sheetName val="ДДСАБ_16мар_ЮФ"/>
      <sheetName val="ДДСАБ_18_03_ЮФ"/>
      <sheetName val="Р_66"/>
      <sheetName val="Р_65"/>
      <sheetName val="ДДСАБ_19_03_ЮФ"/>
      <sheetName val="Р_67"/>
      <sheetName val="Р_53"/>
      <sheetName val="ДДСАБ_02_мар_ЮФ"/>
      <sheetName val="ДДСАБ_09_03_ЮФ"/>
      <sheetName val="Р_56"/>
      <sheetName val="Р_55"/>
      <sheetName val="Р_54"/>
      <sheetName val="ДДСАБ_16_03_ЮФ"/>
      <sheetName val="Р _62"/>
      <sheetName val="Р_61"/>
      <sheetName val="ДДСАБ _24_03_ЮФ"/>
      <sheetName val="Р_69"/>
      <sheetName val="ДДСАБ_26_03_ЮФ"/>
      <sheetName val="Р_78"/>
      <sheetName val="Р_77"/>
      <sheetName val="Р_76"/>
      <sheetName val="Р_75"/>
      <sheetName val="ДДСАБ31_03_ЮФ"/>
      <sheetName val="Р_79"/>
      <sheetName val="ДДСККБ_31_03_ЮФ"/>
      <sheetName val="Р_80"/>
      <sheetName val="ДДСККБ_06_ЮФ"/>
      <sheetName val="ДДСАБ_02_ЮФ"/>
      <sheetName val="Р_83"/>
      <sheetName val="Р _82"/>
      <sheetName val="Р_81"/>
      <sheetName val="Р_73"/>
      <sheetName val="Р_72"/>
      <sheetName val="Р_71"/>
      <sheetName val="Р_70"/>
      <sheetName val="Е_2004"/>
      <sheetName val="АФ"/>
      <sheetName val="Выбор"/>
      <sheetName val="Acc.671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>
        <row r="10">
          <cell r="C10">
            <v>28406.03</v>
          </cell>
        </row>
      </sheetData>
      <sheetData sheetId="1">
        <row r="10">
          <cell r="C10">
            <v>677461.46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0">
          <cell r="C10">
            <v>28406.03</v>
          </cell>
        </row>
      </sheetData>
      <sheetData sheetId="20"/>
      <sheetData sheetId="21" refreshError="1">
        <row r="10">
          <cell r="C10">
            <v>677461.46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5"/>
    </sheetNames>
    <sheetDataSet>
      <sheetData sheetId="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  <sheetName val="ловушка"/>
      <sheetName val="Бюдж-тенге"/>
      <sheetName val="обр"/>
      <sheetName val="свод"/>
      <sheetName val="Бан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Сводная"/>
      <sheetName val="IS"/>
      <sheetName val="Актив(1)"/>
      <sheetName val="Лист2"/>
      <sheetName val="Cash CCI Detail"/>
      <sheetName val="XLR_NoRangeSheet"/>
      <sheetName val="валюта"/>
      <sheetName val="Форма2"/>
      <sheetName val="Статьи"/>
      <sheetName val="ТД РАП"/>
      <sheetName val="XREF"/>
      <sheetName val="KEGOC - Global"/>
      <sheetName val="Sarbai MES"/>
      <sheetName val="Б.мчас (П)"/>
      <sheetName val="д.7.001"/>
      <sheetName val="1 вариант  2009 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База"/>
      <sheetName val="Лист2"/>
      <sheetName val="Сводная"/>
      <sheetName val="note_PL"/>
      <sheetName val="ДДСАБ"/>
      <sheetName val="ДДСККБ"/>
    </sheetNames>
    <sheetDataSet>
      <sheetData sheetId="0"/>
      <sheetData sheetId="1">
        <row r="22">
          <cell r="C22" t="str">
            <v>ВФ ОАО "KazTransCom"</v>
          </cell>
        </row>
        <row r="27">
          <cell r="C27" t="str">
            <v>451700027454</v>
          </cell>
        </row>
        <row r="42">
          <cell r="C42" t="str">
            <v>Директор</v>
          </cell>
        </row>
        <row r="43">
          <cell r="C43" t="str">
            <v>Долгополов В.Н.</v>
          </cell>
        </row>
        <row r="44">
          <cell r="C44" t="str">
            <v>Колупаева Е.В.</v>
          </cell>
        </row>
      </sheetData>
      <sheetData sheetId="2">
        <row r="19">
          <cell r="C19">
            <v>0</v>
          </cell>
        </row>
        <row r="20">
          <cell r="C20">
            <v>87.4</v>
          </cell>
          <cell r="E20">
            <v>94</v>
          </cell>
        </row>
        <row r="21">
          <cell r="C21">
            <v>0</v>
          </cell>
        </row>
        <row r="22">
          <cell r="C22">
            <v>122.52</v>
          </cell>
        </row>
        <row r="23">
          <cell r="C23">
            <v>0</v>
          </cell>
        </row>
        <row r="24">
          <cell r="C24">
            <v>0</v>
          </cell>
        </row>
        <row r="26">
          <cell r="D26">
            <v>0</v>
          </cell>
        </row>
        <row r="27">
          <cell r="D27">
            <v>73.36</v>
          </cell>
          <cell r="F27">
            <v>0.63</v>
          </cell>
        </row>
        <row r="28">
          <cell r="D28">
            <v>0</v>
          </cell>
        </row>
        <row r="29">
          <cell r="D29">
            <v>86.69</v>
          </cell>
          <cell r="F29">
            <v>2.15</v>
          </cell>
        </row>
        <row r="30">
          <cell r="D30">
            <v>0</v>
          </cell>
        </row>
        <row r="31">
          <cell r="D31">
            <v>0</v>
          </cell>
        </row>
        <row r="33">
          <cell r="C33">
            <v>0</v>
          </cell>
        </row>
        <row r="34">
          <cell r="C34">
            <v>152646.10999999999</v>
          </cell>
          <cell r="E34">
            <v>53251.4</v>
          </cell>
          <cell r="F34">
            <v>52663.12</v>
          </cell>
        </row>
        <row r="35">
          <cell r="C35">
            <v>461265.02</v>
          </cell>
          <cell r="E35">
            <v>330421.96000000002</v>
          </cell>
          <cell r="F35">
            <v>323835.68</v>
          </cell>
        </row>
        <row r="36">
          <cell r="C36">
            <v>41917.120000000003</v>
          </cell>
          <cell r="E36">
            <v>3269.69</v>
          </cell>
          <cell r="F36">
            <v>3263.89</v>
          </cell>
        </row>
        <row r="37">
          <cell r="C37">
            <v>37910.18</v>
          </cell>
          <cell r="E37">
            <v>8233.7000000000007</v>
          </cell>
          <cell r="F37">
            <v>6270.32</v>
          </cell>
        </row>
        <row r="38">
          <cell r="C38">
            <v>223.91</v>
          </cell>
          <cell r="E38">
            <v>1677.82</v>
          </cell>
          <cell r="F38">
            <v>1481.13</v>
          </cell>
        </row>
        <row r="40">
          <cell r="D40">
            <v>111758.53</v>
          </cell>
          <cell r="E40">
            <v>82.06</v>
          </cell>
          <cell r="F40">
            <v>1344.37</v>
          </cell>
        </row>
        <row r="41">
          <cell r="D41">
            <v>306013.88</v>
          </cell>
          <cell r="E41">
            <v>7353.27</v>
          </cell>
          <cell r="F41">
            <v>9396.15</v>
          </cell>
        </row>
        <row r="42">
          <cell r="D42">
            <v>27204.720000000001</v>
          </cell>
          <cell r="E42">
            <v>156.21</v>
          </cell>
          <cell r="F42">
            <v>691.34</v>
          </cell>
        </row>
        <row r="43">
          <cell r="D43">
            <v>26098.560000000001</v>
          </cell>
          <cell r="E43">
            <v>14.25</v>
          </cell>
          <cell r="F43">
            <v>631.11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51">
          <cell r="C51">
            <v>18804.36</v>
          </cell>
          <cell r="E51">
            <v>7264.09</v>
          </cell>
          <cell r="F51">
            <v>3892.58</v>
          </cell>
        </row>
        <row r="52">
          <cell r="C52">
            <v>2415.96</v>
          </cell>
          <cell r="E52">
            <v>1437.98</v>
          </cell>
          <cell r="F52">
            <v>921.29</v>
          </cell>
        </row>
        <row r="53">
          <cell r="C53">
            <v>1381.54</v>
          </cell>
          <cell r="E53">
            <v>3508.24</v>
          </cell>
          <cell r="F53">
            <v>3545.87</v>
          </cell>
        </row>
        <row r="54">
          <cell r="C54">
            <v>68.150000000000006</v>
          </cell>
          <cell r="E54">
            <v>119.68</v>
          </cell>
          <cell r="F54">
            <v>10.18</v>
          </cell>
        </row>
        <row r="55">
          <cell r="C55">
            <v>2659.98</v>
          </cell>
          <cell r="E55">
            <v>2890.13</v>
          </cell>
          <cell r="F55">
            <v>2147.7800000000002</v>
          </cell>
        </row>
        <row r="56">
          <cell r="C56">
            <v>3018</v>
          </cell>
          <cell r="E56">
            <v>1993.27</v>
          </cell>
          <cell r="F56">
            <v>1569.05</v>
          </cell>
        </row>
        <row r="57">
          <cell r="C57">
            <v>0</v>
          </cell>
        </row>
        <row r="58">
          <cell r="C58">
            <v>947.06</v>
          </cell>
          <cell r="E58">
            <v>2324.83</v>
          </cell>
          <cell r="F58">
            <v>2088.34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5">
          <cell r="C65">
            <v>0</v>
          </cell>
          <cell r="E65">
            <v>453.66</v>
          </cell>
          <cell r="F65">
            <v>453.66</v>
          </cell>
        </row>
        <row r="66">
          <cell r="C66">
            <v>0</v>
          </cell>
          <cell r="E66">
            <v>3643.02</v>
          </cell>
          <cell r="F66">
            <v>614.9</v>
          </cell>
        </row>
        <row r="67">
          <cell r="C67">
            <v>0</v>
          </cell>
        </row>
        <row r="70">
          <cell r="C70">
            <v>65939.81</v>
          </cell>
          <cell r="E70">
            <v>71687.899999999994</v>
          </cell>
          <cell r="F70">
            <v>91202.77</v>
          </cell>
        </row>
        <row r="71">
          <cell r="C71">
            <v>0</v>
          </cell>
        </row>
        <row r="72">
          <cell r="C72">
            <v>0</v>
          </cell>
        </row>
        <row r="73">
          <cell r="D73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  <cell r="E77">
            <v>148879.39000000001</v>
          </cell>
          <cell r="F77">
            <v>148879.39000000001</v>
          </cell>
        </row>
        <row r="79">
          <cell r="C79">
            <v>0</v>
          </cell>
          <cell r="E79">
            <v>2875.41</v>
          </cell>
          <cell r="F79">
            <v>2875.41</v>
          </cell>
        </row>
        <row r="80">
          <cell r="C80">
            <v>0</v>
          </cell>
        </row>
        <row r="81">
          <cell r="C81">
            <v>247.6</v>
          </cell>
          <cell r="E81">
            <v>5539.59</v>
          </cell>
          <cell r="F81">
            <v>5589</v>
          </cell>
        </row>
        <row r="82">
          <cell r="C82">
            <v>210.58</v>
          </cell>
          <cell r="E82">
            <v>587.53</v>
          </cell>
          <cell r="F82">
            <v>590.76</v>
          </cell>
        </row>
        <row r="84">
          <cell r="C84">
            <v>264.83</v>
          </cell>
          <cell r="F84">
            <v>88.28</v>
          </cell>
        </row>
        <row r="85">
          <cell r="C85">
            <v>0</v>
          </cell>
        </row>
        <row r="86">
          <cell r="C86">
            <v>179.05</v>
          </cell>
          <cell r="E86">
            <v>60.83</v>
          </cell>
          <cell r="F86">
            <v>64.459999999999994</v>
          </cell>
        </row>
        <row r="88">
          <cell r="C88">
            <v>1696.61</v>
          </cell>
          <cell r="E88">
            <v>4959.72</v>
          </cell>
          <cell r="F88">
            <v>3426.39</v>
          </cell>
        </row>
        <row r="89">
          <cell r="C89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115.19</v>
          </cell>
          <cell r="E95">
            <v>4580.7700000000004</v>
          </cell>
          <cell r="F95">
            <v>4642.13</v>
          </cell>
        </row>
        <row r="97">
          <cell r="C97">
            <v>8.1999999999999993</v>
          </cell>
          <cell r="F97">
            <v>0.2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2704.62</v>
          </cell>
          <cell r="E104">
            <v>147631.65</v>
          </cell>
          <cell r="F104">
            <v>149152.38</v>
          </cell>
        </row>
        <row r="106">
          <cell r="C106">
            <v>355.14</v>
          </cell>
          <cell r="E106">
            <v>7597.2</v>
          </cell>
          <cell r="F106">
            <v>7749.76</v>
          </cell>
        </row>
        <row r="107">
          <cell r="C107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D115">
            <v>0</v>
          </cell>
        </row>
        <row r="117">
          <cell r="D117">
            <v>175626.76</v>
          </cell>
          <cell r="E117">
            <v>42.56</v>
          </cell>
        </row>
        <row r="118">
          <cell r="D118">
            <v>0</v>
          </cell>
        </row>
        <row r="119">
          <cell r="D119">
            <v>0</v>
          </cell>
        </row>
        <row r="121">
          <cell r="D121">
            <v>0</v>
          </cell>
        </row>
        <row r="122">
          <cell r="D122">
            <v>0</v>
          </cell>
        </row>
        <row r="124">
          <cell r="D124">
            <v>18156.919999999998</v>
          </cell>
          <cell r="E124">
            <v>18199.48</v>
          </cell>
          <cell r="F124">
            <v>42.56</v>
          </cell>
        </row>
        <row r="125">
          <cell r="D125">
            <v>0</v>
          </cell>
        </row>
        <row r="126">
          <cell r="D126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4">
          <cell r="D134">
            <v>0</v>
          </cell>
        </row>
        <row r="135">
          <cell r="D135">
            <v>10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  <cell r="E139">
            <v>9969.27</v>
          </cell>
          <cell r="F139">
            <v>9969.27</v>
          </cell>
        </row>
        <row r="140">
          <cell r="D140">
            <v>1852.06</v>
          </cell>
          <cell r="E140">
            <v>5485.29</v>
          </cell>
          <cell r="F140">
            <v>5126.8100000000004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122264.05</v>
          </cell>
          <cell r="E144">
            <v>148879.39000000001</v>
          </cell>
          <cell r="F144">
            <v>162757.13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709.39</v>
          </cell>
          <cell r="E148">
            <v>1972.16</v>
          </cell>
          <cell r="F148">
            <v>1649.34</v>
          </cell>
        </row>
        <row r="149">
          <cell r="D149">
            <v>0</v>
          </cell>
        </row>
        <row r="150">
          <cell r="D150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789.82</v>
          </cell>
          <cell r="E154">
            <v>20982.17</v>
          </cell>
          <cell r="F154">
            <v>20456.11</v>
          </cell>
        </row>
        <row r="156">
          <cell r="D156">
            <v>3880.64</v>
          </cell>
          <cell r="E156">
            <v>18841.73</v>
          </cell>
          <cell r="F156">
            <v>18062.37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60.84</v>
          </cell>
          <cell r="E161">
            <v>158.97</v>
          </cell>
          <cell r="F161">
            <v>145.04</v>
          </cell>
        </row>
        <row r="162">
          <cell r="D162">
            <v>602.72</v>
          </cell>
          <cell r="E162">
            <v>23859.79</v>
          </cell>
          <cell r="F162">
            <v>23686.959999999999</v>
          </cell>
        </row>
        <row r="165">
          <cell r="D165">
            <v>0</v>
          </cell>
          <cell r="E165">
            <v>483.36</v>
          </cell>
          <cell r="F165">
            <v>483.36</v>
          </cell>
        </row>
        <row r="166">
          <cell r="D166">
            <v>0</v>
          </cell>
          <cell r="E166">
            <v>186.45</v>
          </cell>
          <cell r="F166">
            <v>186.45</v>
          </cell>
        </row>
        <row r="167">
          <cell r="D167">
            <v>0</v>
          </cell>
          <cell r="E167">
            <v>5727.67</v>
          </cell>
          <cell r="F167">
            <v>5727.67</v>
          </cell>
        </row>
        <row r="168">
          <cell r="D168">
            <v>0</v>
          </cell>
          <cell r="F168">
            <v>0</v>
          </cell>
        </row>
        <row r="169">
          <cell r="D169">
            <v>0</v>
          </cell>
          <cell r="F169">
            <v>0</v>
          </cell>
        </row>
        <row r="170">
          <cell r="D170">
            <v>0</v>
          </cell>
          <cell r="E170">
            <v>55885.8</v>
          </cell>
          <cell r="F170">
            <v>55885.8</v>
          </cell>
        </row>
        <row r="171">
          <cell r="D171">
            <v>0</v>
          </cell>
          <cell r="F171">
            <v>0</v>
          </cell>
        </row>
        <row r="172">
          <cell r="D172">
            <v>0</v>
          </cell>
          <cell r="F172">
            <v>0</v>
          </cell>
        </row>
        <row r="173">
          <cell r="D173">
            <v>0</v>
          </cell>
          <cell r="F173">
            <v>0</v>
          </cell>
        </row>
        <row r="175">
          <cell r="D175">
            <v>0</v>
          </cell>
          <cell r="F175">
            <v>0</v>
          </cell>
        </row>
        <row r="176">
          <cell r="D176">
            <v>0</v>
          </cell>
          <cell r="F176">
            <v>0</v>
          </cell>
        </row>
        <row r="177">
          <cell r="D177">
            <v>0</v>
          </cell>
          <cell r="F177">
            <v>0</v>
          </cell>
        </row>
        <row r="179">
          <cell r="D179">
            <v>0</v>
          </cell>
          <cell r="F179">
            <v>0</v>
          </cell>
        </row>
        <row r="180">
          <cell r="D180">
            <v>0</v>
          </cell>
          <cell r="E180">
            <v>4.37</v>
          </cell>
          <cell r="F180">
            <v>4.37</v>
          </cell>
        </row>
        <row r="181">
          <cell r="D181">
            <v>0</v>
          </cell>
          <cell r="F181">
            <v>0</v>
          </cell>
        </row>
        <row r="182">
          <cell r="D182">
            <v>0</v>
          </cell>
          <cell r="E182">
            <v>0.11</v>
          </cell>
          <cell r="F182">
            <v>0.11</v>
          </cell>
        </row>
        <row r="183">
          <cell r="D183">
            <v>0</v>
          </cell>
          <cell r="E183">
            <v>4.5999999999999996</v>
          </cell>
          <cell r="F183">
            <v>4.5999999999999996</v>
          </cell>
        </row>
        <row r="184">
          <cell r="D184">
            <v>0</v>
          </cell>
          <cell r="F184">
            <v>0</v>
          </cell>
        </row>
        <row r="185">
          <cell r="D185">
            <v>0</v>
          </cell>
          <cell r="F185">
            <v>0</v>
          </cell>
        </row>
        <row r="188">
          <cell r="C188">
            <v>0</v>
          </cell>
          <cell r="E188">
            <v>453.66</v>
          </cell>
          <cell r="F188">
            <v>453.66</v>
          </cell>
        </row>
        <row r="189">
          <cell r="C189">
            <v>0</v>
          </cell>
          <cell r="F189">
            <v>0</v>
          </cell>
        </row>
        <row r="190">
          <cell r="C190">
            <v>0</v>
          </cell>
          <cell r="E190">
            <v>1963.5</v>
          </cell>
          <cell r="F190">
            <v>1963.5</v>
          </cell>
        </row>
        <row r="191">
          <cell r="C191">
            <v>0</v>
          </cell>
          <cell r="F191">
            <v>0</v>
          </cell>
        </row>
        <row r="192">
          <cell r="C192">
            <v>0</v>
          </cell>
          <cell r="F192">
            <v>0</v>
          </cell>
        </row>
        <row r="193">
          <cell r="C193">
            <v>0</v>
          </cell>
          <cell r="E193">
            <v>28996.46</v>
          </cell>
          <cell r="F193">
            <v>28996.46</v>
          </cell>
        </row>
        <row r="194">
          <cell r="C194">
            <v>0</v>
          </cell>
          <cell r="F194">
            <v>0</v>
          </cell>
        </row>
        <row r="195">
          <cell r="C195">
            <v>0</v>
          </cell>
          <cell r="F195">
            <v>0</v>
          </cell>
        </row>
        <row r="196">
          <cell r="C196">
            <v>0</v>
          </cell>
          <cell r="E196">
            <v>255.34</v>
          </cell>
          <cell r="F196">
            <v>255.34</v>
          </cell>
        </row>
        <row r="197">
          <cell r="C197">
            <v>0</v>
          </cell>
          <cell r="E197">
            <v>9277.48</v>
          </cell>
          <cell r="F197">
            <v>9277.48</v>
          </cell>
        </row>
        <row r="198">
          <cell r="C198">
            <v>0</v>
          </cell>
          <cell r="F198">
            <v>0</v>
          </cell>
        </row>
        <row r="200">
          <cell r="C200">
            <v>0</v>
          </cell>
          <cell r="F200">
            <v>0</v>
          </cell>
        </row>
        <row r="201">
          <cell r="C201">
            <v>0</v>
          </cell>
          <cell r="E201">
            <v>155.87</v>
          </cell>
          <cell r="F201">
            <v>155.87</v>
          </cell>
        </row>
        <row r="202">
          <cell r="C202">
            <v>0</v>
          </cell>
          <cell r="F202">
            <v>0</v>
          </cell>
        </row>
        <row r="203">
          <cell r="C203">
            <v>0</v>
          </cell>
          <cell r="F203">
            <v>0</v>
          </cell>
        </row>
        <row r="204">
          <cell r="C204">
            <v>0</v>
          </cell>
          <cell r="F204">
            <v>0</v>
          </cell>
        </row>
        <row r="205">
          <cell r="C205">
            <v>0</v>
          </cell>
          <cell r="F205">
            <v>0</v>
          </cell>
        </row>
        <row r="206">
          <cell r="C206">
            <v>0</v>
          </cell>
          <cell r="F206">
            <v>0</v>
          </cell>
        </row>
        <row r="207">
          <cell r="C207">
            <v>0</v>
          </cell>
          <cell r="F207">
            <v>0</v>
          </cell>
        </row>
        <row r="210">
          <cell r="C210">
            <v>0</v>
          </cell>
          <cell r="E210">
            <v>27277.65</v>
          </cell>
          <cell r="F210">
            <v>27277.65</v>
          </cell>
        </row>
        <row r="211">
          <cell r="C211">
            <v>0</v>
          </cell>
          <cell r="E211">
            <v>2759.02</v>
          </cell>
          <cell r="F211">
            <v>2759.02</v>
          </cell>
        </row>
        <row r="212">
          <cell r="C212">
            <v>0</v>
          </cell>
          <cell r="E212">
            <v>12623.64</v>
          </cell>
          <cell r="F212">
            <v>12623.64</v>
          </cell>
        </row>
        <row r="213">
          <cell r="C213">
            <v>0</v>
          </cell>
          <cell r="F213">
            <v>0</v>
          </cell>
        </row>
        <row r="214">
          <cell r="C214">
            <v>0</v>
          </cell>
          <cell r="E214">
            <v>11895</v>
          </cell>
          <cell r="F214">
            <v>11895</v>
          </cell>
        </row>
        <row r="215">
          <cell r="C215">
            <v>0</v>
          </cell>
          <cell r="F215">
            <v>0</v>
          </cell>
        </row>
        <row r="217">
          <cell r="C217">
            <v>0</v>
          </cell>
          <cell r="F217">
            <v>0</v>
          </cell>
        </row>
        <row r="218">
          <cell r="C218">
            <v>0</v>
          </cell>
          <cell r="F218">
            <v>0</v>
          </cell>
        </row>
        <row r="219">
          <cell r="C219">
            <v>0</v>
          </cell>
          <cell r="F219">
            <v>0</v>
          </cell>
        </row>
        <row r="220">
          <cell r="C220">
            <v>0</v>
          </cell>
          <cell r="F220">
            <v>0</v>
          </cell>
        </row>
        <row r="221">
          <cell r="C221">
            <v>0</v>
          </cell>
          <cell r="F221">
            <v>0</v>
          </cell>
        </row>
        <row r="223">
          <cell r="C223">
            <v>0</v>
          </cell>
          <cell r="F223">
            <v>0</v>
          </cell>
        </row>
        <row r="224">
          <cell r="C224">
            <v>0</v>
          </cell>
          <cell r="F224">
            <v>0</v>
          </cell>
        </row>
        <row r="225">
          <cell r="C225">
            <v>0</v>
          </cell>
          <cell r="F225">
            <v>0</v>
          </cell>
        </row>
        <row r="226">
          <cell r="C226">
            <v>0</v>
          </cell>
          <cell r="F226">
            <v>0</v>
          </cell>
        </row>
        <row r="227">
          <cell r="C227">
            <v>0</v>
          </cell>
          <cell r="F227">
            <v>0</v>
          </cell>
        </row>
        <row r="228">
          <cell r="C228">
            <v>0</v>
          </cell>
          <cell r="F228">
            <v>0</v>
          </cell>
        </row>
        <row r="229">
          <cell r="C229">
            <v>0</v>
          </cell>
          <cell r="F229">
            <v>0</v>
          </cell>
        </row>
        <row r="230">
          <cell r="C230">
            <v>0</v>
          </cell>
          <cell r="F230">
            <v>0</v>
          </cell>
        </row>
        <row r="231">
          <cell r="C231">
            <v>0</v>
          </cell>
          <cell r="F231">
            <v>0</v>
          </cell>
        </row>
        <row r="232">
          <cell r="C232">
            <v>0</v>
          </cell>
          <cell r="E232">
            <v>453.66</v>
          </cell>
          <cell r="F232">
            <v>453.66</v>
          </cell>
        </row>
        <row r="234">
          <cell r="C234">
            <v>0</v>
          </cell>
          <cell r="F234">
            <v>0</v>
          </cell>
        </row>
        <row r="235">
          <cell r="C235">
            <v>0</v>
          </cell>
          <cell r="F235">
            <v>0</v>
          </cell>
        </row>
        <row r="236">
          <cell r="C236">
            <v>0</v>
          </cell>
          <cell r="F236">
            <v>0</v>
          </cell>
        </row>
        <row r="237">
          <cell r="C237">
            <v>0</v>
          </cell>
          <cell r="F2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плвед"/>
      <sheetName val="расч ведомость"/>
      <sheetName val="справка"/>
      <sheetName val="Март"/>
      <sheetName val="Сентябрь"/>
      <sheetName val="Квартал"/>
      <sheetName val="Январь"/>
      <sheetName val="Декабрь"/>
      <sheetName val="Ноябрь"/>
      <sheetName val="Форма2"/>
      <sheetName val="факт 2005 г."/>
      <sheetName val="ОборБалФормОтч"/>
      <sheetName val="ТитулЛистОтч"/>
      <sheetName val="TS"/>
    </sheetNames>
    <sheetDataSet>
      <sheetData sheetId="0" refreshError="1"/>
      <sheetData sheetId="1" refreshError="1"/>
      <sheetData sheetId="2" refreshError="1">
        <row r="16">
          <cell r="B16">
            <v>8700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с"/>
      <sheetName val="группа"/>
      <sheetName val="уз"/>
      <sheetName val="Лист2"/>
      <sheetName val="год99"/>
      <sheetName val="2-ое полуг"/>
      <sheetName val="1-е пол"/>
      <sheetName val="4-ый кв"/>
      <sheetName val="121"/>
      <sheetName val="111"/>
      <sheetName val="101"/>
      <sheetName val="3-й кв"/>
      <sheetName val="091"/>
      <sheetName val="081"/>
      <sheetName val="071"/>
      <sheetName val="2-ойкв"/>
      <sheetName val="061"/>
      <sheetName val="051"/>
      <sheetName val="041"/>
      <sheetName val="1-ыйкв"/>
      <sheetName val="031"/>
      <sheetName val="021"/>
      <sheetName val="011"/>
      <sheetName val="Лист1"/>
      <sheetName val="справка"/>
      <sheetName val="СПгнг"/>
      <sheetName val="Форма2"/>
      <sheetName val="ОборБалФормОтч"/>
      <sheetName val="ТитулЛистОтч"/>
      <sheetName val="Актив(1)"/>
      <sheetName val="База"/>
      <sheetName val="Ввод"/>
      <sheetName val="факт 2005 г."/>
      <sheetName val="Пр2"/>
      <sheetName val="Сомн_треб общие"/>
      <sheetName val="ОТиТБ"/>
      <sheetName val="s"/>
      <sheetName val="Hidden"/>
      <sheetName val="2-ое_полуг"/>
      <sheetName val="1-е_пол"/>
      <sheetName val="4-ый_кв"/>
      <sheetName val="3-й_кв"/>
      <sheetName val="факт_2005_г_"/>
      <sheetName val="Сомн_треб_общие"/>
      <sheetName val="Balance Sheet"/>
      <sheetName val="HKM RTC Crude costs"/>
      <sheetName val="83"/>
      <sheetName val="малодебит (2)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11</v>
          </cell>
          <cell r="B2" t="str">
            <v>Пшеница</v>
          </cell>
        </row>
        <row r="3">
          <cell r="A3">
            <v>12</v>
          </cell>
          <cell r="B3" t="str">
            <v>Рожь</v>
          </cell>
        </row>
        <row r="4">
          <cell r="A4">
            <v>13</v>
          </cell>
          <cell r="B4" t="str">
            <v>Овес</v>
          </cell>
        </row>
        <row r="5">
          <cell r="A5">
            <v>14</v>
          </cell>
          <cell r="B5" t="str">
            <v>Ячмень</v>
          </cell>
        </row>
        <row r="6">
          <cell r="A6">
            <v>15</v>
          </cell>
          <cell r="B6" t="str">
            <v>Зерно кукурузы</v>
          </cell>
        </row>
        <row r="7">
          <cell r="A7">
            <v>16</v>
          </cell>
          <cell r="B7" t="str">
            <v>Початки кукурузы</v>
          </cell>
        </row>
        <row r="8">
          <cell r="A8">
            <v>17</v>
          </cell>
          <cell r="B8" t="str">
            <v xml:space="preserve">Рис </v>
          </cell>
        </row>
        <row r="9">
          <cell r="A9">
            <v>18</v>
          </cell>
          <cell r="B9" t="str">
            <v>Зерновые, не поимено</v>
          </cell>
        </row>
        <row r="10">
          <cell r="A10">
            <v>21</v>
          </cell>
          <cell r="B10" t="str">
            <v>Семена сои</v>
          </cell>
        </row>
        <row r="11">
          <cell r="A11">
            <v>22</v>
          </cell>
          <cell r="B11" t="str">
            <v>Семена хлопчатника</v>
          </cell>
        </row>
        <row r="12">
          <cell r="A12">
            <v>23</v>
          </cell>
          <cell r="B12" t="str">
            <v>Семена свеклы</v>
          </cell>
        </row>
        <row r="13">
          <cell r="A13">
            <v>24</v>
          </cell>
          <cell r="B13" t="str">
            <v>Семена прочие</v>
          </cell>
        </row>
        <row r="14">
          <cell r="A14">
            <v>31</v>
          </cell>
          <cell r="B14" t="str">
            <v>Хлопок-сырец</v>
          </cell>
        </row>
        <row r="15">
          <cell r="A15">
            <v>41</v>
          </cell>
          <cell r="B15" t="str">
            <v>Овощи свежие</v>
          </cell>
        </row>
        <row r="16">
          <cell r="A16">
            <v>42</v>
          </cell>
          <cell r="B16" t="str">
            <v>Бахчевые культуры</v>
          </cell>
        </row>
        <row r="17">
          <cell r="A17">
            <v>43</v>
          </cell>
          <cell r="B17" t="str">
            <v xml:space="preserve">Картофель  </v>
          </cell>
        </row>
        <row r="18">
          <cell r="A18">
            <v>44</v>
          </cell>
          <cell r="B18" t="str">
            <v>Свекла сахарная</v>
          </cell>
        </row>
        <row r="19">
          <cell r="A19">
            <v>51</v>
          </cell>
          <cell r="B19" t="str">
            <v>Фрукты свежие</v>
          </cell>
        </row>
        <row r="20">
          <cell r="A20">
            <v>52</v>
          </cell>
          <cell r="B20" t="str">
            <v>Яблоки свежие</v>
          </cell>
        </row>
        <row r="21">
          <cell r="A21">
            <v>53</v>
          </cell>
          <cell r="B21" t="str">
            <v>Цитрусовые</v>
          </cell>
        </row>
        <row r="22">
          <cell r="A22">
            <v>54</v>
          </cell>
          <cell r="B22" t="str">
            <v>Орехи</v>
          </cell>
        </row>
        <row r="23">
          <cell r="A23">
            <v>61</v>
          </cell>
          <cell r="B23" t="str">
            <v>Крупный рогатый скот</v>
          </cell>
        </row>
        <row r="24">
          <cell r="A24">
            <v>62</v>
          </cell>
          <cell r="B24" t="str">
            <v>Свиньи и поросята</v>
          </cell>
        </row>
        <row r="25">
          <cell r="A25">
            <v>63</v>
          </cell>
          <cell r="B25" t="str">
            <v>Животные прочие</v>
          </cell>
        </row>
        <row r="26">
          <cell r="A26">
            <v>71</v>
          </cell>
          <cell r="B26" t="str">
            <v>Сено,салома и корма</v>
          </cell>
        </row>
        <row r="27">
          <cell r="A27">
            <v>72</v>
          </cell>
          <cell r="B27" t="str">
            <v>Сырье табака и махорки</v>
          </cell>
        </row>
        <row r="28">
          <cell r="A28">
            <v>73</v>
          </cell>
          <cell r="B28" t="str">
            <v>Культуры прядильные, кроме хлопчатника</v>
          </cell>
        </row>
        <row r="29">
          <cell r="A29">
            <v>74</v>
          </cell>
          <cell r="B29" t="str">
            <v>Сырье лекарст.растительное</v>
          </cell>
        </row>
        <row r="30">
          <cell r="A30">
            <v>75</v>
          </cell>
          <cell r="B30" t="str">
            <v>Рассада</v>
          </cell>
        </row>
        <row r="31">
          <cell r="A31">
            <v>76</v>
          </cell>
          <cell r="B31" t="str">
            <v>Шерсть, волос, пух, перо</v>
          </cell>
        </row>
        <row r="32">
          <cell r="A32">
            <v>77</v>
          </cell>
          <cell r="B32" t="str">
            <v>Кожи, шкуры и пушнина не выделанная</v>
          </cell>
        </row>
        <row r="33">
          <cell r="A33">
            <v>78</v>
          </cell>
          <cell r="B33" t="str">
            <v>Удобрения органические</v>
          </cell>
        </row>
        <row r="34">
          <cell r="A34">
            <v>81</v>
          </cell>
          <cell r="B34" t="str">
            <v>Лесоматериалы круглые</v>
          </cell>
        </row>
        <row r="35">
          <cell r="A35">
            <v>82</v>
          </cell>
          <cell r="B35" t="str">
            <v>Лесоматериалы крепежные</v>
          </cell>
        </row>
        <row r="36">
          <cell r="A36">
            <v>91</v>
          </cell>
          <cell r="B36" t="str">
            <v>Пиломатериалы</v>
          </cell>
        </row>
        <row r="37">
          <cell r="A37">
            <v>92</v>
          </cell>
          <cell r="B37" t="str">
            <v>Продукция шпалопиления (не пропит)</v>
          </cell>
        </row>
        <row r="38">
          <cell r="A38">
            <v>93</v>
          </cell>
          <cell r="B38" t="str">
            <v>Продукция шпалопиления ( пропит)</v>
          </cell>
        </row>
        <row r="39">
          <cell r="A39">
            <v>94</v>
          </cell>
          <cell r="B39" t="str">
            <v>Фанера  и шпон</v>
          </cell>
        </row>
        <row r="40">
          <cell r="A40">
            <v>101</v>
          </cell>
          <cell r="B40" t="str">
            <v>Дрова</v>
          </cell>
        </row>
        <row r="41">
          <cell r="A41">
            <v>102</v>
          </cell>
          <cell r="B41" t="str">
            <v>Древесина топливная</v>
          </cell>
        </row>
        <row r="42">
          <cell r="A42">
            <v>103</v>
          </cell>
          <cell r="B42" t="str">
            <v>Древесина измельченная</v>
          </cell>
        </row>
        <row r="43">
          <cell r="A43">
            <v>111</v>
          </cell>
          <cell r="B43" t="str">
            <v>Прочая продукция лесной промышл.</v>
          </cell>
        </row>
        <row r="44">
          <cell r="A44">
            <v>112</v>
          </cell>
          <cell r="B44" t="str">
            <v>Саженцы всякие</v>
          </cell>
        </row>
        <row r="45">
          <cell r="A45">
            <v>121</v>
          </cell>
          <cell r="B45" t="str">
            <v>Изделия и детали из древесины</v>
          </cell>
        </row>
        <row r="46">
          <cell r="A46">
            <v>122</v>
          </cell>
          <cell r="B46" t="str">
            <v>Плиты древесностружечные и волокн.</v>
          </cell>
        </row>
        <row r="47">
          <cell r="A47">
            <v>123</v>
          </cell>
          <cell r="B47" t="str">
            <v>Тара деревянная новая</v>
          </cell>
        </row>
        <row r="48">
          <cell r="A48">
            <v>124</v>
          </cell>
          <cell r="B48" t="str">
            <v xml:space="preserve">Тара деревянная </v>
          </cell>
        </row>
        <row r="49">
          <cell r="A49">
            <v>125</v>
          </cell>
          <cell r="B49" t="str">
            <v>Изделия деревянные, кроме мебели</v>
          </cell>
        </row>
        <row r="50">
          <cell r="A50">
            <v>126</v>
          </cell>
          <cell r="B50" t="str">
            <v>Спички</v>
          </cell>
        </row>
        <row r="51">
          <cell r="A51">
            <v>127</v>
          </cell>
          <cell r="B51" t="str">
            <v>Мебель</v>
          </cell>
        </row>
        <row r="52">
          <cell r="A52">
            <v>131</v>
          </cell>
          <cell r="B52" t="str">
            <v>Целлюлоза и масса древестная</v>
          </cell>
        </row>
        <row r="53">
          <cell r="A53">
            <v>132</v>
          </cell>
          <cell r="B53" t="str">
            <v>Бумага и картон</v>
          </cell>
        </row>
        <row r="54">
          <cell r="A54">
            <v>133</v>
          </cell>
          <cell r="B54" t="str">
            <v>Изделия из бумаги и картона</v>
          </cell>
        </row>
        <row r="55">
          <cell r="A55">
            <v>141</v>
          </cell>
          <cell r="B55" t="str">
            <v>Руды и концентраты железные</v>
          </cell>
        </row>
        <row r="56">
          <cell r="A56">
            <v>142</v>
          </cell>
          <cell r="B56" t="str">
            <v>Руды и концентраты марганцевые</v>
          </cell>
        </row>
        <row r="57">
          <cell r="A57">
            <v>151</v>
          </cell>
          <cell r="B57" t="str">
            <v>Руды и концентраты цветных металлов</v>
          </cell>
        </row>
        <row r="58">
          <cell r="A58">
            <v>152</v>
          </cell>
          <cell r="B58" t="str">
            <v xml:space="preserve">Колчедан серный </v>
          </cell>
        </row>
        <row r="59">
          <cell r="A59">
            <v>153</v>
          </cell>
          <cell r="B59" t="str">
            <v>Сырье серное, кроме серного колчедана</v>
          </cell>
        </row>
        <row r="60">
          <cell r="A60">
            <v>161</v>
          </cell>
          <cell r="B60" t="str">
            <v xml:space="preserve">Уголь каменный </v>
          </cell>
        </row>
        <row r="61">
          <cell r="A61">
            <v>171</v>
          </cell>
          <cell r="B61" t="str">
            <v>Кокс</v>
          </cell>
        </row>
        <row r="62">
          <cell r="A62">
            <v>181</v>
          </cell>
          <cell r="B62" t="str">
            <v>Торф топливный</v>
          </cell>
        </row>
        <row r="63">
          <cell r="A63">
            <v>182</v>
          </cell>
          <cell r="B63" t="str">
            <v>Торф для сельского хоз-ва</v>
          </cell>
        </row>
        <row r="64">
          <cell r="A64">
            <v>191</v>
          </cell>
          <cell r="B64" t="str">
            <v>Сланцы горючие</v>
          </cell>
        </row>
        <row r="65">
          <cell r="A65">
            <v>201</v>
          </cell>
          <cell r="B65" t="str">
            <v>Нефть сырая</v>
          </cell>
        </row>
        <row r="66">
          <cell r="A66">
            <v>211</v>
          </cell>
          <cell r="B66" t="str">
            <v>Бензин</v>
          </cell>
        </row>
        <row r="67">
          <cell r="A67">
            <v>212</v>
          </cell>
          <cell r="B67" t="str">
            <v>Керосин</v>
          </cell>
        </row>
        <row r="68">
          <cell r="A68">
            <v>213</v>
          </cell>
          <cell r="B68" t="str">
            <v>Масла и смазки (нефтяные)</v>
          </cell>
        </row>
        <row r="69">
          <cell r="A69">
            <v>214</v>
          </cell>
          <cell r="B69" t="str">
            <v>Топливо дизельное</v>
          </cell>
        </row>
        <row r="70">
          <cell r="A70">
            <v>215</v>
          </cell>
          <cell r="B70" t="str">
            <v>Прочие нефтепродукты светлые</v>
          </cell>
        </row>
        <row r="71">
          <cell r="A71">
            <v>221</v>
          </cell>
          <cell r="B71" t="str">
            <v>Мазут</v>
          </cell>
        </row>
        <row r="72">
          <cell r="A72">
            <v>222</v>
          </cell>
          <cell r="B72" t="str">
            <v>Битум и гудрон</v>
          </cell>
        </row>
        <row r="73">
          <cell r="A73">
            <v>223</v>
          </cell>
          <cell r="B73" t="str">
            <v>Асфальт, битум и гудрон природные</v>
          </cell>
        </row>
        <row r="74">
          <cell r="A74">
            <v>224</v>
          </cell>
          <cell r="B74" t="str">
            <v>Озокерит и продукция восковая</v>
          </cell>
        </row>
        <row r="75">
          <cell r="A75">
            <v>225</v>
          </cell>
          <cell r="B75" t="str">
            <v>Прочие нефтепродукты темные</v>
          </cell>
        </row>
        <row r="76">
          <cell r="A76">
            <v>226</v>
          </cell>
          <cell r="B76" t="str">
            <v>Газы энергетические</v>
          </cell>
        </row>
        <row r="77">
          <cell r="A77">
            <v>231</v>
          </cell>
          <cell r="B77" t="str">
            <v>Земля, песок, глина строительные</v>
          </cell>
        </row>
        <row r="78">
          <cell r="A78">
            <v>232</v>
          </cell>
          <cell r="B78" t="str">
            <v>Камни природные строительные</v>
          </cell>
        </row>
        <row r="79">
          <cell r="A79">
            <v>233</v>
          </cell>
          <cell r="B79" t="str">
            <v>Гипс,известь,мел</v>
          </cell>
        </row>
        <row r="80">
          <cell r="A80">
            <v>234</v>
          </cell>
          <cell r="B80" t="str">
            <v>Заполнители пористые</v>
          </cell>
        </row>
        <row r="81">
          <cell r="A81">
            <v>235</v>
          </cell>
          <cell r="B81" t="str">
            <v>Зола, шлаки негранулированные</v>
          </cell>
        </row>
        <row r="82">
          <cell r="A82">
            <v>236</v>
          </cell>
          <cell r="B82" t="str">
            <v>Балласт для железных дорог</v>
          </cell>
        </row>
        <row r="83">
          <cell r="A83">
            <v>241</v>
          </cell>
          <cell r="B83" t="str">
            <v>Земля, песок, глина сырье промышл.</v>
          </cell>
        </row>
        <row r="84">
          <cell r="A84">
            <v>242</v>
          </cell>
          <cell r="B84" t="str">
            <v>Руды неметаллические,кроме серных</v>
          </cell>
        </row>
        <row r="85">
          <cell r="A85">
            <v>243</v>
          </cell>
          <cell r="B85" t="str">
            <v>Материалы абразивные</v>
          </cell>
        </row>
        <row r="86">
          <cell r="A86">
            <v>244</v>
          </cell>
          <cell r="B86" t="str">
            <v>Пемза</v>
          </cell>
        </row>
        <row r="87">
          <cell r="A87">
            <v>245</v>
          </cell>
          <cell r="B87" t="str">
            <v>Клинкер цементный</v>
          </cell>
        </row>
        <row r="88">
          <cell r="A88">
            <v>246</v>
          </cell>
          <cell r="B88" t="str">
            <v>Силикат натрия</v>
          </cell>
        </row>
        <row r="89">
          <cell r="A89">
            <v>251</v>
          </cell>
          <cell r="B89" t="str">
            <v>Материалы стеновые</v>
          </cell>
        </row>
        <row r="90">
          <cell r="A90">
            <v>252</v>
          </cell>
          <cell r="B90" t="str">
            <v>Материалы отделочные</v>
          </cell>
        </row>
        <row r="91">
          <cell r="A91">
            <v>253</v>
          </cell>
          <cell r="B91" t="str">
            <v>Кирпич строительный</v>
          </cell>
        </row>
        <row r="92">
          <cell r="A92">
            <v>254</v>
          </cell>
          <cell r="B92" t="str">
            <v>Конструкции железобетонные</v>
          </cell>
        </row>
        <row r="93">
          <cell r="A93">
            <v>255</v>
          </cell>
          <cell r="B93" t="str">
            <v>Черепича и шифер</v>
          </cell>
        </row>
        <row r="94">
          <cell r="A94">
            <v>256</v>
          </cell>
          <cell r="B94" t="str">
            <v>Дома сборно-разборные</v>
          </cell>
        </row>
        <row r="95">
          <cell r="A95">
            <v>261</v>
          </cell>
          <cell r="B95" t="str">
            <v>Материалы тепло- и звукоизоляционные</v>
          </cell>
        </row>
        <row r="96">
          <cell r="A96">
            <v>262</v>
          </cell>
          <cell r="B96" t="str">
            <v>Изделия асбестовые технические</v>
          </cell>
        </row>
        <row r="97">
          <cell r="A97">
            <v>263</v>
          </cell>
          <cell r="B97" t="str">
            <v>Материалы асфальтовые строительные</v>
          </cell>
        </row>
        <row r="98">
          <cell r="A98">
            <v>264</v>
          </cell>
          <cell r="B98" t="str">
            <v>Прочие материалы минирально-строит.</v>
          </cell>
        </row>
        <row r="99">
          <cell r="A99">
            <v>265</v>
          </cell>
          <cell r="B99" t="str">
            <v>Трубы керамические</v>
          </cell>
        </row>
        <row r="100">
          <cell r="A100">
            <v>266</v>
          </cell>
          <cell r="B100" t="str">
            <v>Материалы и инструменты абазивные</v>
          </cell>
        </row>
        <row r="101">
          <cell r="A101">
            <v>267</v>
          </cell>
          <cell r="B101" t="str">
            <v>Стекло техническое и строительное</v>
          </cell>
        </row>
        <row r="102">
          <cell r="A102">
            <v>268</v>
          </cell>
          <cell r="B102" t="str">
            <v>Изделия санитарные керамические</v>
          </cell>
        </row>
        <row r="103">
          <cell r="A103">
            <v>271</v>
          </cell>
          <cell r="B103" t="str">
            <v>Шлаки гранулированные</v>
          </cell>
        </row>
        <row r="104">
          <cell r="A104">
            <v>281</v>
          </cell>
          <cell r="B104" t="str">
            <v>Цемент</v>
          </cell>
        </row>
        <row r="105">
          <cell r="A105">
            <v>291</v>
          </cell>
          <cell r="B105" t="str">
            <v>Флюсы, (известняк и доломиты)</v>
          </cell>
        </row>
        <row r="106">
          <cell r="A106">
            <v>292</v>
          </cell>
          <cell r="B106" t="str">
            <v>Гипс,известь,мел для флюсования</v>
          </cell>
        </row>
        <row r="107">
          <cell r="A107">
            <v>301</v>
          </cell>
          <cell r="B107" t="str">
            <v>Сырье огнеупорное</v>
          </cell>
        </row>
        <row r="108">
          <cell r="A108">
            <v>302</v>
          </cell>
          <cell r="B108" t="str">
            <v>Кирпич огнеупорный</v>
          </cell>
        </row>
        <row r="109">
          <cell r="A109">
            <v>303</v>
          </cell>
          <cell r="B109" t="str">
            <v>Материалы огнеупорные</v>
          </cell>
        </row>
        <row r="110">
          <cell r="A110">
            <v>304</v>
          </cell>
          <cell r="B110" t="str">
            <v>Асбест и слюда</v>
          </cell>
        </row>
        <row r="111">
          <cell r="A111">
            <v>311</v>
          </cell>
          <cell r="B111" t="str">
            <v>Чугун</v>
          </cell>
        </row>
        <row r="112">
          <cell r="A112">
            <v>312</v>
          </cell>
          <cell r="B112" t="str">
            <v>Сталь в слитках</v>
          </cell>
        </row>
        <row r="113">
          <cell r="A113">
            <v>313</v>
          </cell>
          <cell r="B113" t="str">
            <v>Ферросплавы</v>
          </cell>
        </row>
        <row r="114">
          <cell r="A114">
            <v>314</v>
          </cell>
          <cell r="B114" t="str">
            <v>Заготовки стальные</v>
          </cell>
        </row>
        <row r="115">
          <cell r="A115">
            <v>315</v>
          </cell>
          <cell r="B115" t="str">
            <v>Прочие черные металлы</v>
          </cell>
        </row>
        <row r="116">
          <cell r="A116">
            <v>316</v>
          </cell>
          <cell r="B116" t="str">
            <v>Лом черных металлов</v>
          </cell>
        </row>
        <row r="117">
          <cell r="A117">
            <v>321</v>
          </cell>
          <cell r="B117" t="str">
            <v>Рельсы</v>
          </cell>
        </row>
        <row r="118">
          <cell r="A118">
            <v>322</v>
          </cell>
          <cell r="B118" t="str">
            <v>Балки и швеллеры</v>
          </cell>
        </row>
        <row r="119">
          <cell r="A119">
            <v>323</v>
          </cell>
          <cell r="B119" t="str">
            <v>Труды из черных металлов</v>
          </cell>
        </row>
        <row r="120">
          <cell r="A120">
            <v>324</v>
          </cell>
          <cell r="B120" t="str">
            <v>Прочие виды проката черных металлов</v>
          </cell>
        </row>
        <row r="121">
          <cell r="A121">
            <v>331</v>
          </cell>
          <cell r="B121" t="str">
            <v>Металлы цветные и их сплавы</v>
          </cell>
        </row>
        <row r="122">
          <cell r="A122">
            <v>332</v>
          </cell>
          <cell r="B122" t="str">
            <v>Прокат цветных металлов</v>
          </cell>
        </row>
        <row r="123">
          <cell r="A123">
            <v>333</v>
          </cell>
          <cell r="B123" t="str">
            <v>Лом и отходы цветных металлов</v>
          </cell>
        </row>
        <row r="124">
          <cell r="A124">
            <v>341</v>
          </cell>
          <cell r="B124" t="str">
            <v>Шлаки металлургические для переплавки</v>
          </cell>
        </row>
        <row r="125">
          <cell r="A125">
            <v>351</v>
          </cell>
          <cell r="B125" t="str">
            <v>Машины и их части, кроме сельхоз.</v>
          </cell>
        </row>
        <row r="126">
          <cell r="A126">
            <v>361</v>
          </cell>
          <cell r="B126" t="str">
            <v>Машины и их части, сельхоз.</v>
          </cell>
        </row>
        <row r="127">
          <cell r="A127">
            <v>362</v>
          </cell>
          <cell r="B127" t="str">
            <v>Тракторы и их части</v>
          </cell>
        </row>
        <row r="128">
          <cell r="A128">
            <v>371</v>
          </cell>
          <cell r="B128" t="str">
            <v>Конструкции металлические</v>
          </cell>
        </row>
        <row r="129">
          <cell r="A129">
            <v>381</v>
          </cell>
          <cell r="B129" t="str">
            <v>Автомобили и их части</v>
          </cell>
        </row>
        <row r="130">
          <cell r="A130">
            <v>391</v>
          </cell>
          <cell r="B130" t="str">
            <v>Средства транспортирования и части</v>
          </cell>
        </row>
        <row r="131">
          <cell r="A131">
            <v>401</v>
          </cell>
          <cell r="B131" t="str">
            <v>Аппараты и приборы, кроме электробыт.</v>
          </cell>
        </row>
        <row r="132">
          <cell r="A132">
            <v>402</v>
          </cell>
          <cell r="B132" t="str">
            <v>Продукция радиопромышленности</v>
          </cell>
        </row>
        <row r="133">
          <cell r="A133">
            <v>403</v>
          </cell>
          <cell r="B133" t="str">
            <v>Лампы накаливания и фанари</v>
          </cell>
        </row>
        <row r="134">
          <cell r="A134">
            <v>404</v>
          </cell>
          <cell r="B134" t="str">
            <v>Машины и приборы электробытовые</v>
          </cell>
        </row>
        <row r="135">
          <cell r="A135">
            <v>405</v>
          </cell>
          <cell r="B135" t="str">
            <v>Весы всякие, кроме аналитических</v>
          </cell>
        </row>
        <row r="136">
          <cell r="A136">
            <v>411</v>
          </cell>
          <cell r="B136" t="str">
            <v>Изделия из черных металлов произ\назн.</v>
          </cell>
        </row>
        <row r="137">
          <cell r="A137">
            <v>412</v>
          </cell>
          <cell r="B137" t="str">
            <v>Емкости и тара металлические</v>
          </cell>
        </row>
        <row r="138">
          <cell r="A138">
            <v>413</v>
          </cell>
          <cell r="B138" t="str">
            <v>Мебель металлическая</v>
          </cell>
        </row>
        <row r="139">
          <cell r="A139">
            <v>414</v>
          </cell>
          <cell r="B139" t="str">
            <v>Части ж.д. подв. Состава и пути</v>
          </cell>
        </row>
        <row r="140">
          <cell r="A140">
            <v>415</v>
          </cell>
          <cell r="B140" t="str">
            <v>Прочие изделия металлический</v>
          </cell>
        </row>
        <row r="141">
          <cell r="A141">
            <v>416</v>
          </cell>
          <cell r="B141" t="str">
            <v>Изделия из цветных металлов произ\назн.</v>
          </cell>
        </row>
        <row r="142">
          <cell r="A142">
            <v>417</v>
          </cell>
          <cell r="B142" t="str">
            <v>Изделия кабельные</v>
          </cell>
        </row>
        <row r="143">
          <cell r="A143">
            <v>418</v>
          </cell>
          <cell r="B143" t="str">
            <v>Посуда алюминиевая</v>
          </cell>
        </row>
        <row r="144">
          <cell r="A144">
            <v>421</v>
          </cell>
          <cell r="B144" t="str">
            <v>Вагоны всякие</v>
          </cell>
        </row>
        <row r="145">
          <cell r="A145">
            <v>422</v>
          </cell>
          <cell r="B145" t="str">
            <v>Локомотивы</v>
          </cell>
        </row>
        <row r="146">
          <cell r="A146">
            <v>423</v>
          </cell>
          <cell r="B146" t="str">
            <v>Краны на ж.д. ходу</v>
          </cell>
        </row>
        <row r="147">
          <cell r="A147">
            <v>431</v>
          </cell>
          <cell r="B147" t="str">
            <v>Сырье для произв. Удобрений</v>
          </cell>
        </row>
        <row r="148">
          <cell r="A148">
            <v>432</v>
          </cell>
          <cell r="B148" t="str">
            <v>Аммиак водный</v>
          </cell>
        </row>
        <row r="149">
          <cell r="A149">
            <v>433</v>
          </cell>
          <cell r="B149" t="str">
            <v>Удобрения азотные</v>
          </cell>
        </row>
        <row r="150">
          <cell r="A150">
            <v>434</v>
          </cell>
          <cell r="B150" t="str">
            <v>Удобрения калийные</v>
          </cell>
        </row>
        <row r="151">
          <cell r="A151">
            <v>435</v>
          </cell>
          <cell r="B151" t="str">
            <v>Удобрения фосфорные</v>
          </cell>
        </row>
        <row r="152">
          <cell r="A152">
            <v>436</v>
          </cell>
          <cell r="B152" t="str">
            <v>Удобрения минеральные прочие</v>
          </cell>
        </row>
        <row r="153">
          <cell r="A153">
            <v>441</v>
          </cell>
          <cell r="B153" t="str">
            <v>Медикаменты,фармпроизводства</v>
          </cell>
        </row>
        <row r="154">
          <cell r="A154">
            <v>442</v>
          </cell>
          <cell r="B154" t="str">
            <v>Продукция парфюмерная</v>
          </cell>
        </row>
        <row r="155">
          <cell r="A155">
            <v>443</v>
          </cell>
          <cell r="B155" t="str">
            <v>Мыло</v>
          </cell>
        </row>
        <row r="156">
          <cell r="A156">
            <v>451</v>
          </cell>
          <cell r="B156" t="str">
            <v>Каучуки, резина, сажа</v>
          </cell>
        </row>
        <row r="157">
          <cell r="A157">
            <v>452</v>
          </cell>
          <cell r="B157" t="str">
            <v>Изделия резино-техн. и эбонитовые</v>
          </cell>
        </row>
        <row r="158">
          <cell r="A158">
            <v>453</v>
          </cell>
          <cell r="B158" t="str">
            <v>Изделия резино-техн.восстановленные</v>
          </cell>
        </row>
        <row r="159">
          <cell r="A159">
            <v>454</v>
          </cell>
          <cell r="B159" t="str">
            <v>Углерод технический (сажа)</v>
          </cell>
        </row>
        <row r="160">
          <cell r="A160">
            <v>461</v>
          </cell>
          <cell r="B160" t="str">
            <v>Смолы синтетические и пластические</v>
          </cell>
        </row>
        <row r="161">
          <cell r="A161">
            <v>462</v>
          </cell>
          <cell r="B161" t="str">
            <v>Изделия из смолы синтетич. и пластич.</v>
          </cell>
        </row>
        <row r="162">
          <cell r="A162">
            <v>463</v>
          </cell>
          <cell r="B162" t="str">
            <v>Волокна искуственные</v>
          </cell>
        </row>
        <row r="163">
          <cell r="A163">
            <v>464</v>
          </cell>
          <cell r="B163" t="str">
            <v>Клей</v>
          </cell>
        </row>
        <row r="164">
          <cell r="A164">
            <v>465</v>
          </cell>
          <cell r="B164" t="str">
            <v>Смола природные</v>
          </cell>
        </row>
        <row r="165">
          <cell r="A165">
            <v>466</v>
          </cell>
          <cell r="B165" t="str">
            <v>Материалы лакокрасочные</v>
          </cell>
        </row>
        <row r="166">
          <cell r="A166">
            <v>467</v>
          </cell>
          <cell r="B166" t="str">
            <v>Продукты промежуточные для красителей</v>
          </cell>
        </row>
        <row r="167">
          <cell r="A167">
            <v>471</v>
          </cell>
          <cell r="B167" t="str">
            <v>Смолы, кроме синтетических и природных</v>
          </cell>
        </row>
        <row r="168">
          <cell r="A168">
            <v>472</v>
          </cell>
          <cell r="B168" t="str">
            <v>Масла, кроме нефтеных</v>
          </cell>
        </row>
        <row r="169">
          <cell r="A169">
            <v>473</v>
          </cell>
          <cell r="B169" t="str">
            <v>Электроды графитированные и угольные</v>
          </cell>
        </row>
        <row r="170">
          <cell r="A170">
            <v>474</v>
          </cell>
          <cell r="B170" t="str">
            <v>Уголь древестный</v>
          </cell>
        </row>
        <row r="171">
          <cell r="A171">
            <v>475</v>
          </cell>
          <cell r="B171" t="str">
            <v>Прочая продукция коксохимич.промышл.</v>
          </cell>
        </row>
        <row r="172">
          <cell r="A172">
            <v>481</v>
          </cell>
          <cell r="B172" t="str">
            <v>Кислоты,оксиды,пероксиды и ангедриды</v>
          </cell>
        </row>
        <row r="173">
          <cell r="A173">
            <v>482</v>
          </cell>
          <cell r="B173" t="str">
            <v>Основания и содопродукты</v>
          </cell>
        </row>
        <row r="174">
          <cell r="A174">
            <v>483</v>
          </cell>
          <cell r="B174" t="str">
            <v>Соли кислородных кислот</v>
          </cell>
        </row>
        <row r="175">
          <cell r="A175">
            <v>484</v>
          </cell>
          <cell r="B175" t="str">
            <v>Соли кислородных кислот</v>
          </cell>
        </row>
        <row r="176">
          <cell r="A176">
            <v>485</v>
          </cell>
          <cell r="B176" t="str">
            <v>Соли безкислородных кислот</v>
          </cell>
        </row>
        <row r="177">
          <cell r="A177">
            <v>486</v>
          </cell>
          <cell r="B177" t="str">
            <v>Сорбенты и катализаторы, коагулянты</v>
          </cell>
        </row>
        <row r="178">
          <cell r="A178">
            <v>487</v>
          </cell>
          <cell r="B178" t="str">
            <v>Металлы щелочные, щелочноземельные</v>
          </cell>
        </row>
        <row r="179">
          <cell r="A179">
            <v>488</v>
          </cell>
          <cell r="B179" t="str">
            <v>Газы, кроме энергетических</v>
          </cell>
        </row>
        <row r="180">
          <cell r="A180">
            <v>489</v>
          </cell>
          <cell r="B180" t="str">
            <v>Газы, кроме энергетических не поименнов.</v>
          </cell>
        </row>
        <row r="181">
          <cell r="A181">
            <v>501</v>
          </cell>
          <cell r="B181" t="str">
            <v>Мука пшеничная</v>
          </cell>
        </row>
        <row r="182">
          <cell r="A182">
            <v>502</v>
          </cell>
          <cell r="B182" t="str">
            <v>Мука ржаная</v>
          </cell>
        </row>
        <row r="183">
          <cell r="A183">
            <v>503</v>
          </cell>
          <cell r="B183" t="str">
            <v>Крупа</v>
          </cell>
        </row>
        <row r="184">
          <cell r="A184">
            <v>504</v>
          </cell>
          <cell r="B184" t="str">
            <v>Прочие продукты перемола</v>
          </cell>
        </row>
        <row r="185">
          <cell r="A185">
            <v>505</v>
          </cell>
          <cell r="B185" t="str">
            <v>Отруби и отходы мукомольного произв.</v>
          </cell>
        </row>
        <row r="186">
          <cell r="A186">
            <v>511</v>
          </cell>
          <cell r="B186" t="str">
            <v>Хлеб и изделия хлебобулочные</v>
          </cell>
        </row>
        <row r="187">
          <cell r="A187">
            <v>512</v>
          </cell>
          <cell r="B187" t="str">
            <v>Изделия макаронные</v>
          </cell>
        </row>
        <row r="188">
          <cell r="A188">
            <v>513</v>
          </cell>
          <cell r="B188" t="str">
            <v>Изделия кондитерские мучные</v>
          </cell>
        </row>
        <row r="189">
          <cell r="A189">
            <v>514</v>
          </cell>
          <cell r="B189" t="str">
            <v>Изделия кондитерские сахаристые, мед</v>
          </cell>
        </row>
        <row r="190">
          <cell r="A190">
            <v>515</v>
          </cell>
          <cell r="B190" t="str">
            <v>Продукция крахмоло-паточной промышл.</v>
          </cell>
        </row>
        <row r="191">
          <cell r="A191">
            <v>516</v>
          </cell>
          <cell r="B191" t="str">
            <v>Концентраты пищевые,пряности</v>
          </cell>
        </row>
        <row r="192">
          <cell r="A192">
            <v>517</v>
          </cell>
          <cell r="B192" t="str">
            <v>Изделия табачно-махорочные</v>
          </cell>
        </row>
        <row r="193">
          <cell r="A193">
            <v>521</v>
          </cell>
          <cell r="B193" t="str">
            <v>Сахар</v>
          </cell>
        </row>
        <row r="194">
          <cell r="A194">
            <v>531</v>
          </cell>
          <cell r="B194" t="str">
            <v>Соль поваренная</v>
          </cell>
        </row>
        <row r="195">
          <cell r="A195">
            <v>541</v>
          </cell>
          <cell r="B195" t="str">
            <v>Комбикорма</v>
          </cell>
        </row>
        <row r="196">
          <cell r="A196">
            <v>542</v>
          </cell>
          <cell r="B196" t="str">
            <v>Жмыхи, шроты, мука кормовая</v>
          </cell>
        </row>
        <row r="197">
          <cell r="A197">
            <v>551</v>
          </cell>
          <cell r="B197" t="str">
            <v>Молоко</v>
          </cell>
        </row>
        <row r="198">
          <cell r="A198">
            <v>552</v>
          </cell>
          <cell r="B198" t="str">
            <v>Молочные продукты</v>
          </cell>
        </row>
        <row r="199">
          <cell r="A199">
            <v>553</v>
          </cell>
          <cell r="B199" t="str">
            <v>Масло животное, сыр</v>
          </cell>
        </row>
        <row r="200">
          <cell r="A200">
            <v>554</v>
          </cell>
          <cell r="B200" t="str">
            <v>Продукция маргариновая и саломас</v>
          </cell>
        </row>
        <row r="201">
          <cell r="A201">
            <v>555</v>
          </cell>
          <cell r="B201" t="str">
            <v>Яйца</v>
          </cell>
        </row>
        <row r="202">
          <cell r="A202">
            <v>556</v>
          </cell>
          <cell r="B202" t="str">
            <v>Масло растительное</v>
          </cell>
        </row>
        <row r="203">
          <cell r="A203">
            <v>561</v>
          </cell>
          <cell r="B203" t="str">
            <v>Мясо и субпродукты</v>
          </cell>
        </row>
        <row r="204">
          <cell r="A204">
            <v>562</v>
          </cell>
          <cell r="B204" t="str">
            <v>Изделия колбасные и копченности</v>
          </cell>
        </row>
        <row r="205">
          <cell r="A205">
            <v>563</v>
          </cell>
          <cell r="B205" t="str">
            <v>Жиры и сало животных и птиц</v>
          </cell>
        </row>
        <row r="206">
          <cell r="A206">
            <v>571</v>
          </cell>
          <cell r="B206" t="str">
            <v>Рыба живая</v>
          </cell>
        </row>
        <row r="207">
          <cell r="A207">
            <v>572</v>
          </cell>
          <cell r="B207" t="str">
            <v>Морепродукты свежые и охлажденные</v>
          </cell>
        </row>
        <row r="208">
          <cell r="A208">
            <v>573</v>
          </cell>
          <cell r="B208" t="str">
            <v>Балыки</v>
          </cell>
        </row>
        <row r="209">
          <cell r="A209">
            <v>574</v>
          </cell>
          <cell r="B209" t="str">
            <v>Жир рыбий, китовый и морского зверя</v>
          </cell>
        </row>
        <row r="210">
          <cell r="A210">
            <v>581</v>
          </cell>
          <cell r="B210" t="str">
            <v>Консервы всякие фруктово-ягодные и грибы</v>
          </cell>
        </row>
        <row r="211">
          <cell r="A211">
            <v>582</v>
          </cell>
          <cell r="B211" t="str">
            <v>Фрукты и ягоды сушенные</v>
          </cell>
        </row>
        <row r="212">
          <cell r="A212">
            <v>583</v>
          </cell>
          <cell r="B212" t="str">
            <v>Овощи, картофель и грибы сушенные</v>
          </cell>
        </row>
        <row r="213">
          <cell r="A213">
            <v>584</v>
          </cell>
          <cell r="B213" t="str">
            <v>Соки</v>
          </cell>
        </row>
        <row r="214">
          <cell r="A214">
            <v>591</v>
          </cell>
          <cell r="B214" t="str">
            <v>Вино всякое</v>
          </cell>
        </row>
        <row r="215">
          <cell r="A215">
            <v>592</v>
          </cell>
          <cell r="B215" t="str">
            <v>Пиво</v>
          </cell>
        </row>
        <row r="216">
          <cell r="A216">
            <v>593</v>
          </cell>
          <cell r="B216" t="str">
            <v>Водка</v>
          </cell>
        </row>
        <row r="217">
          <cell r="A217">
            <v>594</v>
          </cell>
          <cell r="B217" t="str">
            <v>Спирт</v>
          </cell>
        </row>
        <row r="218">
          <cell r="A218">
            <v>595</v>
          </cell>
          <cell r="B218" t="str">
            <v>Напитки безалкогольные и мин.вода</v>
          </cell>
        </row>
        <row r="219">
          <cell r="A219">
            <v>602</v>
          </cell>
          <cell r="B219" t="str">
            <v>Вода и лед обыкновенные</v>
          </cell>
        </row>
        <row r="220">
          <cell r="A220">
            <v>611</v>
          </cell>
          <cell r="B220" t="str">
            <v>Волокно хлопковое</v>
          </cell>
        </row>
        <row r="221">
          <cell r="A221">
            <v>621</v>
          </cell>
          <cell r="B221" t="str">
            <v>Волокна лубянные</v>
          </cell>
        </row>
        <row r="222">
          <cell r="A222">
            <v>622</v>
          </cell>
          <cell r="B222" t="str">
            <v>Пряжа инити всякие и шелк-сырец</v>
          </cell>
        </row>
        <row r="223">
          <cell r="A223">
            <v>623</v>
          </cell>
          <cell r="B223" t="str">
            <v>Изделия крученые, кроме ниток</v>
          </cell>
        </row>
        <row r="224">
          <cell r="A224">
            <v>624</v>
          </cell>
          <cell r="B224" t="str">
            <v>Вата хлопчато-бумажная</v>
          </cell>
        </row>
        <row r="225">
          <cell r="A225">
            <v>625</v>
          </cell>
          <cell r="B225" t="str">
            <v>Вата льняная, шерстяная</v>
          </cell>
        </row>
        <row r="226">
          <cell r="A226">
            <v>626</v>
          </cell>
          <cell r="B226" t="str">
            <v>Войлок и изделия войлочные</v>
          </cell>
        </row>
        <row r="227">
          <cell r="A227">
            <v>631</v>
          </cell>
          <cell r="B227" t="str">
            <v>Ткани</v>
          </cell>
        </row>
        <row r="228">
          <cell r="A228">
            <v>632</v>
          </cell>
          <cell r="B228" t="str">
            <v>Прочие изделия швейной и текстильн. Пром.</v>
          </cell>
        </row>
        <row r="229">
          <cell r="A229">
            <v>633</v>
          </cell>
          <cell r="B229" t="str">
            <v>Изделия трикотажные</v>
          </cell>
        </row>
        <row r="230">
          <cell r="A230">
            <v>634</v>
          </cell>
          <cell r="B230" t="str">
            <v>Изделия швейные</v>
          </cell>
        </row>
        <row r="231">
          <cell r="A231">
            <v>635</v>
          </cell>
          <cell r="B231" t="str">
            <v>Ковры и изделия ковровые</v>
          </cell>
        </row>
        <row r="232">
          <cell r="A232">
            <v>641</v>
          </cell>
          <cell r="B232" t="str">
            <v>Галантирея и изделия ювелирные</v>
          </cell>
        </row>
        <row r="233">
          <cell r="A233">
            <v>651</v>
          </cell>
          <cell r="B233" t="str">
            <v>Меха, кожи и шкуры выделанные</v>
          </cell>
        </row>
        <row r="234">
          <cell r="A234">
            <v>652</v>
          </cell>
          <cell r="B234" t="str">
            <v>кожа искуственная</v>
          </cell>
        </row>
        <row r="235">
          <cell r="A235">
            <v>653</v>
          </cell>
          <cell r="B235" t="str">
            <v>Изделия из кожи, волоса, щетины</v>
          </cell>
        </row>
        <row r="236">
          <cell r="A236">
            <v>654</v>
          </cell>
          <cell r="B236" t="str">
            <v>Обувь</v>
          </cell>
        </row>
        <row r="237">
          <cell r="A237">
            <v>661</v>
          </cell>
          <cell r="B237" t="str">
            <v>Посуда и другие изделия стеклянные</v>
          </cell>
        </row>
        <row r="238">
          <cell r="A238">
            <v>662</v>
          </cell>
          <cell r="B238" t="str">
            <v>Тара стеклянная</v>
          </cell>
        </row>
        <row r="239">
          <cell r="A239">
            <v>671</v>
          </cell>
          <cell r="B239" t="str">
            <v>Книги, брошюры, газеты,журналы и т.д.</v>
          </cell>
        </row>
        <row r="240">
          <cell r="A240">
            <v>682</v>
          </cell>
          <cell r="B240" t="str">
            <v>Инвентарь спортивный</v>
          </cell>
        </row>
        <row r="241">
          <cell r="A241">
            <v>683</v>
          </cell>
          <cell r="B241" t="str">
            <v>Игры, игрушки</v>
          </cell>
        </row>
        <row r="242">
          <cell r="A242">
            <v>684</v>
          </cell>
          <cell r="B242" t="str">
            <v>Принадлежности школьно-писменные и канц</v>
          </cell>
        </row>
        <row r="243">
          <cell r="A243">
            <v>685</v>
          </cell>
          <cell r="B243" t="str">
            <v>Изделия из камыша, лозы, лыка</v>
          </cell>
        </row>
        <row r="244">
          <cell r="A244">
            <v>691</v>
          </cell>
          <cell r="B244" t="str">
            <v>Домашние вещи</v>
          </cell>
        </row>
        <row r="245">
          <cell r="A245">
            <v>692</v>
          </cell>
          <cell r="B245" t="str">
            <v>Утиль сырье</v>
          </cell>
        </row>
        <row r="246">
          <cell r="A246">
            <v>693</v>
          </cell>
          <cell r="B246" t="str">
            <v>Грузы для которых не установлен отдельный тариф</v>
          </cell>
        </row>
        <row r="247">
          <cell r="A247">
            <v>711</v>
          </cell>
          <cell r="B247" t="str">
            <v>Углеводороды</v>
          </cell>
        </row>
        <row r="248">
          <cell r="A248">
            <v>712</v>
          </cell>
          <cell r="B248" t="str">
            <v>Галогенопроизводственные углеводороды</v>
          </cell>
        </row>
        <row r="249">
          <cell r="A249">
            <v>713</v>
          </cell>
          <cell r="B249" t="str">
            <v>Производственные угловодороды прочие</v>
          </cell>
        </row>
        <row r="250">
          <cell r="A250">
            <v>721</v>
          </cell>
          <cell r="B250" t="str">
            <v>Спирты и их производные (органические)</v>
          </cell>
        </row>
        <row r="251">
          <cell r="A251">
            <v>722</v>
          </cell>
          <cell r="B251" t="str">
            <v>Фенолы, феноло-спирты и их производные</v>
          </cell>
        </row>
        <row r="252">
          <cell r="A252">
            <v>723</v>
          </cell>
          <cell r="B252" t="str">
            <v>Альдегиды, кетоны и ангидриды</v>
          </cell>
        </row>
        <row r="253">
          <cell r="A253">
            <v>724</v>
          </cell>
          <cell r="B253" t="str">
            <v>Кислоты органические и их соли</v>
          </cell>
        </row>
        <row r="254">
          <cell r="A254">
            <v>725</v>
          </cell>
          <cell r="B254" t="str">
            <v xml:space="preserve">Эфиры и ацетали </v>
          </cell>
        </row>
        <row r="255">
          <cell r="A255">
            <v>726</v>
          </cell>
          <cell r="B255" t="str">
            <v>Оксиды, пероксиды</v>
          </cell>
        </row>
        <row r="256">
          <cell r="A256">
            <v>731</v>
          </cell>
          <cell r="B256" t="str">
            <v>Амины,амиды и их производные (азотные соед)</v>
          </cell>
        </row>
        <row r="257">
          <cell r="A257">
            <v>732</v>
          </cell>
          <cell r="B257" t="str">
            <v>Нитросоединения</v>
          </cell>
        </row>
        <row r="258">
          <cell r="A258">
            <v>741</v>
          </cell>
          <cell r="B258" t="str">
            <v>Хлорсилаты</v>
          </cell>
        </row>
        <row r="259">
          <cell r="A259">
            <v>742</v>
          </cell>
          <cell r="B259" t="str">
            <v>Прочие органические соединения</v>
          </cell>
        </row>
        <row r="260">
          <cell r="A260">
            <v>751</v>
          </cell>
          <cell r="B260" t="str">
            <v>Пестицыды</v>
          </cell>
        </row>
        <row r="261">
          <cell r="A261">
            <v>752</v>
          </cell>
          <cell r="B261" t="str">
            <v>Пластификаторы и пенообразователи</v>
          </cell>
        </row>
        <row r="262">
          <cell r="A262">
            <v>753</v>
          </cell>
          <cell r="B262" t="str">
            <v>Поверхностно-активные препараты</v>
          </cell>
        </row>
        <row r="263">
          <cell r="A263">
            <v>754</v>
          </cell>
          <cell r="B263" t="str">
            <v>Растворители, флотореагенты</v>
          </cell>
        </row>
        <row r="264">
          <cell r="A264">
            <v>755</v>
          </cell>
          <cell r="B264" t="str">
            <v>Химикаты фотографические</v>
          </cell>
        </row>
        <row r="265">
          <cell r="A265">
            <v>756</v>
          </cell>
          <cell r="B265" t="str">
            <v>Синтетические моющие средства</v>
          </cell>
        </row>
        <row r="266">
          <cell r="A266">
            <v>757</v>
          </cell>
          <cell r="B266" t="str">
            <v>Химикаты прочие</v>
          </cell>
        </row>
        <row r="267">
          <cell r="A267">
            <v>758</v>
          </cell>
          <cell r="B267" t="str">
            <v>Отходы химического производства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Изменяемые данные"/>
      <sheetName val="ПП"/>
      <sheetName val="Спр_Расходы"/>
      <sheetName val="Справка"/>
      <sheetName val="Фин.рез"/>
      <sheetName val="cash"/>
      <sheetName val="РасшифровкаДоходов"/>
      <sheetName val="Доходы"/>
      <sheetName val="Расшифр (Ф-2)"/>
      <sheetName val="Расходы"/>
      <sheetName val="Сырье и мат"/>
      <sheetName val="Расш ФОТ"/>
      <sheetName val="Топливо"/>
      <sheetName val="Усл стор орг"/>
      <sheetName val="ОТ и Э"/>
      <sheetName val="Прочие"/>
      <sheetName val="Эл.энергия"/>
      <sheetName val="Командировочные"/>
      <sheetName val="Аренда"/>
      <sheetName val="Обучение"/>
      <sheetName val="Услуги связи"/>
      <sheetName val="Ком услуги"/>
      <sheetName val="Транспорт"/>
      <sheetName val="Ком.расх"/>
      <sheetName val="Обяз страх платежи"/>
      <sheetName val="Аудит и юр услуги"/>
      <sheetName val="Налоги"/>
      <sheetName val="Амор-ция"/>
      <sheetName val="Соц сфера"/>
      <sheetName val="Матпомощь"/>
      <sheetName val="ДоходыАО_АмангельдиГаз"/>
      <sheetName val="РасходыАО АмагельдиГаз"/>
      <sheetName val="ДоходыТО_ВОЛС)"/>
      <sheetName val="РасходыВОЛС"/>
      <sheetName val="ИзмШР"/>
      <sheetName val="группа"/>
    </sheetNames>
    <sheetDataSet>
      <sheetData sheetId="0" refreshError="1"/>
      <sheetData sheetId="1" refreshError="1">
        <row r="5">
          <cell r="C5">
            <v>132.80000000000001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_Д"/>
      <sheetName val="ДА"/>
      <sheetName val="ДГ"/>
      <sheetName val="Д"/>
      <sheetName val="ТБ_Д"/>
      <sheetName val="РР_2004"/>
      <sheetName val="Меню"/>
      <sheetName val="З"/>
      <sheetName val="К"/>
      <sheetName val="Р"/>
      <sheetName val="С"/>
      <sheetName val="ККБ"/>
      <sheetName val="АБ"/>
      <sheetName val="РР"/>
      <sheetName val="Форма"/>
      <sheetName val="ИЦА"/>
      <sheetName val="И"/>
      <sheetName val="ГО"/>
      <sheetName val="ЮФ"/>
      <sheetName val="Изменяемые 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M2">
            <v>6</v>
          </cell>
        </row>
        <row r="3">
          <cell r="M3" t="str">
            <v>финансовый департамент</v>
          </cell>
        </row>
        <row r="4">
          <cell r="B4">
            <v>1</v>
          </cell>
          <cell r="M4" t="str">
            <v>января</v>
          </cell>
        </row>
        <row r="5">
          <cell r="B5">
            <v>5</v>
          </cell>
        </row>
        <row r="6">
          <cell r="B6">
            <v>1</v>
          </cell>
        </row>
        <row r="7">
          <cell r="B7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З"/>
      <sheetName val="Изменяемые данные"/>
      <sheetName val="группа"/>
      <sheetName val="Форма2"/>
    </sheetNames>
    <sheetDataSet>
      <sheetData sheetId="0">
        <row r="11">
          <cell r="F11">
            <v>193.8</v>
          </cell>
        </row>
      </sheetData>
      <sheetData sheetId="1">
        <row r="1">
          <cell r="G1" t="str">
            <v xml:space="preserve"> </v>
          </cell>
        </row>
      </sheetData>
      <sheetData sheetId="2"/>
      <sheetData sheetId="3"/>
      <sheetData sheetId="4" refreshError="1">
        <row r="11">
          <cell r="F11">
            <v>193.8</v>
          </cell>
          <cell r="G11">
            <v>175.79499999999999</v>
          </cell>
          <cell r="H11">
            <v>201.48500000000001</v>
          </cell>
          <cell r="I11">
            <v>195.45</v>
          </cell>
          <cell r="J11">
            <v>199.42</v>
          </cell>
          <cell r="K11">
            <v>206.91</v>
          </cell>
          <cell r="L11">
            <v>208.9</v>
          </cell>
          <cell r="M11">
            <v>207.56800000000001</v>
          </cell>
          <cell r="N11">
            <v>202.71</v>
          </cell>
          <cell r="O11">
            <v>208</v>
          </cell>
          <cell r="P11">
            <v>199</v>
          </cell>
          <cell r="Q11">
            <v>201.262</v>
          </cell>
        </row>
        <row r="12">
          <cell r="F12">
            <v>335.23</v>
          </cell>
          <cell r="G12">
            <v>293</v>
          </cell>
          <cell r="H12">
            <v>327.25</v>
          </cell>
          <cell r="I12">
            <v>340.12</v>
          </cell>
          <cell r="J12">
            <v>360.1</v>
          </cell>
          <cell r="K12">
            <v>356.02</v>
          </cell>
          <cell r="L12">
            <v>370.1</v>
          </cell>
          <cell r="M12">
            <v>372.6</v>
          </cell>
          <cell r="N12">
            <v>351.5</v>
          </cell>
          <cell r="O12">
            <v>364.4</v>
          </cell>
          <cell r="P12">
            <v>344.65</v>
          </cell>
          <cell r="Q12">
            <v>354.8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1">
          <cell r="G1" t="str">
            <v xml:space="preserve"> 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amp;"/>
      <sheetName val=" "/>
      <sheetName val="Данные"/>
      <sheetName val="с 1.1.97"/>
      <sheetName val="с 1.1.97 2"/>
      <sheetName val="Лист18"/>
      <sheetName val="Лист1"/>
      <sheetName val="Лист2"/>
      <sheetName val="Лист3"/>
      <sheetName val="с 1.12.98"/>
      <sheetName val="ОборБалФормОтч"/>
      <sheetName val="ТитулЛистОтч"/>
      <sheetName val="справка"/>
      <sheetName val="группа"/>
      <sheetName val="З"/>
      <sheetName val="Форма2"/>
      <sheetName val="Добыча нефти4"/>
      <sheetName val="поставка сравн13"/>
      <sheetName val="1 класс"/>
      <sheetName val="2 класс"/>
      <sheetName val="3 класс"/>
      <sheetName val="4 класс"/>
      <sheetName val="5 класс"/>
      <sheetName val="3310"/>
      <sheetName val="1Утв ТК  Capex 07 "/>
    </sheetNames>
    <sheetDataSet>
      <sheetData sheetId="0" refreshError="1"/>
      <sheetData sheetId="1" refreshError="1"/>
      <sheetData sheetId="2" refreshError="1">
        <row r="1">
          <cell r="A1" t="str">
            <v xml:space="preserve">Дата </v>
          </cell>
          <cell r="B1" t="str">
            <v>Курс закрытия,
тенге</v>
          </cell>
          <cell r="C1" t="str">
            <v>Средневзвешенный курс</v>
          </cell>
          <cell r="D1" t="str">
            <v>Объем, 
тыс.
единиц валюты</v>
          </cell>
          <cell r="E1" t="str">
            <v>Кол-во участ-ников</v>
          </cell>
          <cell r="F1" t="str">
            <v>Официальный курс</v>
          </cell>
        </row>
        <row r="2">
          <cell r="A2" t="str">
            <v xml:space="preserve">Дата </v>
          </cell>
          <cell r="B2" t="str">
            <v>Курс закрытия</v>
          </cell>
          <cell r="C2" t="str">
            <v>Средневзвешенный курс</v>
          </cell>
          <cell r="D2" t="str">
            <v xml:space="preserve">Объем
</v>
          </cell>
          <cell r="E2" t="str">
            <v>Кол-во участ-ников</v>
          </cell>
        </row>
        <row r="3">
          <cell r="A3">
            <v>35435</v>
          </cell>
          <cell r="B3">
            <v>74.400000000000006</v>
          </cell>
          <cell r="D3">
            <v>4190</v>
          </cell>
          <cell r="E3">
            <v>23</v>
          </cell>
        </row>
        <row r="4">
          <cell r="A4">
            <v>35436</v>
          </cell>
          <cell r="B4">
            <v>74.950100000000006</v>
          </cell>
          <cell r="D4">
            <v>8965</v>
          </cell>
          <cell r="E4">
            <v>24</v>
          </cell>
        </row>
        <row r="5">
          <cell r="A5">
            <v>35437</v>
          </cell>
          <cell r="B5">
            <v>75.2</v>
          </cell>
          <cell r="D5">
            <v>15025</v>
          </cell>
          <cell r="E5">
            <v>26</v>
          </cell>
        </row>
        <row r="6">
          <cell r="A6">
            <v>35438</v>
          </cell>
          <cell r="B6">
            <v>75.2</v>
          </cell>
          <cell r="D6">
            <v>14495</v>
          </cell>
          <cell r="E6">
            <v>29</v>
          </cell>
        </row>
        <row r="7">
          <cell r="A7">
            <v>35439</v>
          </cell>
          <cell r="B7">
            <v>75.2</v>
          </cell>
          <cell r="D7">
            <v>4165</v>
          </cell>
          <cell r="E7">
            <v>22</v>
          </cell>
        </row>
        <row r="8">
          <cell r="A8">
            <v>35440</v>
          </cell>
          <cell r="B8">
            <v>75.599999999999994</v>
          </cell>
          <cell r="D8">
            <v>9665</v>
          </cell>
          <cell r="E8">
            <v>31</v>
          </cell>
        </row>
        <row r="9">
          <cell r="A9">
            <v>35443</v>
          </cell>
          <cell r="B9">
            <v>75.55</v>
          </cell>
          <cell r="D9">
            <v>11350</v>
          </cell>
          <cell r="E9">
            <v>29</v>
          </cell>
        </row>
        <row r="10">
          <cell r="A10">
            <v>35444</v>
          </cell>
          <cell r="B10">
            <v>75.55</v>
          </cell>
          <cell r="D10">
            <v>3770</v>
          </cell>
          <cell r="E10">
            <v>28</v>
          </cell>
        </row>
        <row r="11">
          <cell r="A11">
            <v>35445</v>
          </cell>
          <cell r="B11">
            <v>75.478999999999999</v>
          </cell>
          <cell r="D11">
            <v>4015</v>
          </cell>
          <cell r="E11">
            <v>28</v>
          </cell>
        </row>
        <row r="12">
          <cell r="A12">
            <v>35446</v>
          </cell>
          <cell r="B12">
            <v>75.63</v>
          </cell>
          <cell r="D12">
            <v>8660</v>
          </cell>
          <cell r="E12">
            <v>27</v>
          </cell>
        </row>
        <row r="13">
          <cell r="A13">
            <v>35447</v>
          </cell>
          <cell r="B13">
            <v>75.650000000000006</v>
          </cell>
          <cell r="D13">
            <v>6390</v>
          </cell>
          <cell r="E13">
            <v>28</v>
          </cell>
        </row>
        <row r="14">
          <cell r="A14">
            <v>35450</v>
          </cell>
          <cell r="B14">
            <v>75.75</v>
          </cell>
          <cell r="D14">
            <v>9725</v>
          </cell>
          <cell r="E14">
            <v>29</v>
          </cell>
        </row>
        <row r="15">
          <cell r="A15">
            <v>35451</v>
          </cell>
          <cell r="B15">
            <v>75.8</v>
          </cell>
          <cell r="D15">
            <v>7745</v>
          </cell>
          <cell r="E15">
            <v>27</v>
          </cell>
        </row>
        <row r="16">
          <cell r="A16">
            <v>35452</v>
          </cell>
          <cell r="B16">
            <v>75.760000000000005</v>
          </cell>
          <cell r="D16">
            <v>2455</v>
          </cell>
          <cell r="E16">
            <v>26</v>
          </cell>
        </row>
        <row r="17">
          <cell r="A17">
            <v>35453</v>
          </cell>
          <cell r="B17">
            <v>75.799899999999994</v>
          </cell>
          <cell r="D17">
            <v>6765</v>
          </cell>
          <cell r="E17">
            <v>28</v>
          </cell>
        </row>
        <row r="18">
          <cell r="A18">
            <v>35454</v>
          </cell>
          <cell r="B18">
            <v>75.6511</v>
          </cell>
          <cell r="D18">
            <v>4270</v>
          </cell>
          <cell r="E18">
            <v>27</v>
          </cell>
        </row>
        <row r="19">
          <cell r="A19">
            <v>35457</v>
          </cell>
          <cell r="B19">
            <v>75.8</v>
          </cell>
          <cell r="D19">
            <v>9775</v>
          </cell>
          <cell r="E19">
            <v>25</v>
          </cell>
        </row>
        <row r="20">
          <cell r="A20">
            <v>35458</v>
          </cell>
          <cell r="B20">
            <v>75.8</v>
          </cell>
          <cell r="D20">
            <v>6855</v>
          </cell>
          <cell r="E20">
            <v>26</v>
          </cell>
        </row>
        <row r="21">
          <cell r="A21">
            <v>35459</v>
          </cell>
          <cell r="B21">
            <v>75.5</v>
          </cell>
          <cell r="D21">
            <v>11500</v>
          </cell>
          <cell r="E21">
            <v>24</v>
          </cell>
        </row>
        <row r="22">
          <cell r="A22">
            <v>35460</v>
          </cell>
          <cell r="B22">
            <v>75.799899999999994</v>
          </cell>
          <cell r="D22">
            <v>3705</v>
          </cell>
          <cell r="E22">
            <v>26</v>
          </cell>
        </row>
        <row r="23">
          <cell r="A23">
            <v>35461</v>
          </cell>
          <cell r="B23">
            <v>75.8</v>
          </cell>
          <cell r="D23">
            <v>5135</v>
          </cell>
          <cell r="E23">
            <v>30</v>
          </cell>
        </row>
        <row r="24">
          <cell r="A24">
            <v>35464</v>
          </cell>
          <cell r="B24">
            <v>75.8</v>
          </cell>
          <cell r="D24">
            <v>5305</v>
          </cell>
          <cell r="E24">
            <v>29</v>
          </cell>
        </row>
        <row r="25">
          <cell r="A25">
            <v>35465</v>
          </cell>
          <cell r="B25">
            <v>75.843999999999994</v>
          </cell>
          <cell r="D25">
            <v>3265</v>
          </cell>
          <cell r="E25">
            <v>28</v>
          </cell>
        </row>
        <row r="26">
          <cell r="A26">
            <v>35466</v>
          </cell>
          <cell r="B26">
            <v>75.8</v>
          </cell>
          <cell r="D26">
            <v>4665</v>
          </cell>
          <cell r="E26">
            <v>27</v>
          </cell>
        </row>
        <row r="27">
          <cell r="A27">
            <v>35467</v>
          </cell>
          <cell r="B27">
            <v>75.89</v>
          </cell>
          <cell r="D27">
            <v>2390</v>
          </cell>
          <cell r="E27">
            <v>26</v>
          </cell>
        </row>
        <row r="28">
          <cell r="A28">
            <v>35468</v>
          </cell>
          <cell r="B28">
            <v>75.95</v>
          </cell>
          <cell r="D28">
            <v>6695</v>
          </cell>
          <cell r="E28">
            <v>28</v>
          </cell>
        </row>
        <row r="29">
          <cell r="A29">
            <v>35471</v>
          </cell>
          <cell r="B29">
            <v>75.999899999999997</v>
          </cell>
          <cell r="D29">
            <v>5750</v>
          </cell>
          <cell r="E29">
            <v>22</v>
          </cell>
        </row>
        <row r="30">
          <cell r="A30">
            <v>35472</v>
          </cell>
          <cell r="B30">
            <v>75.849999999999994</v>
          </cell>
          <cell r="D30">
            <v>5250</v>
          </cell>
          <cell r="E30">
            <v>25</v>
          </cell>
        </row>
        <row r="31">
          <cell r="A31">
            <v>35473</v>
          </cell>
          <cell r="B31">
            <v>75.6999</v>
          </cell>
          <cell r="D31">
            <v>3820</v>
          </cell>
          <cell r="E31">
            <v>21</v>
          </cell>
        </row>
        <row r="32">
          <cell r="A32">
            <v>35474</v>
          </cell>
          <cell r="B32">
            <v>75.64</v>
          </cell>
          <cell r="D32">
            <v>10000</v>
          </cell>
          <cell r="E32">
            <v>24</v>
          </cell>
        </row>
        <row r="33">
          <cell r="A33">
            <v>35475</v>
          </cell>
          <cell r="B33">
            <v>75.5</v>
          </cell>
          <cell r="D33">
            <v>9605</v>
          </cell>
          <cell r="E33">
            <v>21</v>
          </cell>
        </row>
        <row r="34">
          <cell r="A34">
            <v>35478</v>
          </cell>
          <cell r="B34">
            <v>75.650000000000006</v>
          </cell>
          <cell r="D34">
            <v>2420</v>
          </cell>
          <cell r="E34">
            <v>21</v>
          </cell>
        </row>
        <row r="35">
          <cell r="A35">
            <v>35479</v>
          </cell>
          <cell r="B35">
            <v>75.55</v>
          </cell>
          <cell r="D35">
            <v>5800</v>
          </cell>
          <cell r="E35">
            <v>23</v>
          </cell>
        </row>
        <row r="36">
          <cell r="A36">
            <v>35480</v>
          </cell>
          <cell r="B36">
            <v>75.319999999999993</v>
          </cell>
          <cell r="D36">
            <v>10835</v>
          </cell>
          <cell r="E36">
            <v>23</v>
          </cell>
        </row>
        <row r="37">
          <cell r="A37">
            <v>35481</v>
          </cell>
          <cell r="B37">
            <v>75.150000000000006</v>
          </cell>
          <cell r="D37">
            <v>16625</v>
          </cell>
          <cell r="E37">
            <v>24</v>
          </cell>
        </row>
        <row r="38">
          <cell r="A38">
            <v>35482</v>
          </cell>
          <cell r="B38">
            <v>75.5</v>
          </cell>
          <cell r="D38">
            <v>2960</v>
          </cell>
          <cell r="E38">
            <v>19</v>
          </cell>
        </row>
        <row r="39">
          <cell r="A39">
            <v>35485</v>
          </cell>
          <cell r="B39">
            <v>75.8</v>
          </cell>
          <cell r="D39">
            <v>3855</v>
          </cell>
          <cell r="E39">
            <v>22</v>
          </cell>
        </row>
        <row r="40">
          <cell r="A40">
            <v>35486</v>
          </cell>
          <cell r="B40">
            <v>75.709999999999994</v>
          </cell>
          <cell r="D40">
            <v>3220</v>
          </cell>
          <cell r="E40">
            <v>21</v>
          </cell>
        </row>
        <row r="41">
          <cell r="A41">
            <v>35487</v>
          </cell>
          <cell r="B41">
            <v>75.599999999999994</v>
          </cell>
          <cell r="D41">
            <v>3925</v>
          </cell>
          <cell r="E41">
            <v>25</v>
          </cell>
        </row>
        <row r="42">
          <cell r="A42">
            <v>35488</v>
          </cell>
          <cell r="B42">
            <v>75.599999999999994</v>
          </cell>
          <cell r="D42">
            <v>2965</v>
          </cell>
          <cell r="E42">
            <v>21</v>
          </cell>
        </row>
        <row r="43">
          <cell r="A43">
            <v>35489</v>
          </cell>
          <cell r="B43">
            <v>75.619900000000001</v>
          </cell>
          <cell r="D43">
            <v>2185</v>
          </cell>
          <cell r="E43">
            <v>24</v>
          </cell>
        </row>
        <row r="44">
          <cell r="A44">
            <v>35492</v>
          </cell>
          <cell r="B44">
            <v>75.8</v>
          </cell>
          <cell r="D44">
            <v>3410</v>
          </cell>
          <cell r="E44">
            <v>18</v>
          </cell>
        </row>
        <row r="45">
          <cell r="A45">
            <v>35493</v>
          </cell>
          <cell r="B45">
            <v>75.599999999999994</v>
          </cell>
          <cell r="D45">
            <v>3830</v>
          </cell>
          <cell r="E45">
            <v>23</v>
          </cell>
        </row>
        <row r="46">
          <cell r="A46">
            <v>35494</v>
          </cell>
          <cell r="B46">
            <v>75.540000000000006</v>
          </cell>
          <cell r="D46">
            <v>3485</v>
          </cell>
          <cell r="E46">
            <v>21</v>
          </cell>
        </row>
        <row r="47">
          <cell r="A47">
            <v>35495</v>
          </cell>
          <cell r="B47">
            <v>75.41</v>
          </cell>
          <cell r="D47">
            <v>4805</v>
          </cell>
          <cell r="E47">
            <v>19</v>
          </cell>
        </row>
        <row r="48">
          <cell r="A48">
            <v>35496</v>
          </cell>
          <cell r="B48">
            <v>75.59</v>
          </cell>
          <cell r="D48">
            <v>2510</v>
          </cell>
          <cell r="E48">
            <v>20</v>
          </cell>
        </row>
        <row r="49">
          <cell r="A49">
            <v>35499</v>
          </cell>
          <cell r="B49">
            <v>75.47</v>
          </cell>
          <cell r="D49">
            <v>5920</v>
          </cell>
          <cell r="E49">
            <v>22</v>
          </cell>
        </row>
        <row r="50">
          <cell r="A50">
            <v>35500</v>
          </cell>
          <cell r="B50">
            <v>75.540000000000006</v>
          </cell>
          <cell r="D50">
            <v>780</v>
          </cell>
          <cell r="E50">
            <v>21</v>
          </cell>
        </row>
        <row r="51">
          <cell r="A51">
            <v>35501</v>
          </cell>
          <cell r="B51">
            <v>75.38</v>
          </cell>
          <cell r="D51">
            <v>4260</v>
          </cell>
          <cell r="E51">
            <v>20</v>
          </cell>
        </row>
        <row r="52">
          <cell r="A52">
            <v>35502</v>
          </cell>
          <cell r="B52">
            <v>75.180000000000007</v>
          </cell>
          <cell r="D52">
            <v>11005</v>
          </cell>
          <cell r="E52">
            <v>21</v>
          </cell>
        </row>
        <row r="53">
          <cell r="A53">
            <v>35503</v>
          </cell>
          <cell r="B53">
            <v>75.25</v>
          </cell>
          <cell r="D53">
            <v>2305</v>
          </cell>
          <cell r="E53">
            <v>21</v>
          </cell>
        </row>
        <row r="54">
          <cell r="A54">
            <v>35506</v>
          </cell>
          <cell r="B54">
            <v>75.200100000000006</v>
          </cell>
          <cell r="D54">
            <v>5605</v>
          </cell>
          <cell r="E54">
            <v>22</v>
          </cell>
        </row>
        <row r="55">
          <cell r="A55">
            <v>35507</v>
          </cell>
          <cell r="B55">
            <v>75.200100000000006</v>
          </cell>
          <cell r="D55">
            <v>2060</v>
          </cell>
          <cell r="E55">
            <v>22</v>
          </cell>
        </row>
        <row r="56">
          <cell r="A56">
            <v>35508</v>
          </cell>
          <cell r="B56">
            <v>75.125</v>
          </cell>
          <cell r="D56">
            <v>4285</v>
          </cell>
          <cell r="E56">
            <v>24</v>
          </cell>
        </row>
        <row r="57">
          <cell r="A57">
            <v>35509</v>
          </cell>
          <cell r="B57">
            <v>74.900000000000006</v>
          </cell>
          <cell r="D57">
            <v>6300</v>
          </cell>
          <cell r="E57">
            <v>19</v>
          </cell>
        </row>
        <row r="58">
          <cell r="A58">
            <v>35510</v>
          </cell>
          <cell r="B58">
            <v>75.099999999999994</v>
          </cell>
          <cell r="D58">
            <v>4980</v>
          </cell>
          <cell r="E58">
            <v>21</v>
          </cell>
        </row>
        <row r="59">
          <cell r="A59">
            <v>35513</v>
          </cell>
          <cell r="B59">
            <v>75.45</v>
          </cell>
          <cell r="D59">
            <v>2710</v>
          </cell>
          <cell r="E59">
            <v>18</v>
          </cell>
        </row>
        <row r="60">
          <cell r="A60">
            <v>35514</v>
          </cell>
          <cell r="B60">
            <v>75.150000000000006</v>
          </cell>
          <cell r="D60">
            <v>4165</v>
          </cell>
          <cell r="E60">
            <v>22</v>
          </cell>
        </row>
        <row r="61">
          <cell r="A61">
            <v>35515</v>
          </cell>
          <cell r="B61">
            <v>74.69</v>
          </cell>
          <cell r="D61">
            <v>7580</v>
          </cell>
          <cell r="E61">
            <v>22</v>
          </cell>
        </row>
        <row r="62">
          <cell r="A62">
            <v>35516</v>
          </cell>
          <cell r="B62">
            <v>74.286000000000001</v>
          </cell>
          <cell r="D62">
            <v>9940</v>
          </cell>
          <cell r="E62">
            <v>22</v>
          </cell>
        </row>
        <row r="63">
          <cell r="A63">
            <v>35517</v>
          </cell>
          <cell r="B63">
            <v>74.7</v>
          </cell>
          <cell r="D63">
            <v>7090</v>
          </cell>
          <cell r="E63">
            <v>22</v>
          </cell>
        </row>
        <row r="64">
          <cell r="A64">
            <v>35520</v>
          </cell>
          <cell r="B64">
            <v>74.489999999999995</v>
          </cell>
          <cell r="D64">
            <v>2755</v>
          </cell>
          <cell r="E64">
            <v>22</v>
          </cell>
        </row>
        <row r="65">
          <cell r="A65">
            <v>35521</v>
          </cell>
          <cell r="B65">
            <v>74.0501</v>
          </cell>
          <cell r="D65">
            <v>5305</v>
          </cell>
          <cell r="E65">
            <v>23</v>
          </cell>
        </row>
        <row r="66">
          <cell r="A66">
            <v>35522</v>
          </cell>
          <cell r="B66">
            <v>74.28</v>
          </cell>
          <cell r="D66">
            <v>2835</v>
          </cell>
          <cell r="E66">
            <v>21</v>
          </cell>
        </row>
        <row r="67">
          <cell r="A67">
            <v>35523</v>
          </cell>
          <cell r="B67">
            <v>74.34</v>
          </cell>
          <cell r="D67">
            <v>1465</v>
          </cell>
          <cell r="E67">
            <v>22</v>
          </cell>
        </row>
        <row r="68">
          <cell r="A68">
            <v>35524</v>
          </cell>
          <cell r="B68">
            <v>75</v>
          </cell>
          <cell r="D68">
            <v>7190</v>
          </cell>
          <cell r="E68">
            <v>22</v>
          </cell>
        </row>
        <row r="69">
          <cell r="A69">
            <v>35527</v>
          </cell>
          <cell r="B69">
            <v>75.3</v>
          </cell>
          <cell r="D69">
            <v>7870</v>
          </cell>
          <cell r="E69">
            <v>19</v>
          </cell>
        </row>
        <row r="70">
          <cell r="A70">
            <v>35528</v>
          </cell>
          <cell r="B70">
            <v>75.349999999999994</v>
          </cell>
          <cell r="D70">
            <v>4150</v>
          </cell>
          <cell r="E70">
            <v>22</v>
          </cell>
        </row>
        <row r="71">
          <cell r="A71">
            <v>35529</v>
          </cell>
          <cell r="B71">
            <v>75</v>
          </cell>
          <cell r="D71">
            <v>6400</v>
          </cell>
          <cell r="E71">
            <v>23</v>
          </cell>
        </row>
        <row r="72">
          <cell r="A72">
            <v>35530</v>
          </cell>
          <cell r="B72">
            <v>75.5</v>
          </cell>
          <cell r="D72">
            <v>3640</v>
          </cell>
          <cell r="E72">
            <v>24</v>
          </cell>
        </row>
        <row r="73">
          <cell r="A73">
            <v>35531</v>
          </cell>
          <cell r="B73">
            <v>75.6999</v>
          </cell>
          <cell r="D73">
            <v>4530</v>
          </cell>
          <cell r="E73">
            <v>24</v>
          </cell>
        </row>
        <row r="74">
          <cell r="A74">
            <v>35534</v>
          </cell>
          <cell r="B74">
            <v>75.399799999999999</v>
          </cell>
          <cell r="D74">
            <v>4775</v>
          </cell>
          <cell r="E74">
            <v>22</v>
          </cell>
        </row>
        <row r="75">
          <cell r="A75">
            <v>35535</v>
          </cell>
          <cell r="B75">
            <v>74.89</v>
          </cell>
          <cell r="D75">
            <v>6660</v>
          </cell>
          <cell r="E75">
            <v>19</v>
          </cell>
        </row>
        <row r="76">
          <cell r="A76">
            <v>35536</v>
          </cell>
          <cell r="B76">
            <v>74.69</v>
          </cell>
          <cell r="D76">
            <v>4345</v>
          </cell>
          <cell r="E76">
            <v>18</v>
          </cell>
        </row>
        <row r="77">
          <cell r="A77">
            <v>35537</v>
          </cell>
          <cell r="B77">
            <v>75.385000000000005</v>
          </cell>
          <cell r="D77">
            <v>2350</v>
          </cell>
          <cell r="E77">
            <v>21</v>
          </cell>
        </row>
        <row r="78">
          <cell r="A78">
            <v>35538</v>
          </cell>
          <cell r="B78">
            <v>75.7</v>
          </cell>
          <cell r="D78">
            <v>7605</v>
          </cell>
          <cell r="E78">
            <v>23</v>
          </cell>
        </row>
        <row r="79">
          <cell r="A79">
            <v>35541</v>
          </cell>
          <cell r="B79">
            <v>74.95</v>
          </cell>
          <cell r="D79">
            <v>7010</v>
          </cell>
          <cell r="E79">
            <v>22</v>
          </cell>
        </row>
        <row r="80">
          <cell r="A80">
            <v>35542</v>
          </cell>
          <cell r="B80">
            <v>74.67</v>
          </cell>
          <cell r="D80">
            <v>3795</v>
          </cell>
          <cell r="E80">
            <v>23</v>
          </cell>
        </row>
        <row r="81">
          <cell r="A81">
            <v>35543</v>
          </cell>
          <cell r="B81">
            <v>75.010000000000005</v>
          </cell>
          <cell r="D81">
            <v>6210</v>
          </cell>
          <cell r="E81">
            <v>24</v>
          </cell>
        </row>
        <row r="82">
          <cell r="A82">
            <v>35544</v>
          </cell>
          <cell r="B82">
            <v>75.4499</v>
          </cell>
          <cell r="D82">
            <v>2760</v>
          </cell>
          <cell r="E82">
            <v>21</v>
          </cell>
        </row>
        <row r="83">
          <cell r="A83">
            <v>35545</v>
          </cell>
          <cell r="B83">
            <v>75.2</v>
          </cell>
          <cell r="D83">
            <v>3900</v>
          </cell>
          <cell r="E83">
            <v>24</v>
          </cell>
        </row>
        <row r="84">
          <cell r="A84">
            <v>35548</v>
          </cell>
          <cell r="B84">
            <v>74.48</v>
          </cell>
          <cell r="D84">
            <v>6375</v>
          </cell>
          <cell r="E84">
            <v>23</v>
          </cell>
        </row>
        <row r="85">
          <cell r="A85">
            <v>35549</v>
          </cell>
          <cell r="B85">
            <v>75.12</v>
          </cell>
          <cell r="D85">
            <v>1980</v>
          </cell>
          <cell r="E85">
            <v>23</v>
          </cell>
        </row>
        <row r="86">
          <cell r="A86">
            <v>35550</v>
          </cell>
          <cell r="B86">
            <v>75.459999999999994</v>
          </cell>
          <cell r="D86">
            <v>2450</v>
          </cell>
          <cell r="E86">
            <v>19</v>
          </cell>
        </row>
        <row r="87">
          <cell r="A87">
            <v>35554</v>
          </cell>
          <cell r="B87">
            <v>74.739999999999995</v>
          </cell>
          <cell r="D87">
            <v>5095</v>
          </cell>
          <cell r="E87">
            <v>23</v>
          </cell>
        </row>
        <row r="88">
          <cell r="A88">
            <v>35555</v>
          </cell>
          <cell r="B88">
            <v>75.19</v>
          </cell>
          <cell r="D88">
            <v>3240</v>
          </cell>
          <cell r="E88">
            <v>23</v>
          </cell>
        </row>
        <row r="89">
          <cell r="A89">
            <v>35556</v>
          </cell>
          <cell r="B89">
            <v>75.430000000000007</v>
          </cell>
          <cell r="D89">
            <v>1350</v>
          </cell>
          <cell r="E89">
            <v>22</v>
          </cell>
        </row>
        <row r="90">
          <cell r="A90">
            <v>35557</v>
          </cell>
          <cell r="B90">
            <v>75.289000000000001</v>
          </cell>
          <cell r="D90">
            <v>5180</v>
          </cell>
          <cell r="E90">
            <v>26</v>
          </cell>
        </row>
        <row r="91">
          <cell r="A91">
            <v>35558</v>
          </cell>
          <cell r="B91">
            <v>75.599999999999994</v>
          </cell>
          <cell r="D91">
            <v>5275</v>
          </cell>
          <cell r="E91">
            <v>24</v>
          </cell>
        </row>
        <row r="92">
          <cell r="A92">
            <v>35562</v>
          </cell>
          <cell r="B92">
            <v>75.6999</v>
          </cell>
          <cell r="D92">
            <v>2075</v>
          </cell>
          <cell r="E92">
            <v>21</v>
          </cell>
        </row>
        <row r="93">
          <cell r="A93">
            <v>35563</v>
          </cell>
          <cell r="B93">
            <v>75.5</v>
          </cell>
          <cell r="D93">
            <v>3245</v>
          </cell>
          <cell r="E93">
            <v>23</v>
          </cell>
        </row>
        <row r="94">
          <cell r="A94">
            <v>35564</v>
          </cell>
          <cell r="B94">
            <v>75.69</v>
          </cell>
          <cell r="D94">
            <v>4185</v>
          </cell>
          <cell r="E94">
            <v>19</v>
          </cell>
        </row>
        <row r="95">
          <cell r="A95">
            <v>35565</v>
          </cell>
          <cell r="B95">
            <v>75.7</v>
          </cell>
          <cell r="D95">
            <v>9495</v>
          </cell>
          <cell r="E95">
            <v>24</v>
          </cell>
        </row>
        <row r="96">
          <cell r="A96">
            <v>35566</v>
          </cell>
          <cell r="B96">
            <v>75.7</v>
          </cell>
          <cell r="D96">
            <v>6990</v>
          </cell>
          <cell r="E96">
            <v>24</v>
          </cell>
        </row>
        <row r="97">
          <cell r="A97">
            <v>35569</v>
          </cell>
          <cell r="B97">
            <v>75.8</v>
          </cell>
          <cell r="D97">
            <v>4400</v>
          </cell>
          <cell r="E97">
            <v>21</v>
          </cell>
        </row>
        <row r="98">
          <cell r="A98">
            <v>35570</v>
          </cell>
          <cell r="B98">
            <v>75.799899999999994</v>
          </cell>
          <cell r="D98">
            <v>1620</v>
          </cell>
          <cell r="E98">
            <v>22</v>
          </cell>
        </row>
        <row r="99">
          <cell r="A99">
            <v>35571</v>
          </cell>
          <cell r="B99">
            <v>75.790000000000006</v>
          </cell>
          <cell r="D99">
            <v>705</v>
          </cell>
          <cell r="E99">
            <v>20</v>
          </cell>
        </row>
        <row r="100">
          <cell r="A100">
            <v>35572</v>
          </cell>
          <cell r="B100">
            <v>75.5</v>
          </cell>
          <cell r="D100">
            <v>6020</v>
          </cell>
          <cell r="E100">
            <v>22</v>
          </cell>
        </row>
        <row r="101">
          <cell r="A101">
            <v>35573</v>
          </cell>
          <cell r="B101">
            <v>75.66</v>
          </cell>
          <cell r="D101">
            <v>3520</v>
          </cell>
          <cell r="E101">
            <v>23</v>
          </cell>
        </row>
        <row r="102">
          <cell r="A102">
            <v>35576</v>
          </cell>
          <cell r="B102">
            <v>75.010000000000005</v>
          </cell>
          <cell r="D102">
            <v>4785</v>
          </cell>
          <cell r="E102">
            <v>21</v>
          </cell>
        </row>
        <row r="103">
          <cell r="A103">
            <v>35577</v>
          </cell>
          <cell r="B103">
            <v>75.350099999999998</v>
          </cell>
          <cell r="D103">
            <v>4110</v>
          </cell>
          <cell r="E103">
            <v>23</v>
          </cell>
        </row>
        <row r="104">
          <cell r="A104">
            <v>35578</v>
          </cell>
          <cell r="B104">
            <v>75.400000000000006</v>
          </cell>
          <cell r="D104">
            <v>1280</v>
          </cell>
          <cell r="E104">
            <v>21</v>
          </cell>
        </row>
        <row r="105">
          <cell r="A105">
            <v>35579</v>
          </cell>
          <cell r="B105">
            <v>75.7</v>
          </cell>
          <cell r="D105">
            <v>3975</v>
          </cell>
          <cell r="E105">
            <v>26</v>
          </cell>
        </row>
        <row r="106">
          <cell r="A106">
            <v>35580</v>
          </cell>
          <cell r="B106">
            <v>75.48</v>
          </cell>
          <cell r="D106">
            <v>4325</v>
          </cell>
          <cell r="E106">
            <v>25</v>
          </cell>
        </row>
        <row r="107">
          <cell r="A107">
            <v>35583</v>
          </cell>
          <cell r="B107">
            <v>75.56</v>
          </cell>
          <cell r="D107">
            <v>625</v>
          </cell>
          <cell r="E107">
            <v>23</v>
          </cell>
        </row>
        <row r="108">
          <cell r="A108">
            <v>35584</v>
          </cell>
          <cell r="B108">
            <v>75.5</v>
          </cell>
          <cell r="D108">
            <v>4280</v>
          </cell>
          <cell r="E108">
            <v>24</v>
          </cell>
        </row>
        <row r="109">
          <cell r="A109">
            <v>35585</v>
          </cell>
          <cell r="B109">
            <v>75.650000000000006</v>
          </cell>
          <cell r="D109">
            <v>1835</v>
          </cell>
          <cell r="E109">
            <v>23</v>
          </cell>
        </row>
        <row r="110">
          <cell r="A110">
            <v>35586</v>
          </cell>
          <cell r="B110">
            <v>75.5</v>
          </cell>
          <cell r="D110">
            <v>2035</v>
          </cell>
          <cell r="E110">
            <v>26</v>
          </cell>
        </row>
        <row r="111">
          <cell r="A111">
            <v>35587</v>
          </cell>
          <cell r="B111">
            <v>75.66</v>
          </cell>
          <cell r="D111">
            <v>2400</v>
          </cell>
          <cell r="E111">
            <v>24</v>
          </cell>
        </row>
        <row r="112">
          <cell r="A112">
            <v>35590</v>
          </cell>
          <cell r="B112">
            <v>75.539900000000003</v>
          </cell>
          <cell r="D112">
            <v>2685</v>
          </cell>
          <cell r="E112">
            <v>23</v>
          </cell>
        </row>
        <row r="113">
          <cell r="A113">
            <v>35591</v>
          </cell>
          <cell r="B113">
            <v>75.53</v>
          </cell>
          <cell r="D113">
            <v>3880</v>
          </cell>
          <cell r="E113">
            <v>23</v>
          </cell>
        </row>
        <row r="114">
          <cell r="A114">
            <v>35592</v>
          </cell>
          <cell r="B114">
            <v>75.599999999999994</v>
          </cell>
          <cell r="D114">
            <v>1865</v>
          </cell>
          <cell r="E114">
            <v>25</v>
          </cell>
        </row>
        <row r="115">
          <cell r="A115">
            <v>35593</v>
          </cell>
          <cell r="B115">
            <v>75.537999999999997</v>
          </cell>
          <cell r="D115">
            <v>2465</v>
          </cell>
          <cell r="E115">
            <v>24</v>
          </cell>
        </row>
        <row r="116">
          <cell r="A116">
            <v>35594</v>
          </cell>
          <cell r="B116">
            <v>75.499899999999997</v>
          </cell>
          <cell r="D116">
            <v>3625</v>
          </cell>
          <cell r="E116">
            <v>24</v>
          </cell>
        </row>
        <row r="117">
          <cell r="A117">
            <v>35597</v>
          </cell>
          <cell r="B117">
            <v>75.45</v>
          </cell>
          <cell r="D117">
            <v>4550</v>
          </cell>
          <cell r="E117">
            <v>25</v>
          </cell>
        </row>
        <row r="118">
          <cell r="A118">
            <v>35598</v>
          </cell>
          <cell r="B118">
            <v>75.45</v>
          </cell>
          <cell r="D118">
            <v>790</v>
          </cell>
          <cell r="E118">
            <v>24</v>
          </cell>
        </row>
        <row r="119">
          <cell r="A119">
            <v>35599</v>
          </cell>
          <cell r="B119">
            <v>75.47</v>
          </cell>
          <cell r="D119">
            <v>2135</v>
          </cell>
          <cell r="E119">
            <v>22</v>
          </cell>
        </row>
        <row r="120">
          <cell r="A120">
            <v>35600</v>
          </cell>
          <cell r="B120">
            <v>75.440600000000003</v>
          </cell>
          <cell r="D120">
            <v>2975</v>
          </cell>
          <cell r="E120">
            <v>24</v>
          </cell>
        </row>
        <row r="121">
          <cell r="A121">
            <v>35601</v>
          </cell>
          <cell r="B121">
            <v>75.53</v>
          </cell>
          <cell r="D121">
            <v>230</v>
          </cell>
          <cell r="E121">
            <v>24</v>
          </cell>
        </row>
        <row r="122">
          <cell r="A122">
            <v>35604</v>
          </cell>
          <cell r="B122">
            <v>75.400099999999995</v>
          </cell>
          <cell r="D122">
            <v>855</v>
          </cell>
          <cell r="E122">
            <v>22</v>
          </cell>
        </row>
        <row r="123">
          <cell r="A123">
            <v>35605</v>
          </cell>
          <cell r="B123">
            <v>75.494900000000001</v>
          </cell>
          <cell r="D123">
            <v>1220</v>
          </cell>
          <cell r="E123">
            <v>24</v>
          </cell>
        </row>
        <row r="124">
          <cell r="A124">
            <v>35606</v>
          </cell>
          <cell r="B124">
            <v>75.42</v>
          </cell>
          <cell r="D124">
            <v>1150</v>
          </cell>
          <cell r="E124">
            <v>22</v>
          </cell>
        </row>
        <row r="125">
          <cell r="A125">
            <v>35607</v>
          </cell>
          <cell r="B125">
            <v>75.34</v>
          </cell>
          <cell r="D125">
            <v>3965</v>
          </cell>
          <cell r="E125">
            <v>24</v>
          </cell>
        </row>
        <row r="126">
          <cell r="A126">
            <v>35608</v>
          </cell>
          <cell r="B126">
            <v>75.465000000000003</v>
          </cell>
          <cell r="D126">
            <v>6300</v>
          </cell>
          <cell r="E126">
            <v>23</v>
          </cell>
        </row>
        <row r="127">
          <cell r="A127">
            <v>35611</v>
          </cell>
          <cell r="B127">
            <v>75.575000000000003</v>
          </cell>
          <cell r="D127">
            <v>970</v>
          </cell>
          <cell r="E127">
            <v>25</v>
          </cell>
        </row>
        <row r="128">
          <cell r="A128">
            <v>35612</v>
          </cell>
          <cell r="B128">
            <v>75.703999999999994</v>
          </cell>
          <cell r="D128">
            <v>2160</v>
          </cell>
          <cell r="E128">
            <v>25</v>
          </cell>
        </row>
        <row r="129">
          <cell r="A129">
            <v>35613</v>
          </cell>
          <cell r="B129">
            <v>75.8</v>
          </cell>
          <cell r="D129">
            <v>5905</v>
          </cell>
          <cell r="E129">
            <v>24</v>
          </cell>
        </row>
        <row r="130">
          <cell r="A130">
            <v>35614</v>
          </cell>
          <cell r="B130">
            <v>75.849999999999994</v>
          </cell>
          <cell r="D130">
            <v>3095</v>
          </cell>
          <cell r="E130">
            <v>21</v>
          </cell>
        </row>
        <row r="131">
          <cell r="A131">
            <v>35615</v>
          </cell>
          <cell r="B131">
            <v>75.83</v>
          </cell>
          <cell r="D131">
            <v>6075</v>
          </cell>
          <cell r="E131">
            <v>24</v>
          </cell>
        </row>
        <row r="132">
          <cell r="A132">
            <v>35618</v>
          </cell>
          <cell r="B132">
            <v>75.849999999999994</v>
          </cell>
          <cell r="D132">
            <v>5355</v>
          </cell>
          <cell r="E132">
            <v>24</v>
          </cell>
        </row>
        <row r="133">
          <cell r="A133">
            <v>35619</v>
          </cell>
          <cell r="B133">
            <v>75.599999999999994</v>
          </cell>
          <cell r="D133">
            <v>6915</v>
          </cell>
          <cell r="E133">
            <v>21</v>
          </cell>
        </row>
        <row r="134">
          <cell r="A134">
            <v>35620</v>
          </cell>
          <cell r="B134">
            <v>75.569999999999993</v>
          </cell>
          <cell r="D134">
            <v>3120</v>
          </cell>
          <cell r="E134">
            <v>23</v>
          </cell>
        </row>
        <row r="135">
          <cell r="A135">
            <v>35621</v>
          </cell>
          <cell r="B135">
            <v>75.36</v>
          </cell>
          <cell r="D135">
            <v>4885</v>
          </cell>
          <cell r="E135">
            <v>24</v>
          </cell>
        </row>
        <row r="136">
          <cell r="A136">
            <v>35622</v>
          </cell>
          <cell r="B136">
            <v>75.36</v>
          </cell>
          <cell r="D136">
            <v>2735</v>
          </cell>
          <cell r="E136">
            <v>23</v>
          </cell>
        </row>
        <row r="137">
          <cell r="A137">
            <v>35625</v>
          </cell>
          <cell r="B137">
            <v>75.260000000000005</v>
          </cell>
          <cell r="D137">
            <v>4015</v>
          </cell>
          <cell r="E137">
            <v>24</v>
          </cell>
        </row>
        <row r="138">
          <cell r="A138">
            <v>35626</v>
          </cell>
          <cell r="B138">
            <v>75.200500000000005</v>
          </cell>
          <cell r="D138">
            <v>2450</v>
          </cell>
          <cell r="E138">
            <v>26</v>
          </cell>
        </row>
        <row r="139">
          <cell r="A139">
            <v>35627</v>
          </cell>
          <cell r="B139">
            <v>75.1999</v>
          </cell>
          <cell r="D139">
            <v>4455</v>
          </cell>
          <cell r="E139">
            <v>20</v>
          </cell>
        </row>
        <row r="140">
          <cell r="A140">
            <v>35628</v>
          </cell>
          <cell r="B140">
            <v>75.150000000000006</v>
          </cell>
          <cell r="D140">
            <v>7295</v>
          </cell>
          <cell r="E140">
            <v>24</v>
          </cell>
        </row>
        <row r="141">
          <cell r="A141">
            <v>35629</v>
          </cell>
          <cell r="B141">
            <v>75.5</v>
          </cell>
          <cell r="D141">
            <v>1415</v>
          </cell>
          <cell r="E141">
            <v>23</v>
          </cell>
        </row>
        <row r="142">
          <cell r="A142">
            <v>35632</v>
          </cell>
          <cell r="B142">
            <v>75.447999999999993</v>
          </cell>
          <cell r="D142">
            <v>2175</v>
          </cell>
          <cell r="E142">
            <v>25</v>
          </cell>
        </row>
        <row r="143">
          <cell r="A143">
            <v>35633</v>
          </cell>
          <cell r="B143">
            <v>75.5899</v>
          </cell>
          <cell r="D143">
            <v>2115</v>
          </cell>
          <cell r="E143">
            <v>23</v>
          </cell>
        </row>
        <row r="144">
          <cell r="A144">
            <v>35634</v>
          </cell>
          <cell r="B144">
            <v>75.799899999999994</v>
          </cell>
          <cell r="D144">
            <v>5620</v>
          </cell>
          <cell r="E144">
            <v>23</v>
          </cell>
        </row>
        <row r="145">
          <cell r="A145">
            <v>35635</v>
          </cell>
          <cell r="B145">
            <v>75.739999999999995</v>
          </cell>
          <cell r="D145">
            <v>1700</v>
          </cell>
          <cell r="E145">
            <v>24</v>
          </cell>
        </row>
        <row r="146">
          <cell r="A146">
            <v>35636</v>
          </cell>
          <cell r="B146">
            <v>75.784899999999993</v>
          </cell>
          <cell r="D146">
            <v>1710</v>
          </cell>
          <cell r="E146">
            <v>24</v>
          </cell>
        </row>
        <row r="147">
          <cell r="A147">
            <v>35639</v>
          </cell>
          <cell r="B147">
            <v>75.8</v>
          </cell>
          <cell r="D147">
            <v>2555</v>
          </cell>
          <cell r="E147">
            <v>21</v>
          </cell>
        </row>
        <row r="148">
          <cell r="A148">
            <v>35640</v>
          </cell>
          <cell r="B148">
            <v>75.8</v>
          </cell>
          <cell r="D148">
            <v>3840</v>
          </cell>
          <cell r="E148">
            <v>20</v>
          </cell>
        </row>
        <row r="149">
          <cell r="A149">
            <v>35641</v>
          </cell>
          <cell r="B149">
            <v>75.760000000000005</v>
          </cell>
          <cell r="D149">
            <v>2865</v>
          </cell>
          <cell r="E149">
            <v>19</v>
          </cell>
        </row>
        <row r="150">
          <cell r="A150">
            <v>35642</v>
          </cell>
          <cell r="B150">
            <v>75.775000000000006</v>
          </cell>
          <cell r="D150">
            <v>1140</v>
          </cell>
          <cell r="E150">
            <v>21</v>
          </cell>
        </row>
        <row r="151">
          <cell r="A151">
            <v>35643</v>
          </cell>
          <cell r="B151">
            <v>75.8</v>
          </cell>
          <cell r="D151">
            <v>1495</v>
          </cell>
          <cell r="E151">
            <v>21</v>
          </cell>
        </row>
        <row r="152">
          <cell r="A152">
            <v>35646</v>
          </cell>
          <cell r="B152">
            <v>75.8</v>
          </cell>
          <cell r="D152">
            <v>685</v>
          </cell>
          <cell r="E152">
            <v>18</v>
          </cell>
        </row>
        <row r="153">
          <cell r="A153">
            <v>35647</v>
          </cell>
          <cell r="B153">
            <v>75.8</v>
          </cell>
          <cell r="D153">
            <v>2080</v>
          </cell>
          <cell r="E153">
            <v>19</v>
          </cell>
        </row>
        <row r="154">
          <cell r="A154">
            <v>35648</v>
          </cell>
          <cell r="B154">
            <v>75.798000000000002</v>
          </cell>
          <cell r="D154">
            <v>1095</v>
          </cell>
          <cell r="E154">
            <v>21</v>
          </cell>
        </row>
        <row r="155">
          <cell r="A155">
            <v>35649</v>
          </cell>
          <cell r="B155">
            <v>75.778000000000006</v>
          </cell>
          <cell r="D155">
            <v>1715</v>
          </cell>
          <cell r="E155">
            <v>19</v>
          </cell>
        </row>
        <row r="156">
          <cell r="A156">
            <v>35650</v>
          </cell>
          <cell r="B156">
            <v>75.799899999999994</v>
          </cell>
          <cell r="D156">
            <v>2030</v>
          </cell>
          <cell r="E156">
            <v>22</v>
          </cell>
        </row>
        <row r="157">
          <cell r="A157">
            <v>35653</v>
          </cell>
          <cell r="B157">
            <v>75.73</v>
          </cell>
          <cell r="D157">
            <v>3715</v>
          </cell>
          <cell r="E157">
            <v>23</v>
          </cell>
        </row>
        <row r="158">
          <cell r="A158">
            <v>35654</v>
          </cell>
          <cell r="B158">
            <v>75.8</v>
          </cell>
          <cell r="D158">
            <v>1840</v>
          </cell>
          <cell r="E158">
            <v>21</v>
          </cell>
        </row>
        <row r="159">
          <cell r="A159">
            <v>35655</v>
          </cell>
          <cell r="B159">
            <v>75.799000000000007</v>
          </cell>
          <cell r="D159">
            <v>2750</v>
          </cell>
          <cell r="E159">
            <v>21</v>
          </cell>
        </row>
        <row r="160">
          <cell r="A160">
            <v>35656</v>
          </cell>
          <cell r="B160">
            <v>75.73</v>
          </cell>
          <cell r="D160">
            <v>4185</v>
          </cell>
          <cell r="E160">
            <v>24</v>
          </cell>
        </row>
        <row r="161">
          <cell r="A161">
            <v>35657</v>
          </cell>
          <cell r="B161">
            <v>75.8</v>
          </cell>
          <cell r="D161">
            <v>4410</v>
          </cell>
          <cell r="E161">
            <v>16</v>
          </cell>
        </row>
        <row r="162">
          <cell r="A162">
            <v>35660</v>
          </cell>
          <cell r="B162">
            <v>75.8</v>
          </cell>
          <cell r="D162">
            <v>3020</v>
          </cell>
          <cell r="E162">
            <v>19</v>
          </cell>
        </row>
        <row r="163">
          <cell r="A163">
            <v>35661</v>
          </cell>
          <cell r="B163">
            <v>75.8</v>
          </cell>
          <cell r="D163">
            <v>2190</v>
          </cell>
          <cell r="E163">
            <v>18</v>
          </cell>
        </row>
        <row r="164">
          <cell r="A164">
            <v>35662</v>
          </cell>
          <cell r="B164">
            <v>75.759</v>
          </cell>
          <cell r="D164">
            <v>4315</v>
          </cell>
          <cell r="E164">
            <v>25</v>
          </cell>
        </row>
        <row r="165">
          <cell r="A165">
            <v>35663</v>
          </cell>
          <cell r="B165">
            <v>75.790000000000006</v>
          </cell>
          <cell r="D165">
            <v>620</v>
          </cell>
          <cell r="E165">
            <v>19</v>
          </cell>
        </row>
        <row r="166">
          <cell r="A166">
            <v>35664</v>
          </cell>
          <cell r="B166">
            <v>75.8</v>
          </cell>
          <cell r="D166">
            <v>2870</v>
          </cell>
          <cell r="E166">
            <v>16</v>
          </cell>
        </row>
        <row r="167">
          <cell r="A167">
            <v>35667</v>
          </cell>
          <cell r="B167">
            <v>75.8</v>
          </cell>
          <cell r="D167">
            <v>3140</v>
          </cell>
          <cell r="E167">
            <v>19</v>
          </cell>
        </row>
        <row r="168">
          <cell r="A168">
            <v>35668</v>
          </cell>
          <cell r="B168">
            <v>75.799700000000001</v>
          </cell>
          <cell r="D168">
            <v>6935</v>
          </cell>
          <cell r="E168">
            <v>26</v>
          </cell>
        </row>
        <row r="169">
          <cell r="A169">
            <v>35669</v>
          </cell>
          <cell r="B169">
            <v>75.8</v>
          </cell>
          <cell r="D169">
            <v>6770</v>
          </cell>
          <cell r="E169">
            <v>22</v>
          </cell>
        </row>
        <row r="170">
          <cell r="A170">
            <v>35670</v>
          </cell>
          <cell r="B170">
            <v>75.8</v>
          </cell>
          <cell r="D170">
            <v>4490</v>
          </cell>
          <cell r="E170">
            <v>17</v>
          </cell>
        </row>
        <row r="171">
          <cell r="A171">
            <v>35671</v>
          </cell>
          <cell r="B171">
            <v>75.8</v>
          </cell>
          <cell r="D171">
            <v>15950</v>
          </cell>
          <cell r="E171">
            <v>21</v>
          </cell>
        </row>
        <row r="172">
          <cell r="A172">
            <v>35674</v>
          </cell>
          <cell r="B172">
            <v>75.8</v>
          </cell>
          <cell r="D172">
            <v>2020</v>
          </cell>
          <cell r="E172">
            <v>19</v>
          </cell>
        </row>
        <row r="173">
          <cell r="A173">
            <v>35675</v>
          </cell>
          <cell r="B173">
            <v>75.8</v>
          </cell>
          <cell r="D173">
            <v>10170</v>
          </cell>
          <cell r="E173">
            <v>19</v>
          </cell>
        </row>
        <row r="174">
          <cell r="A174">
            <v>35676</v>
          </cell>
          <cell r="B174">
            <v>75.8</v>
          </cell>
          <cell r="D174">
            <v>3580</v>
          </cell>
          <cell r="E174">
            <v>12</v>
          </cell>
        </row>
        <row r="175">
          <cell r="A175">
            <v>35677</v>
          </cell>
          <cell r="B175">
            <v>75.8</v>
          </cell>
          <cell r="D175">
            <v>3385</v>
          </cell>
          <cell r="E175">
            <v>20</v>
          </cell>
        </row>
        <row r="176">
          <cell r="A176">
            <v>35678</v>
          </cell>
          <cell r="B176">
            <v>75.8</v>
          </cell>
          <cell r="D176">
            <v>2890</v>
          </cell>
          <cell r="E176">
            <v>15</v>
          </cell>
        </row>
        <row r="177">
          <cell r="A177">
            <v>35681</v>
          </cell>
          <cell r="B177">
            <v>75.8</v>
          </cell>
          <cell r="D177">
            <v>1035</v>
          </cell>
          <cell r="E177">
            <v>17</v>
          </cell>
        </row>
        <row r="178">
          <cell r="A178">
            <v>35682</v>
          </cell>
          <cell r="B178">
            <v>75.73</v>
          </cell>
          <cell r="D178">
            <v>1575</v>
          </cell>
          <cell r="E178">
            <v>20</v>
          </cell>
        </row>
        <row r="179">
          <cell r="A179">
            <v>35683</v>
          </cell>
          <cell r="B179">
            <v>75.750200000000007</v>
          </cell>
          <cell r="D179">
            <v>110</v>
          </cell>
          <cell r="E179">
            <v>18</v>
          </cell>
        </row>
        <row r="180">
          <cell r="A180">
            <v>35684</v>
          </cell>
          <cell r="B180">
            <v>75.8</v>
          </cell>
          <cell r="D180">
            <v>3365</v>
          </cell>
          <cell r="E180">
            <v>17</v>
          </cell>
        </row>
        <row r="181">
          <cell r="A181">
            <v>35685</v>
          </cell>
          <cell r="B181">
            <v>75.8</v>
          </cell>
          <cell r="D181">
            <v>4245</v>
          </cell>
          <cell r="E181">
            <v>19</v>
          </cell>
        </row>
        <row r="182">
          <cell r="A182">
            <v>35688</v>
          </cell>
          <cell r="B182">
            <v>75.8</v>
          </cell>
          <cell r="D182">
            <v>4555</v>
          </cell>
          <cell r="E182">
            <v>17</v>
          </cell>
        </row>
        <row r="183">
          <cell r="A183">
            <v>35689</v>
          </cell>
          <cell r="B183">
            <v>75.8</v>
          </cell>
          <cell r="D183">
            <v>3165</v>
          </cell>
          <cell r="E183">
            <v>12</v>
          </cell>
        </row>
        <row r="184">
          <cell r="A184">
            <v>35690</v>
          </cell>
          <cell r="B184">
            <v>75.750200000000007</v>
          </cell>
          <cell r="D184">
            <v>115</v>
          </cell>
          <cell r="E184">
            <v>15</v>
          </cell>
        </row>
        <row r="185">
          <cell r="A185">
            <v>35691</v>
          </cell>
          <cell r="B185">
            <v>75.7</v>
          </cell>
          <cell r="D185">
            <v>15</v>
          </cell>
          <cell r="E185">
            <v>18</v>
          </cell>
        </row>
        <row r="186">
          <cell r="A186">
            <v>35692</v>
          </cell>
          <cell r="B186">
            <v>75.73</v>
          </cell>
          <cell r="D186">
            <v>835</v>
          </cell>
          <cell r="E186">
            <v>16</v>
          </cell>
        </row>
        <row r="187">
          <cell r="A187">
            <v>35695</v>
          </cell>
          <cell r="B187">
            <v>75.8</v>
          </cell>
          <cell r="D187">
            <v>1815</v>
          </cell>
          <cell r="E187">
            <v>16</v>
          </cell>
        </row>
        <row r="188">
          <cell r="A188">
            <v>35696</v>
          </cell>
          <cell r="B188">
            <v>75.8</v>
          </cell>
          <cell r="D188">
            <v>1585</v>
          </cell>
          <cell r="E188">
            <v>13</v>
          </cell>
        </row>
        <row r="189">
          <cell r="A189">
            <v>35697</v>
          </cell>
          <cell r="B189">
            <v>75.8</v>
          </cell>
          <cell r="D189">
            <v>405</v>
          </cell>
          <cell r="E189">
            <v>11</v>
          </cell>
        </row>
        <row r="190">
          <cell r="A190">
            <v>35698</v>
          </cell>
          <cell r="B190">
            <v>75.8</v>
          </cell>
          <cell r="D190">
            <v>2560</v>
          </cell>
          <cell r="E190">
            <v>14</v>
          </cell>
        </row>
        <row r="191">
          <cell r="A191">
            <v>35699</v>
          </cell>
          <cell r="B191">
            <v>75.799000000000007</v>
          </cell>
          <cell r="D191">
            <v>305</v>
          </cell>
          <cell r="E191">
            <v>16</v>
          </cell>
        </row>
        <row r="192">
          <cell r="A192">
            <v>35702</v>
          </cell>
          <cell r="B192">
            <v>75.5</v>
          </cell>
          <cell r="D192">
            <v>3885</v>
          </cell>
          <cell r="E192">
            <v>17</v>
          </cell>
        </row>
        <row r="193">
          <cell r="A193">
            <v>35703</v>
          </cell>
          <cell r="B193">
            <v>75.739999999999995</v>
          </cell>
          <cell r="D193">
            <v>3140</v>
          </cell>
          <cell r="E193">
            <v>19</v>
          </cell>
        </row>
        <row r="194">
          <cell r="A194">
            <v>35704</v>
          </cell>
          <cell r="B194">
            <v>75.8</v>
          </cell>
          <cell r="D194">
            <v>1010</v>
          </cell>
          <cell r="E194">
            <v>15</v>
          </cell>
        </row>
        <row r="195">
          <cell r="A195">
            <v>35705</v>
          </cell>
          <cell r="B195">
            <v>75.66</v>
          </cell>
          <cell r="D195">
            <v>1945</v>
          </cell>
          <cell r="E195">
            <v>16</v>
          </cell>
        </row>
        <row r="196">
          <cell r="A196">
            <v>35706</v>
          </cell>
          <cell r="B196">
            <v>75.8</v>
          </cell>
          <cell r="D196">
            <v>980</v>
          </cell>
          <cell r="E196">
            <v>19</v>
          </cell>
        </row>
        <row r="197">
          <cell r="A197">
            <v>35709</v>
          </cell>
          <cell r="B197">
            <v>75.8</v>
          </cell>
          <cell r="D197">
            <v>1120</v>
          </cell>
          <cell r="E197">
            <v>15</v>
          </cell>
        </row>
        <row r="198">
          <cell r="A198">
            <v>35710</v>
          </cell>
          <cell r="B198">
            <v>75.8</v>
          </cell>
          <cell r="D198">
            <v>2895</v>
          </cell>
          <cell r="E198">
            <v>16</v>
          </cell>
        </row>
        <row r="199">
          <cell r="A199">
            <v>35711</v>
          </cell>
          <cell r="B199">
            <v>75.8</v>
          </cell>
          <cell r="D199">
            <v>340</v>
          </cell>
          <cell r="E199">
            <v>14</v>
          </cell>
        </row>
        <row r="200">
          <cell r="A200">
            <v>35712</v>
          </cell>
          <cell r="B200">
            <v>75.799899999999994</v>
          </cell>
          <cell r="D200">
            <v>420</v>
          </cell>
          <cell r="E200">
            <v>18</v>
          </cell>
        </row>
        <row r="201">
          <cell r="A201">
            <v>35713</v>
          </cell>
          <cell r="B201">
            <v>75.745000000000005</v>
          </cell>
          <cell r="D201">
            <v>360</v>
          </cell>
          <cell r="E201">
            <v>17</v>
          </cell>
        </row>
        <row r="202">
          <cell r="A202">
            <v>35716</v>
          </cell>
          <cell r="B202">
            <v>75.7</v>
          </cell>
          <cell r="D202">
            <v>905</v>
          </cell>
          <cell r="E202">
            <v>17</v>
          </cell>
        </row>
        <row r="203">
          <cell r="A203">
            <v>35717</v>
          </cell>
          <cell r="B203">
            <v>75.750100000000003</v>
          </cell>
          <cell r="D203">
            <v>855</v>
          </cell>
          <cell r="E203">
            <v>14</v>
          </cell>
        </row>
        <row r="204">
          <cell r="A204">
            <v>35718</v>
          </cell>
          <cell r="B204">
            <v>75.795000000000002</v>
          </cell>
          <cell r="D204">
            <v>305</v>
          </cell>
          <cell r="E204">
            <v>16</v>
          </cell>
        </row>
        <row r="205">
          <cell r="A205">
            <v>35719</v>
          </cell>
          <cell r="B205">
            <v>75.689899999999994</v>
          </cell>
          <cell r="D205">
            <v>1545</v>
          </cell>
          <cell r="E205">
            <v>21</v>
          </cell>
        </row>
        <row r="206">
          <cell r="A206">
            <v>35720</v>
          </cell>
          <cell r="B206">
            <v>75.489999999999995</v>
          </cell>
          <cell r="D206">
            <v>1980</v>
          </cell>
          <cell r="E206">
            <v>23</v>
          </cell>
        </row>
        <row r="207">
          <cell r="A207">
            <v>35723</v>
          </cell>
          <cell r="B207">
            <v>75.599999999999994</v>
          </cell>
          <cell r="D207">
            <v>2050</v>
          </cell>
          <cell r="E207">
            <v>22</v>
          </cell>
        </row>
        <row r="208">
          <cell r="A208">
            <v>35724</v>
          </cell>
          <cell r="B208">
            <v>75.450100000000006</v>
          </cell>
          <cell r="D208">
            <v>1015</v>
          </cell>
          <cell r="E208">
            <v>21</v>
          </cell>
        </row>
        <row r="209">
          <cell r="A209">
            <v>35725</v>
          </cell>
          <cell r="B209">
            <v>75.5</v>
          </cell>
          <cell r="D209">
            <v>350</v>
          </cell>
          <cell r="E209">
            <v>21</v>
          </cell>
        </row>
        <row r="210">
          <cell r="A210">
            <v>35726</v>
          </cell>
          <cell r="B210">
            <v>75.444999999999993</v>
          </cell>
          <cell r="D210">
            <v>11835</v>
          </cell>
          <cell r="E210">
            <v>21</v>
          </cell>
        </row>
        <row r="211">
          <cell r="A211">
            <v>35727</v>
          </cell>
          <cell r="B211">
            <v>75.55</v>
          </cell>
          <cell r="D211">
            <v>695</v>
          </cell>
          <cell r="E211">
            <v>21</v>
          </cell>
        </row>
        <row r="212">
          <cell r="A212">
            <v>35730</v>
          </cell>
          <cell r="B212">
            <v>75.72</v>
          </cell>
          <cell r="D212">
            <v>1725</v>
          </cell>
          <cell r="E212">
            <v>21</v>
          </cell>
        </row>
        <row r="213">
          <cell r="A213">
            <v>35731</v>
          </cell>
          <cell r="B213">
            <v>75.599999999999994</v>
          </cell>
          <cell r="D213">
            <v>1155</v>
          </cell>
          <cell r="E213">
            <v>22</v>
          </cell>
        </row>
        <row r="214">
          <cell r="A214">
            <v>35732</v>
          </cell>
          <cell r="B214">
            <v>75.790000000000006</v>
          </cell>
          <cell r="D214">
            <v>1950</v>
          </cell>
          <cell r="E214">
            <v>21</v>
          </cell>
        </row>
        <row r="215">
          <cell r="A215">
            <v>35733</v>
          </cell>
          <cell r="B215">
            <v>75.784000000000006</v>
          </cell>
          <cell r="D215">
            <v>3015</v>
          </cell>
          <cell r="E215">
            <v>20</v>
          </cell>
        </row>
        <row r="216">
          <cell r="A216">
            <v>35734</v>
          </cell>
          <cell r="B216">
            <v>75.8</v>
          </cell>
          <cell r="D216">
            <v>15695</v>
          </cell>
          <cell r="E216">
            <v>19</v>
          </cell>
        </row>
        <row r="217">
          <cell r="A217">
            <v>35737</v>
          </cell>
          <cell r="B217">
            <v>75.8</v>
          </cell>
          <cell r="D217">
            <v>1320</v>
          </cell>
          <cell r="E217">
            <v>21</v>
          </cell>
        </row>
        <row r="218">
          <cell r="A218">
            <v>35738</v>
          </cell>
          <cell r="B218">
            <v>75.8</v>
          </cell>
          <cell r="D218">
            <v>8900</v>
          </cell>
          <cell r="E218">
            <v>18</v>
          </cell>
        </row>
        <row r="219">
          <cell r="A219">
            <v>35739</v>
          </cell>
          <cell r="B219">
            <v>75.8</v>
          </cell>
          <cell r="D219">
            <v>4465</v>
          </cell>
          <cell r="E219">
            <v>15</v>
          </cell>
        </row>
        <row r="220">
          <cell r="A220">
            <v>35740</v>
          </cell>
          <cell r="B220">
            <v>75.8</v>
          </cell>
          <cell r="D220">
            <v>1975</v>
          </cell>
          <cell r="E220">
            <v>16</v>
          </cell>
        </row>
        <row r="221">
          <cell r="A221">
            <v>35741</v>
          </cell>
          <cell r="B221">
            <v>75.8</v>
          </cell>
          <cell r="D221">
            <v>6350</v>
          </cell>
          <cell r="E221">
            <v>17</v>
          </cell>
        </row>
        <row r="222">
          <cell r="A222">
            <v>35744</v>
          </cell>
          <cell r="B222">
            <v>75.8</v>
          </cell>
          <cell r="D222">
            <v>3635</v>
          </cell>
          <cell r="E222">
            <v>18</v>
          </cell>
        </row>
        <row r="223">
          <cell r="A223">
            <v>35745</v>
          </cell>
          <cell r="B223">
            <v>75.8</v>
          </cell>
          <cell r="D223">
            <v>5750</v>
          </cell>
          <cell r="E223">
            <v>20</v>
          </cell>
        </row>
        <row r="224">
          <cell r="A224">
            <v>35746</v>
          </cell>
          <cell r="B224">
            <v>75.8</v>
          </cell>
          <cell r="D224">
            <v>6830</v>
          </cell>
          <cell r="E224">
            <v>17</v>
          </cell>
        </row>
        <row r="225">
          <cell r="A225">
            <v>35747</v>
          </cell>
          <cell r="B225">
            <v>75.724999999999994</v>
          </cell>
          <cell r="D225">
            <v>8360</v>
          </cell>
          <cell r="E225">
            <v>19</v>
          </cell>
        </row>
        <row r="226">
          <cell r="A226">
            <v>35748</v>
          </cell>
          <cell r="B226">
            <v>75.8</v>
          </cell>
          <cell r="D226">
            <v>2370</v>
          </cell>
          <cell r="E226">
            <v>16</v>
          </cell>
        </row>
        <row r="227">
          <cell r="A227">
            <v>35751</v>
          </cell>
          <cell r="B227">
            <v>75.8</v>
          </cell>
          <cell r="D227">
            <v>790</v>
          </cell>
          <cell r="E227">
            <v>15</v>
          </cell>
        </row>
        <row r="228">
          <cell r="A228">
            <v>35752</v>
          </cell>
          <cell r="B228">
            <v>75.8</v>
          </cell>
          <cell r="D228">
            <v>955</v>
          </cell>
          <cell r="E228">
            <v>16</v>
          </cell>
        </row>
        <row r="229">
          <cell r="A229">
            <v>35753</v>
          </cell>
          <cell r="B229">
            <v>75.739999999999995</v>
          </cell>
          <cell r="D229">
            <v>985</v>
          </cell>
          <cell r="E229">
            <v>16</v>
          </cell>
        </row>
        <row r="230">
          <cell r="A230">
            <v>35754</v>
          </cell>
          <cell r="B230">
            <v>75.599999999999994</v>
          </cell>
          <cell r="D230">
            <v>2315</v>
          </cell>
          <cell r="E230">
            <v>17</v>
          </cell>
        </row>
        <row r="231">
          <cell r="A231">
            <v>35755</v>
          </cell>
          <cell r="B231">
            <v>75.75</v>
          </cell>
          <cell r="D231">
            <v>1705</v>
          </cell>
          <cell r="E231">
            <v>17</v>
          </cell>
        </row>
        <row r="232">
          <cell r="A232">
            <v>35758</v>
          </cell>
          <cell r="B232">
            <v>75.73</v>
          </cell>
          <cell r="D232">
            <v>790</v>
          </cell>
          <cell r="E232">
            <v>18</v>
          </cell>
        </row>
        <row r="233">
          <cell r="A233">
            <v>35759</v>
          </cell>
          <cell r="B233">
            <v>75.639899999999997</v>
          </cell>
          <cell r="D233">
            <v>4780</v>
          </cell>
          <cell r="E233">
            <v>21</v>
          </cell>
        </row>
        <row r="234">
          <cell r="A234">
            <v>35760</v>
          </cell>
          <cell r="B234">
            <v>75.649799999999999</v>
          </cell>
          <cell r="D234">
            <v>770</v>
          </cell>
          <cell r="E234">
            <v>17</v>
          </cell>
        </row>
        <row r="235">
          <cell r="A235">
            <v>35761</v>
          </cell>
          <cell r="B235">
            <v>75.760000000000005</v>
          </cell>
          <cell r="D235">
            <v>1210</v>
          </cell>
          <cell r="E235">
            <v>16</v>
          </cell>
        </row>
        <row r="236">
          <cell r="A236">
            <v>35762</v>
          </cell>
          <cell r="B236">
            <v>75.8</v>
          </cell>
          <cell r="D236">
            <v>4665</v>
          </cell>
          <cell r="E236">
            <v>20</v>
          </cell>
        </row>
        <row r="237">
          <cell r="A237">
            <v>35765</v>
          </cell>
          <cell r="B237">
            <v>75.8</v>
          </cell>
          <cell r="D237">
            <v>6050</v>
          </cell>
          <cell r="E237">
            <v>17</v>
          </cell>
        </row>
        <row r="238">
          <cell r="A238">
            <v>35766</v>
          </cell>
          <cell r="B238">
            <v>75.8</v>
          </cell>
          <cell r="D238">
            <v>4970</v>
          </cell>
          <cell r="E238">
            <v>23</v>
          </cell>
        </row>
        <row r="239">
          <cell r="A239">
            <v>35767</v>
          </cell>
          <cell r="B239">
            <v>75.8</v>
          </cell>
          <cell r="D239">
            <v>4635</v>
          </cell>
          <cell r="E239">
            <v>21</v>
          </cell>
        </row>
        <row r="240">
          <cell r="A240">
            <v>35768</v>
          </cell>
          <cell r="B240">
            <v>75.8</v>
          </cell>
          <cell r="D240">
            <v>23020</v>
          </cell>
          <cell r="E240">
            <v>22</v>
          </cell>
        </row>
        <row r="241">
          <cell r="A241">
            <v>35769</v>
          </cell>
          <cell r="B241">
            <v>75.8</v>
          </cell>
          <cell r="D241">
            <v>9955</v>
          </cell>
          <cell r="E241">
            <v>20</v>
          </cell>
        </row>
        <row r="242">
          <cell r="A242">
            <v>35772</v>
          </cell>
          <cell r="B242">
            <v>75.8</v>
          </cell>
          <cell r="D242">
            <v>5755</v>
          </cell>
          <cell r="E242">
            <v>21</v>
          </cell>
        </row>
        <row r="243">
          <cell r="A243">
            <v>35773</v>
          </cell>
          <cell r="B243">
            <v>75.8</v>
          </cell>
          <cell r="D243">
            <v>14315</v>
          </cell>
          <cell r="E243">
            <v>22</v>
          </cell>
        </row>
        <row r="244">
          <cell r="A244">
            <v>35774</v>
          </cell>
          <cell r="B244">
            <v>75.8</v>
          </cell>
          <cell r="D244">
            <v>6300</v>
          </cell>
          <cell r="E244">
            <v>14</v>
          </cell>
        </row>
        <row r="245">
          <cell r="A245">
            <v>35775</v>
          </cell>
          <cell r="B245">
            <v>75.8</v>
          </cell>
          <cell r="D245">
            <v>6640</v>
          </cell>
          <cell r="E245">
            <v>15</v>
          </cell>
        </row>
        <row r="246">
          <cell r="A246">
            <v>35776</v>
          </cell>
          <cell r="B246">
            <v>75.8</v>
          </cell>
          <cell r="D246">
            <v>780</v>
          </cell>
          <cell r="E246">
            <v>13</v>
          </cell>
        </row>
        <row r="247">
          <cell r="A247">
            <v>35777</v>
          </cell>
          <cell r="B247">
            <v>75.8</v>
          </cell>
          <cell r="D247">
            <v>2375</v>
          </cell>
          <cell r="E247">
            <v>16</v>
          </cell>
        </row>
        <row r="248">
          <cell r="A248">
            <v>35781</v>
          </cell>
          <cell r="B248">
            <v>75.8</v>
          </cell>
          <cell r="D248">
            <v>8915</v>
          </cell>
          <cell r="E248">
            <v>14</v>
          </cell>
        </row>
        <row r="249">
          <cell r="A249">
            <v>35782</v>
          </cell>
          <cell r="B249">
            <v>75.8</v>
          </cell>
          <cell r="D249">
            <v>3730</v>
          </cell>
          <cell r="E249">
            <v>12</v>
          </cell>
        </row>
        <row r="250">
          <cell r="A250">
            <v>35783</v>
          </cell>
          <cell r="B250">
            <v>75.8</v>
          </cell>
          <cell r="D250">
            <v>3750</v>
          </cell>
          <cell r="E250">
            <v>14</v>
          </cell>
        </row>
        <row r="251">
          <cell r="A251">
            <v>35786</v>
          </cell>
          <cell r="B251">
            <v>75.819999999999993</v>
          </cell>
          <cell r="D251">
            <v>3000</v>
          </cell>
          <cell r="E251">
            <v>20</v>
          </cell>
        </row>
        <row r="252">
          <cell r="A252">
            <v>35787</v>
          </cell>
          <cell r="B252">
            <v>75.86</v>
          </cell>
          <cell r="D252">
            <v>20290</v>
          </cell>
          <cell r="E252">
            <v>17</v>
          </cell>
        </row>
        <row r="253">
          <cell r="A253">
            <v>35788</v>
          </cell>
          <cell r="B253">
            <v>75.829899999999995</v>
          </cell>
          <cell r="D253">
            <v>3120</v>
          </cell>
          <cell r="E253">
            <v>14</v>
          </cell>
        </row>
        <row r="254">
          <cell r="A254">
            <v>35789</v>
          </cell>
          <cell r="B254">
            <v>75.8</v>
          </cell>
          <cell r="D254">
            <v>1020</v>
          </cell>
          <cell r="E254">
            <v>16</v>
          </cell>
        </row>
        <row r="255">
          <cell r="A255">
            <v>35790</v>
          </cell>
          <cell r="B255">
            <v>75.834999999999994</v>
          </cell>
          <cell r="D255">
            <v>1910</v>
          </cell>
          <cell r="E255">
            <v>14</v>
          </cell>
        </row>
        <row r="256">
          <cell r="A256">
            <v>35793</v>
          </cell>
          <cell r="B256">
            <v>75.878</v>
          </cell>
          <cell r="D256">
            <v>9425</v>
          </cell>
          <cell r="E256">
            <v>16</v>
          </cell>
        </row>
        <row r="257">
          <cell r="A257">
            <v>35794</v>
          </cell>
          <cell r="B257">
            <v>76</v>
          </cell>
          <cell r="D257">
            <v>16360</v>
          </cell>
          <cell r="E257">
            <v>16</v>
          </cell>
        </row>
        <row r="258">
          <cell r="A258">
            <v>35795</v>
          </cell>
          <cell r="B258">
            <v>75.819999999999993</v>
          </cell>
          <cell r="D258">
            <v>9800</v>
          </cell>
          <cell r="E258">
            <v>21</v>
          </cell>
        </row>
        <row r="259">
          <cell r="A259">
            <v>35800</v>
          </cell>
          <cell r="B259">
            <v>76</v>
          </cell>
          <cell r="D259">
            <v>19050</v>
          </cell>
          <cell r="E259">
            <v>18</v>
          </cell>
        </row>
        <row r="260">
          <cell r="A260">
            <v>35801</v>
          </cell>
          <cell r="B260">
            <v>76.150199999999998</v>
          </cell>
          <cell r="D260">
            <v>21430</v>
          </cell>
          <cell r="E260">
            <v>21</v>
          </cell>
        </row>
        <row r="261">
          <cell r="A261">
            <v>35802</v>
          </cell>
          <cell r="B261">
            <v>76.150000000000006</v>
          </cell>
          <cell r="D261">
            <v>16380</v>
          </cell>
          <cell r="E261">
            <v>18</v>
          </cell>
        </row>
        <row r="262">
          <cell r="A262">
            <v>35803</v>
          </cell>
          <cell r="B262">
            <v>76.150000000000006</v>
          </cell>
          <cell r="D262">
            <v>14530</v>
          </cell>
          <cell r="E262">
            <v>19</v>
          </cell>
        </row>
        <row r="263">
          <cell r="A263">
            <v>35804</v>
          </cell>
          <cell r="B263">
            <v>76.17</v>
          </cell>
          <cell r="D263">
            <v>19985</v>
          </cell>
          <cell r="E263">
            <v>21</v>
          </cell>
        </row>
        <row r="264">
          <cell r="A264">
            <v>35807</v>
          </cell>
          <cell r="B264">
            <v>76.400000000000006</v>
          </cell>
          <cell r="D264">
            <v>13625</v>
          </cell>
          <cell r="E264">
            <v>18</v>
          </cell>
        </row>
        <row r="265">
          <cell r="A265">
            <v>35808</v>
          </cell>
          <cell r="B265">
            <v>76.38</v>
          </cell>
          <cell r="D265">
            <v>12510</v>
          </cell>
          <cell r="E265">
            <v>21</v>
          </cell>
        </row>
        <row r="266">
          <cell r="A266">
            <v>35809</v>
          </cell>
          <cell r="B266">
            <v>76.400000000000006</v>
          </cell>
          <cell r="D266">
            <v>8600</v>
          </cell>
          <cell r="E266">
            <v>20</v>
          </cell>
        </row>
        <row r="267">
          <cell r="A267">
            <v>35810</v>
          </cell>
          <cell r="B267">
            <v>76.400000000000006</v>
          </cell>
          <cell r="D267">
            <v>5490</v>
          </cell>
          <cell r="E267">
            <v>19</v>
          </cell>
        </row>
        <row r="268">
          <cell r="A268">
            <v>35811</v>
          </cell>
          <cell r="B268">
            <v>76.400000000000006</v>
          </cell>
          <cell r="D268">
            <v>9880</v>
          </cell>
          <cell r="E268">
            <v>17</v>
          </cell>
        </row>
        <row r="269">
          <cell r="A269">
            <v>35814</v>
          </cell>
          <cell r="B269">
            <v>76.400000000000006</v>
          </cell>
          <cell r="D269">
            <v>10070</v>
          </cell>
          <cell r="E269">
            <v>21</v>
          </cell>
        </row>
        <row r="270">
          <cell r="A270">
            <v>35815</v>
          </cell>
          <cell r="B270">
            <v>76.400000000000006</v>
          </cell>
          <cell r="D270">
            <v>10885</v>
          </cell>
          <cell r="E270">
            <v>22</v>
          </cell>
        </row>
        <row r="271">
          <cell r="A271">
            <v>35816</v>
          </cell>
          <cell r="B271">
            <v>76.3</v>
          </cell>
          <cell r="D271">
            <v>2650</v>
          </cell>
          <cell r="E271">
            <v>16</v>
          </cell>
        </row>
        <row r="272">
          <cell r="A272">
            <v>35817</v>
          </cell>
          <cell r="B272">
            <v>76.400000000000006</v>
          </cell>
          <cell r="D272">
            <v>11000</v>
          </cell>
          <cell r="E272">
            <v>19</v>
          </cell>
        </row>
        <row r="273">
          <cell r="A273">
            <v>35818</v>
          </cell>
          <cell r="B273">
            <v>76.400000000000006</v>
          </cell>
          <cell r="D273">
            <v>11270</v>
          </cell>
          <cell r="E273">
            <v>19</v>
          </cell>
        </row>
        <row r="274">
          <cell r="A274">
            <v>35821</v>
          </cell>
          <cell r="B274">
            <v>76.400000000000006</v>
          </cell>
          <cell r="D274">
            <v>7530</v>
          </cell>
          <cell r="E274">
            <v>19</v>
          </cell>
        </row>
        <row r="275">
          <cell r="A275">
            <v>35822</v>
          </cell>
          <cell r="B275">
            <v>76.400000000000006</v>
          </cell>
          <cell r="D275">
            <v>8325</v>
          </cell>
          <cell r="E275">
            <v>19</v>
          </cell>
        </row>
        <row r="276">
          <cell r="A276">
            <v>35823</v>
          </cell>
          <cell r="B276">
            <v>76.400000000000006</v>
          </cell>
          <cell r="D276">
            <v>720</v>
          </cell>
          <cell r="E276">
            <v>15</v>
          </cell>
        </row>
        <row r="277">
          <cell r="A277">
            <v>35824</v>
          </cell>
          <cell r="B277">
            <v>76.400000000000006</v>
          </cell>
          <cell r="D277">
            <v>4495</v>
          </cell>
          <cell r="E277">
            <v>17</v>
          </cell>
        </row>
        <row r="278">
          <cell r="A278">
            <v>35825</v>
          </cell>
          <cell r="B278">
            <v>76.400300000000001</v>
          </cell>
          <cell r="D278">
            <v>8300</v>
          </cell>
          <cell r="E278">
            <v>20</v>
          </cell>
        </row>
        <row r="279">
          <cell r="A279">
            <v>35828</v>
          </cell>
          <cell r="B279">
            <v>76.400000000000006</v>
          </cell>
          <cell r="D279">
            <v>8765</v>
          </cell>
          <cell r="E279">
            <v>18</v>
          </cell>
        </row>
        <row r="280">
          <cell r="A280">
            <v>35829</v>
          </cell>
          <cell r="B280">
            <v>76.400000000000006</v>
          </cell>
          <cell r="D280">
            <v>3580</v>
          </cell>
          <cell r="E280">
            <v>18</v>
          </cell>
        </row>
        <row r="281">
          <cell r="A281">
            <v>35830</v>
          </cell>
          <cell r="B281">
            <v>76.400000000000006</v>
          </cell>
          <cell r="D281">
            <v>1895</v>
          </cell>
          <cell r="E281">
            <v>15</v>
          </cell>
        </row>
        <row r="282">
          <cell r="A282">
            <v>35831</v>
          </cell>
          <cell r="B282">
            <v>76.400000000000006</v>
          </cell>
          <cell r="D282">
            <v>6900</v>
          </cell>
          <cell r="E282">
            <v>17</v>
          </cell>
        </row>
        <row r="283">
          <cell r="A283">
            <v>35832</v>
          </cell>
          <cell r="B283">
            <v>76.400000000000006</v>
          </cell>
          <cell r="D283">
            <v>765</v>
          </cell>
          <cell r="E283">
            <v>14</v>
          </cell>
        </row>
        <row r="284">
          <cell r="A284">
            <v>35835</v>
          </cell>
          <cell r="B284">
            <v>76.38</v>
          </cell>
          <cell r="D284">
            <v>2270</v>
          </cell>
          <cell r="E284">
            <v>17</v>
          </cell>
        </row>
        <row r="285">
          <cell r="A285">
            <v>35836</v>
          </cell>
          <cell r="B285">
            <v>76.380899999999997</v>
          </cell>
          <cell r="D285">
            <v>2460</v>
          </cell>
          <cell r="E285">
            <v>17</v>
          </cell>
        </row>
        <row r="286">
          <cell r="A286">
            <v>35837</v>
          </cell>
          <cell r="B286">
            <v>76.400000000000006</v>
          </cell>
          <cell r="D286">
            <v>2395</v>
          </cell>
          <cell r="E286">
            <v>13</v>
          </cell>
        </row>
        <row r="287">
          <cell r="A287">
            <v>35838</v>
          </cell>
          <cell r="B287">
            <v>76.400000000000006</v>
          </cell>
          <cell r="D287">
            <v>4770</v>
          </cell>
          <cell r="E287">
            <v>16</v>
          </cell>
        </row>
        <row r="288">
          <cell r="A288">
            <v>35839</v>
          </cell>
          <cell r="B288">
            <v>76.400000000000006</v>
          </cell>
          <cell r="D288">
            <v>4545</v>
          </cell>
          <cell r="E288">
            <v>13</v>
          </cell>
        </row>
        <row r="289">
          <cell r="A289">
            <v>35842</v>
          </cell>
          <cell r="B289">
            <v>76.38</v>
          </cell>
          <cell r="D289">
            <v>2385</v>
          </cell>
          <cell r="E289">
            <v>14</v>
          </cell>
        </row>
        <row r="290">
          <cell r="A290">
            <v>35843</v>
          </cell>
          <cell r="B290">
            <v>76.400000000000006</v>
          </cell>
          <cell r="D290">
            <v>5480</v>
          </cell>
          <cell r="E290">
            <v>14</v>
          </cell>
        </row>
        <row r="291">
          <cell r="A291">
            <v>35844</v>
          </cell>
          <cell r="B291">
            <v>76.400000000000006</v>
          </cell>
          <cell r="D291">
            <v>4000</v>
          </cell>
          <cell r="E291">
            <v>12</v>
          </cell>
        </row>
        <row r="292">
          <cell r="A292">
            <v>35845</v>
          </cell>
          <cell r="B292">
            <v>76.400000000000006</v>
          </cell>
          <cell r="D292">
            <v>1360</v>
          </cell>
          <cell r="E292">
            <v>17</v>
          </cell>
        </row>
        <row r="293">
          <cell r="A293">
            <v>35846</v>
          </cell>
          <cell r="B293">
            <v>76.347999999999999</v>
          </cell>
          <cell r="D293">
            <v>2055</v>
          </cell>
          <cell r="E293">
            <v>15</v>
          </cell>
        </row>
        <row r="294">
          <cell r="A294">
            <v>35849</v>
          </cell>
          <cell r="B294">
            <v>76.400000000000006</v>
          </cell>
          <cell r="D294">
            <v>8355</v>
          </cell>
          <cell r="E294">
            <v>15</v>
          </cell>
        </row>
        <row r="295">
          <cell r="A295">
            <v>35850</v>
          </cell>
          <cell r="B295">
            <v>76.400000000000006</v>
          </cell>
          <cell r="D295">
            <v>2955</v>
          </cell>
          <cell r="E295">
            <v>15</v>
          </cell>
        </row>
        <row r="296">
          <cell r="A296">
            <v>35851</v>
          </cell>
          <cell r="B296">
            <v>76.400000000000006</v>
          </cell>
          <cell r="D296">
            <v>5120</v>
          </cell>
          <cell r="E296">
            <v>15</v>
          </cell>
        </row>
        <row r="297">
          <cell r="A297">
            <v>35852</v>
          </cell>
          <cell r="B297">
            <v>76.400000000000006</v>
          </cell>
          <cell r="D297">
            <v>845</v>
          </cell>
          <cell r="E297">
            <v>11</v>
          </cell>
        </row>
        <row r="298">
          <cell r="A298">
            <v>35853</v>
          </cell>
          <cell r="B298">
            <v>76.37</v>
          </cell>
          <cell r="D298">
            <v>825</v>
          </cell>
          <cell r="E298">
            <v>15</v>
          </cell>
        </row>
        <row r="299">
          <cell r="A299">
            <v>35856</v>
          </cell>
          <cell r="B299">
            <v>76.400000000000006</v>
          </cell>
          <cell r="D299">
            <v>735</v>
          </cell>
          <cell r="E299">
            <v>14</v>
          </cell>
        </row>
        <row r="300">
          <cell r="A300">
            <v>35857</v>
          </cell>
          <cell r="B300">
            <v>76.37</v>
          </cell>
          <cell r="D300">
            <v>2635</v>
          </cell>
          <cell r="E300">
            <v>19</v>
          </cell>
        </row>
        <row r="301">
          <cell r="A301">
            <v>35858</v>
          </cell>
          <cell r="B301">
            <v>76.400000000000006</v>
          </cell>
          <cell r="D301">
            <v>1550</v>
          </cell>
          <cell r="E301">
            <v>16</v>
          </cell>
        </row>
        <row r="302">
          <cell r="A302">
            <v>35859</v>
          </cell>
          <cell r="B302">
            <v>76.405000000000001</v>
          </cell>
          <cell r="D302">
            <v>325</v>
          </cell>
          <cell r="E302">
            <v>15</v>
          </cell>
        </row>
        <row r="303">
          <cell r="A303">
            <v>35860</v>
          </cell>
          <cell r="B303">
            <v>76.411100000000005</v>
          </cell>
          <cell r="D303">
            <v>7855</v>
          </cell>
          <cell r="E303">
            <v>18</v>
          </cell>
        </row>
        <row r="304">
          <cell r="A304">
            <v>35863</v>
          </cell>
          <cell r="B304">
            <v>76.430000000000007</v>
          </cell>
          <cell r="D304">
            <v>7865</v>
          </cell>
          <cell r="E304">
            <v>15</v>
          </cell>
        </row>
        <row r="305">
          <cell r="A305">
            <v>35864</v>
          </cell>
          <cell r="B305">
            <v>76.430000000000007</v>
          </cell>
          <cell r="D305">
            <v>8435</v>
          </cell>
          <cell r="E305">
            <v>20</v>
          </cell>
        </row>
        <row r="306">
          <cell r="A306">
            <v>35865</v>
          </cell>
          <cell r="B306">
            <v>76.454899999999995</v>
          </cell>
          <cell r="D306">
            <v>3185</v>
          </cell>
          <cell r="E306">
            <v>16</v>
          </cell>
        </row>
        <row r="307">
          <cell r="A307">
            <v>35866</v>
          </cell>
          <cell r="B307">
            <v>76.56</v>
          </cell>
          <cell r="D307">
            <v>2040</v>
          </cell>
          <cell r="E307">
            <v>15</v>
          </cell>
        </row>
        <row r="308">
          <cell r="A308">
            <v>35867</v>
          </cell>
          <cell r="B308">
            <v>76.45</v>
          </cell>
          <cell r="D308">
            <v>22785</v>
          </cell>
          <cell r="E308">
            <v>20</v>
          </cell>
        </row>
        <row r="309">
          <cell r="A309">
            <v>35870</v>
          </cell>
          <cell r="B309">
            <v>76.5</v>
          </cell>
          <cell r="D309">
            <v>2620</v>
          </cell>
          <cell r="E309">
            <v>12</v>
          </cell>
        </row>
        <row r="310">
          <cell r="A310">
            <v>35871</v>
          </cell>
          <cell r="B310">
            <v>76.599900000000005</v>
          </cell>
          <cell r="D310">
            <v>3505</v>
          </cell>
          <cell r="E310">
            <v>14</v>
          </cell>
        </row>
        <row r="311">
          <cell r="A311">
            <v>35872</v>
          </cell>
          <cell r="B311">
            <v>76.59</v>
          </cell>
          <cell r="D311">
            <v>1690</v>
          </cell>
          <cell r="E311">
            <v>18</v>
          </cell>
        </row>
        <row r="312">
          <cell r="A312">
            <v>35873</v>
          </cell>
          <cell r="B312">
            <v>76.599999999999994</v>
          </cell>
          <cell r="D312">
            <v>720</v>
          </cell>
          <cell r="E312">
            <v>12</v>
          </cell>
        </row>
        <row r="313">
          <cell r="A313">
            <v>35874</v>
          </cell>
          <cell r="B313">
            <v>76.56</v>
          </cell>
          <cell r="D313">
            <v>1915</v>
          </cell>
          <cell r="E313">
            <v>17</v>
          </cell>
        </row>
        <row r="314">
          <cell r="A314">
            <v>35877</v>
          </cell>
          <cell r="B314">
            <v>76.599999999999994</v>
          </cell>
          <cell r="D314">
            <v>525</v>
          </cell>
          <cell r="E314">
            <v>15</v>
          </cell>
        </row>
        <row r="315">
          <cell r="A315">
            <v>35878</v>
          </cell>
          <cell r="B315">
            <v>76.569999999999993</v>
          </cell>
          <cell r="D315">
            <v>6310</v>
          </cell>
          <cell r="E315">
            <v>13</v>
          </cell>
        </row>
        <row r="316">
          <cell r="A316">
            <v>35879</v>
          </cell>
          <cell r="B316">
            <v>76.55</v>
          </cell>
          <cell r="D316">
            <v>1770</v>
          </cell>
          <cell r="E316">
            <v>15</v>
          </cell>
        </row>
        <row r="317">
          <cell r="A317">
            <v>35880</v>
          </cell>
          <cell r="B317">
            <v>76.56</v>
          </cell>
          <cell r="D317">
            <v>315</v>
          </cell>
          <cell r="E317">
            <v>17</v>
          </cell>
        </row>
        <row r="318">
          <cell r="A318">
            <v>35881</v>
          </cell>
          <cell r="B318">
            <v>76.599999999999994</v>
          </cell>
          <cell r="D318">
            <v>1000</v>
          </cell>
          <cell r="E318">
            <v>13</v>
          </cell>
        </row>
        <row r="319">
          <cell r="A319">
            <v>35884</v>
          </cell>
          <cell r="B319">
            <v>76.599999999999994</v>
          </cell>
          <cell r="D319">
            <v>2505</v>
          </cell>
          <cell r="E319">
            <v>20</v>
          </cell>
        </row>
        <row r="320">
          <cell r="A320">
            <v>35885</v>
          </cell>
          <cell r="B320">
            <v>76.7</v>
          </cell>
          <cell r="D320">
            <v>5380</v>
          </cell>
          <cell r="E320">
            <v>16</v>
          </cell>
        </row>
        <row r="321">
          <cell r="A321">
            <v>35886</v>
          </cell>
          <cell r="B321">
            <v>76.59</v>
          </cell>
          <cell r="D321">
            <v>5045</v>
          </cell>
          <cell r="E321">
            <v>17</v>
          </cell>
        </row>
        <row r="322">
          <cell r="A322">
            <v>35887</v>
          </cell>
          <cell r="B322">
            <v>76.58</v>
          </cell>
          <cell r="D322">
            <v>1065</v>
          </cell>
          <cell r="E322">
            <v>17</v>
          </cell>
        </row>
        <row r="323">
          <cell r="A323">
            <v>35888</v>
          </cell>
          <cell r="B323">
            <v>76.55</v>
          </cell>
          <cell r="D323">
            <v>1825</v>
          </cell>
          <cell r="E323">
            <v>12</v>
          </cell>
        </row>
        <row r="324">
          <cell r="A324">
            <v>35891</v>
          </cell>
          <cell r="B324">
            <v>76.584999999999994</v>
          </cell>
          <cell r="D324">
            <v>960</v>
          </cell>
          <cell r="E324">
            <v>15</v>
          </cell>
        </row>
        <row r="325">
          <cell r="A325">
            <v>35892</v>
          </cell>
          <cell r="B325">
            <v>76.58</v>
          </cell>
          <cell r="D325">
            <v>1505</v>
          </cell>
          <cell r="E325">
            <v>15</v>
          </cell>
        </row>
        <row r="326">
          <cell r="A326">
            <v>35893</v>
          </cell>
          <cell r="B326">
            <v>76.555000000000007</v>
          </cell>
          <cell r="D326">
            <v>390</v>
          </cell>
          <cell r="E326">
            <v>12</v>
          </cell>
        </row>
        <row r="327">
          <cell r="A327">
            <v>35894</v>
          </cell>
          <cell r="B327">
            <v>76.56</v>
          </cell>
          <cell r="D327">
            <v>215</v>
          </cell>
          <cell r="E327">
            <v>10</v>
          </cell>
        </row>
        <row r="328">
          <cell r="A328">
            <v>35895</v>
          </cell>
          <cell r="B328">
            <v>76.599999999999994</v>
          </cell>
          <cell r="D328">
            <v>520</v>
          </cell>
          <cell r="E328">
            <v>12</v>
          </cell>
        </row>
        <row r="329">
          <cell r="A329">
            <v>35898</v>
          </cell>
          <cell r="B329">
            <v>76.614999999999995</v>
          </cell>
          <cell r="D329">
            <v>535</v>
          </cell>
          <cell r="E329">
            <v>12</v>
          </cell>
        </row>
        <row r="330">
          <cell r="A330">
            <v>35899</v>
          </cell>
          <cell r="B330">
            <v>76.61</v>
          </cell>
          <cell r="D330">
            <v>2600</v>
          </cell>
          <cell r="E330">
            <v>14</v>
          </cell>
        </row>
        <row r="331">
          <cell r="A331">
            <v>35900</v>
          </cell>
          <cell r="B331">
            <v>76.489999999999995</v>
          </cell>
          <cell r="D331">
            <v>3845</v>
          </cell>
          <cell r="E331">
            <v>15</v>
          </cell>
        </row>
        <row r="332">
          <cell r="A332">
            <v>35901</v>
          </cell>
          <cell r="B332">
            <v>76.593999999999994</v>
          </cell>
          <cell r="D332">
            <v>1545</v>
          </cell>
          <cell r="E332">
            <v>14</v>
          </cell>
        </row>
        <row r="333">
          <cell r="A333">
            <v>35902</v>
          </cell>
          <cell r="B333">
            <v>76.599999999999994</v>
          </cell>
          <cell r="D333">
            <v>3755</v>
          </cell>
          <cell r="E333">
            <v>17</v>
          </cell>
        </row>
        <row r="334">
          <cell r="A334">
            <v>35905</v>
          </cell>
          <cell r="B334">
            <v>76.61</v>
          </cell>
          <cell r="D334">
            <v>1255</v>
          </cell>
          <cell r="E334">
            <v>14</v>
          </cell>
        </row>
        <row r="335">
          <cell r="A335">
            <v>35906</v>
          </cell>
          <cell r="B335">
            <v>76.625100000000003</v>
          </cell>
          <cell r="D335">
            <v>3510</v>
          </cell>
          <cell r="E335">
            <v>14</v>
          </cell>
        </row>
        <row r="336">
          <cell r="A336">
            <v>35907</v>
          </cell>
          <cell r="B336">
            <v>76.64</v>
          </cell>
          <cell r="D336">
            <v>1940</v>
          </cell>
          <cell r="E336">
            <v>16</v>
          </cell>
        </row>
        <row r="337">
          <cell r="A337">
            <v>35908</v>
          </cell>
          <cell r="B337">
            <v>76.649500000000003</v>
          </cell>
          <cell r="D337">
            <v>470</v>
          </cell>
          <cell r="E337">
            <v>14</v>
          </cell>
        </row>
        <row r="338">
          <cell r="A338">
            <v>35909</v>
          </cell>
          <cell r="B338">
            <v>76.66</v>
          </cell>
          <cell r="D338">
            <v>1370</v>
          </cell>
          <cell r="E338">
            <v>13</v>
          </cell>
        </row>
        <row r="339">
          <cell r="A339">
            <v>35912</v>
          </cell>
          <cell r="B339">
            <v>76.640299999999996</v>
          </cell>
          <cell r="D339">
            <v>1815</v>
          </cell>
          <cell r="E339">
            <v>11</v>
          </cell>
        </row>
        <row r="340">
          <cell r="A340">
            <v>35913</v>
          </cell>
          <cell r="B340">
            <v>76.590999999999994</v>
          </cell>
          <cell r="D340">
            <v>1265</v>
          </cell>
          <cell r="E340">
            <v>12</v>
          </cell>
        </row>
        <row r="341">
          <cell r="A341">
            <v>35914</v>
          </cell>
          <cell r="B341">
            <v>76.649900000000002</v>
          </cell>
          <cell r="D341">
            <v>695</v>
          </cell>
          <cell r="E341">
            <v>13</v>
          </cell>
        </row>
        <row r="342">
          <cell r="A342">
            <v>35915</v>
          </cell>
          <cell r="B342">
            <v>76.665000000000006</v>
          </cell>
          <cell r="D342">
            <v>1445</v>
          </cell>
          <cell r="E342">
            <v>11</v>
          </cell>
        </row>
        <row r="343">
          <cell r="A343">
            <v>35919</v>
          </cell>
          <cell r="B343">
            <v>76.680000000000007</v>
          </cell>
          <cell r="D343">
            <v>4000</v>
          </cell>
          <cell r="E343">
            <v>14</v>
          </cell>
        </row>
        <row r="344">
          <cell r="A344">
            <v>35920</v>
          </cell>
          <cell r="B344">
            <v>76.75</v>
          </cell>
          <cell r="D344">
            <v>3550</v>
          </cell>
          <cell r="E344">
            <v>15</v>
          </cell>
        </row>
        <row r="345">
          <cell r="A345">
            <v>35921</v>
          </cell>
          <cell r="B345">
            <v>76.84</v>
          </cell>
          <cell r="D345">
            <v>4345</v>
          </cell>
          <cell r="E345">
            <v>17</v>
          </cell>
        </row>
        <row r="346">
          <cell r="A346">
            <v>35922</v>
          </cell>
          <cell r="B346">
            <v>76.795000000000002</v>
          </cell>
          <cell r="D346">
            <v>10705</v>
          </cell>
          <cell r="E346">
            <v>18</v>
          </cell>
        </row>
        <row r="347">
          <cell r="A347">
            <v>35923</v>
          </cell>
          <cell r="B347">
            <v>76.819999999999993</v>
          </cell>
          <cell r="D347">
            <v>4740</v>
          </cell>
          <cell r="E347">
            <v>17</v>
          </cell>
        </row>
        <row r="348">
          <cell r="A348">
            <v>35926</v>
          </cell>
          <cell r="B348">
            <v>76.825000000000003</v>
          </cell>
          <cell r="D348">
            <v>1015</v>
          </cell>
          <cell r="E348">
            <v>11</v>
          </cell>
        </row>
        <row r="349">
          <cell r="A349">
            <v>35927</v>
          </cell>
          <cell r="B349">
            <v>76.849999999999994</v>
          </cell>
          <cell r="D349">
            <v>350</v>
          </cell>
          <cell r="E349">
            <v>8</v>
          </cell>
        </row>
        <row r="350">
          <cell r="A350">
            <v>35928</v>
          </cell>
          <cell r="B350">
            <v>76.849999999999994</v>
          </cell>
          <cell r="D350">
            <v>3385</v>
          </cell>
          <cell r="E350">
            <v>11</v>
          </cell>
        </row>
        <row r="351">
          <cell r="A351">
            <v>35929</v>
          </cell>
          <cell r="B351">
            <v>76.849999999999994</v>
          </cell>
          <cell r="D351">
            <v>625</v>
          </cell>
          <cell r="E351">
            <v>7</v>
          </cell>
        </row>
        <row r="352">
          <cell r="A352">
            <v>35930</v>
          </cell>
          <cell r="B352">
            <v>76.790000000000006</v>
          </cell>
          <cell r="D352">
            <v>3845</v>
          </cell>
          <cell r="E352">
            <v>16</v>
          </cell>
        </row>
        <row r="353">
          <cell r="A353">
            <v>35933</v>
          </cell>
          <cell r="B353">
            <v>76.849900000000005</v>
          </cell>
          <cell r="D353">
            <v>50</v>
          </cell>
          <cell r="E353">
            <v>11</v>
          </cell>
        </row>
        <row r="354">
          <cell r="A354">
            <v>35934</v>
          </cell>
          <cell r="B354">
            <v>76.829899999999995</v>
          </cell>
          <cell r="D354">
            <v>5335</v>
          </cell>
          <cell r="E354">
            <v>14</v>
          </cell>
        </row>
        <row r="355">
          <cell r="A355">
            <v>35935</v>
          </cell>
          <cell r="B355">
            <v>76.819999999999993</v>
          </cell>
          <cell r="D355">
            <v>640</v>
          </cell>
          <cell r="E355">
            <v>12</v>
          </cell>
        </row>
        <row r="356">
          <cell r="A356">
            <v>35936</v>
          </cell>
          <cell r="B356">
            <v>76.849999999999994</v>
          </cell>
          <cell r="D356">
            <v>1250</v>
          </cell>
          <cell r="E356">
            <v>11</v>
          </cell>
        </row>
        <row r="357">
          <cell r="A357">
            <v>35937</v>
          </cell>
          <cell r="B357">
            <v>76.849999999999994</v>
          </cell>
          <cell r="D357">
            <v>2040</v>
          </cell>
          <cell r="E357">
            <v>13</v>
          </cell>
        </row>
        <row r="358">
          <cell r="A358">
            <v>35940</v>
          </cell>
          <cell r="B358">
            <v>76.849000000000004</v>
          </cell>
          <cell r="D358">
            <v>495</v>
          </cell>
          <cell r="E358">
            <v>11</v>
          </cell>
        </row>
        <row r="359">
          <cell r="A359">
            <v>35941</v>
          </cell>
          <cell r="B359">
            <v>76.849999999999994</v>
          </cell>
          <cell r="D359">
            <v>1440</v>
          </cell>
          <cell r="E359">
            <v>17</v>
          </cell>
        </row>
        <row r="360">
          <cell r="A360">
            <v>35942</v>
          </cell>
          <cell r="B360">
            <v>76.84</v>
          </cell>
          <cell r="D360">
            <v>2185</v>
          </cell>
          <cell r="E360">
            <v>13</v>
          </cell>
        </row>
        <row r="361">
          <cell r="A361">
            <v>35943</v>
          </cell>
          <cell r="B361">
            <v>76.849999999999994</v>
          </cell>
          <cell r="D361">
            <v>4300</v>
          </cell>
          <cell r="E361">
            <v>13</v>
          </cell>
        </row>
        <row r="362">
          <cell r="A362">
            <v>35944</v>
          </cell>
          <cell r="B362">
            <v>76.849999999999994</v>
          </cell>
          <cell r="D362">
            <v>20400</v>
          </cell>
          <cell r="E362">
            <v>16</v>
          </cell>
        </row>
        <row r="363">
          <cell r="A363">
            <v>35947</v>
          </cell>
          <cell r="B363">
            <v>76.9499</v>
          </cell>
          <cell r="D363">
            <v>9115</v>
          </cell>
          <cell r="E363">
            <v>15</v>
          </cell>
        </row>
        <row r="364">
          <cell r="A364">
            <v>35948</v>
          </cell>
          <cell r="B364">
            <v>76.95</v>
          </cell>
          <cell r="D364">
            <v>1455</v>
          </cell>
          <cell r="E364">
            <v>12</v>
          </cell>
        </row>
        <row r="365">
          <cell r="A365">
            <v>35949</v>
          </cell>
          <cell r="B365">
            <v>76.95</v>
          </cell>
          <cell r="D365">
            <v>1155</v>
          </cell>
          <cell r="E365">
            <v>13</v>
          </cell>
        </row>
        <row r="366">
          <cell r="A366">
            <v>35950</v>
          </cell>
          <cell r="B366">
            <v>76.95</v>
          </cell>
          <cell r="D366">
            <v>340</v>
          </cell>
          <cell r="E366">
            <v>13</v>
          </cell>
        </row>
        <row r="367">
          <cell r="A367">
            <v>35951</v>
          </cell>
          <cell r="B367">
            <v>76.95</v>
          </cell>
          <cell r="D367">
            <v>2150</v>
          </cell>
          <cell r="E367">
            <v>15</v>
          </cell>
        </row>
        <row r="368">
          <cell r="A368">
            <v>35954</v>
          </cell>
          <cell r="B368">
            <v>76.95</v>
          </cell>
          <cell r="D368">
            <v>1375</v>
          </cell>
          <cell r="E368">
            <v>14</v>
          </cell>
        </row>
        <row r="369">
          <cell r="A369">
            <v>35955</v>
          </cell>
          <cell r="B369">
            <v>76.95</v>
          </cell>
          <cell r="D369">
            <v>3580</v>
          </cell>
          <cell r="E369">
            <v>0</v>
          </cell>
        </row>
        <row r="370">
          <cell r="A370">
            <v>35956</v>
          </cell>
          <cell r="B370">
            <v>76.95</v>
          </cell>
          <cell r="D370">
            <v>475</v>
          </cell>
          <cell r="E370">
            <v>15</v>
          </cell>
        </row>
        <row r="371">
          <cell r="A371">
            <v>35957</v>
          </cell>
          <cell r="B371">
            <v>76.9495</v>
          </cell>
          <cell r="D371">
            <v>820</v>
          </cell>
          <cell r="E371">
            <v>11</v>
          </cell>
        </row>
        <row r="372">
          <cell r="A372">
            <v>35958</v>
          </cell>
          <cell r="B372">
            <v>76.900000000000006</v>
          </cell>
          <cell r="D372">
            <v>1320</v>
          </cell>
          <cell r="E372">
            <v>17</v>
          </cell>
        </row>
        <row r="373">
          <cell r="A373">
            <v>35961</v>
          </cell>
          <cell r="B373">
            <v>76.95</v>
          </cell>
          <cell r="D373">
            <v>3250</v>
          </cell>
          <cell r="E373">
            <v>12</v>
          </cell>
        </row>
        <row r="374">
          <cell r="A374">
            <v>35962</v>
          </cell>
          <cell r="B374">
            <v>76.95</v>
          </cell>
          <cell r="D374">
            <v>5295</v>
          </cell>
          <cell r="E374">
            <v>17</v>
          </cell>
        </row>
        <row r="375">
          <cell r="A375">
            <v>35963</v>
          </cell>
          <cell r="B375">
            <v>76.97</v>
          </cell>
          <cell r="D375">
            <v>590</v>
          </cell>
          <cell r="E375">
            <v>11</v>
          </cell>
        </row>
        <row r="376">
          <cell r="A376">
            <v>35964</v>
          </cell>
          <cell r="B376">
            <v>76.97</v>
          </cell>
          <cell r="D376">
            <v>1290</v>
          </cell>
          <cell r="E376">
            <v>11</v>
          </cell>
        </row>
        <row r="377">
          <cell r="A377">
            <v>35965</v>
          </cell>
          <cell r="B377">
            <v>76.984999999999999</v>
          </cell>
          <cell r="D377">
            <v>1450</v>
          </cell>
          <cell r="E377">
            <v>12</v>
          </cell>
        </row>
        <row r="378">
          <cell r="A378">
            <v>35968</v>
          </cell>
          <cell r="B378">
            <v>77.05</v>
          </cell>
          <cell r="D378">
            <v>1550</v>
          </cell>
          <cell r="E378">
            <v>17</v>
          </cell>
        </row>
        <row r="379">
          <cell r="A379">
            <v>35969</v>
          </cell>
          <cell r="B379">
            <v>77.05</v>
          </cell>
          <cell r="D379">
            <v>9440</v>
          </cell>
          <cell r="E379">
            <v>20</v>
          </cell>
        </row>
        <row r="380">
          <cell r="A380">
            <v>35970</v>
          </cell>
          <cell r="B380">
            <v>77.150000000000006</v>
          </cell>
          <cell r="D380">
            <v>4945</v>
          </cell>
          <cell r="E380">
            <v>19</v>
          </cell>
        </row>
        <row r="381">
          <cell r="A381">
            <v>35971</v>
          </cell>
          <cell r="B381">
            <v>77.150000000000006</v>
          </cell>
          <cell r="D381">
            <v>5205</v>
          </cell>
          <cell r="E381">
            <v>15</v>
          </cell>
        </row>
        <row r="382">
          <cell r="A382">
            <v>35972</v>
          </cell>
          <cell r="B382">
            <v>77.150000000000006</v>
          </cell>
          <cell r="D382">
            <v>1300</v>
          </cell>
          <cell r="E382">
            <v>10</v>
          </cell>
        </row>
        <row r="383">
          <cell r="A383">
            <v>35975</v>
          </cell>
          <cell r="B383">
            <v>77.16</v>
          </cell>
          <cell r="D383">
            <v>2155</v>
          </cell>
          <cell r="E383">
            <v>10</v>
          </cell>
        </row>
        <row r="384">
          <cell r="A384">
            <v>35976</v>
          </cell>
          <cell r="B384">
            <v>77.2</v>
          </cell>
          <cell r="D384">
            <v>4010</v>
          </cell>
          <cell r="E384">
            <v>13</v>
          </cell>
        </row>
        <row r="385">
          <cell r="A385">
            <v>35977</v>
          </cell>
          <cell r="B385">
            <v>77.2</v>
          </cell>
          <cell r="D385">
            <v>3935</v>
          </cell>
          <cell r="E385">
            <v>13</v>
          </cell>
        </row>
        <row r="386">
          <cell r="A386">
            <v>35978</v>
          </cell>
          <cell r="B386">
            <v>77.2</v>
          </cell>
          <cell r="D386">
            <v>1300</v>
          </cell>
          <cell r="E386">
            <v>12</v>
          </cell>
        </row>
        <row r="387">
          <cell r="A387">
            <v>35979</v>
          </cell>
          <cell r="B387">
            <v>77.2</v>
          </cell>
          <cell r="D387">
            <v>6210</v>
          </cell>
          <cell r="E387">
            <v>10</v>
          </cell>
        </row>
        <row r="388">
          <cell r="A388">
            <v>35982</v>
          </cell>
          <cell r="B388">
            <v>77.25</v>
          </cell>
          <cell r="D388">
            <v>1175</v>
          </cell>
          <cell r="E388">
            <v>12</v>
          </cell>
        </row>
        <row r="389">
          <cell r="A389">
            <v>35983</v>
          </cell>
          <cell r="B389">
            <v>77.249899999999997</v>
          </cell>
          <cell r="D389">
            <v>5290</v>
          </cell>
          <cell r="E389">
            <v>15</v>
          </cell>
        </row>
        <row r="390">
          <cell r="A390">
            <v>35984</v>
          </cell>
          <cell r="B390">
            <v>77.25</v>
          </cell>
          <cell r="D390">
            <v>2565</v>
          </cell>
          <cell r="E390">
            <v>11</v>
          </cell>
        </row>
        <row r="391">
          <cell r="A391">
            <v>35985</v>
          </cell>
          <cell r="B391">
            <v>77.25</v>
          </cell>
          <cell r="D391">
            <v>2875</v>
          </cell>
          <cell r="E391">
            <v>16</v>
          </cell>
        </row>
        <row r="392">
          <cell r="A392">
            <v>35986</v>
          </cell>
          <cell r="B392">
            <v>77.25</v>
          </cell>
          <cell r="D392">
            <v>10130</v>
          </cell>
          <cell r="E392">
            <v>18</v>
          </cell>
        </row>
        <row r="393">
          <cell r="A393">
            <v>35989</v>
          </cell>
          <cell r="B393">
            <v>77.349999999999994</v>
          </cell>
          <cell r="D393">
            <v>8695</v>
          </cell>
          <cell r="E393">
            <v>13</v>
          </cell>
        </row>
        <row r="394">
          <cell r="A394">
            <v>35990</v>
          </cell>
          <cell r="B394">
            <v>77.349999999999994</v>
          </cell>
          <cell r="D394">
            <v>4780</v>
          </cell>
          <cell r="E394">
            <v>15</v>
          </cell>
        </row>
        <row r="395">
          <cell r="A395">
            <v>35991</v>
          </cell>
          <cell r="B395">
            <v>77.349999999999994</v>
          </cell>
          <cell r="D395">
            <v>1645</v>
          </cell>
          <cell r="E395">
            <v>11</v>
          </cell>
        </row>
        <row r="396">
          <cell r="A396">
            <v>35992</v>
          </cell>
          <cell r="B396">
            <v>77.319999999999993</v>
          </cell>
          <cell r="D396">
            <v>600</v>
          </cell>
          <cell r="E396">
            <v>12</v>
          </cell>
        </row>
        <row r="397">
          <cell r="A397">
            <v>35993</v>
          </cell>
          <cell r="B397">
            <v>77.349999999999994</v>
          </cell>
          <cell r="D397">
            <v>1300</v>
          </cell>
          <cell r="E397">
            <v>9</v>
          </cell>
        </row>
        <row r="398">
          <cell r="A398">
            <v>35996</v>
          </cell>
          <cell r="B398">
            <v>77.45</v>
          </cell>
          <cell r="D398">
            <v>2705</v>
          </cell>
          <cell r="E398">
            <v>14</v>
          </cell>
        </row>
        <row r="399">
          <cell r="A399">
            <v>35997</v>
          </cell>
          <cell r="B399">
            <v>77.449799999999996</v>
          </cell>
          <cell r="D399">
            <v>300</v>
          </cell>
          <cell r="E399">
            <v>10</v>
          </cell>
        </row>
        <row r="400">
          <cell r="A400">
            <v>35998</v>
          </cell>
          <cell r="B400">
            <v>77.4499</v>
          </cell>
          <cell r="D400">
            <v>4960</v>
          </cell>
          <cell r="E400">
            <v>14</v>
          </cell>
        </row>
        <row r="401">
          <cell r="A401">
            <v>35999</v>
          </cell>
          <cell r="B401">
            <v>77.45</v>
          </cell>
          <cell r="D401">
            <v>2310</v>
          </cell>
          <cell r="E401">
            <v>10</v>
          </cell>
        </row>
        <row r="402">
          <cell r="A402">
            <v>36000</v>
          </cell>
          <cell r="B402">
            <v>77.499499999999998</v>
          </cell>
          <cell r="D402">
            <v>3980</v>
          </cell>
          <cell r="E402">
            <v>15</v>
          </cell>
        </row>
        <row r="403">
          <cell r="A403">
            <v>36003</v>
          </cell>
          <cell r="B403">
            <v>77.5</v>
          </cell>
          <cell r="D403">
            <v>5605</v>
          </cell>
          <cell r="E403">
            <v>14</v>
          </cell>
        </row>
        <row r="404">
          <cell r="A404">
            <v>36004</v>
          </cell>
          <cell r="B404">
            <v>77.55</v>
          </cell>
          <cell r="D404">
            <v>3640</v>
          </cell>
          <cell r="E404">
            <v>16</v>
          </cell>
        </row>
        <row r="405">
          <cell r="A405">
            <v>36005</v>
          </cell>
          <cell r="B405">
            <v>77.55</v>
          </cell>
          <cell r="D405">
            <v>2215</v>
          </cell>
          <cell r="E405">
            <v>11</v>
          </cell>
        </row>
        <row r="406">
          <cell r="A406">
            <v>36006</v>
          </cell>
          <cell r="B406">
            <v>77.55</v>
          </cell>
          <cell r="D406">
            <v>6340</v>
          </cell>
          <cell r="E406">
            <v>14</v>
          </cell>
        </row>
        <row r="407">
          <cell r="A407">
            <v>36007</v>
          </cell>
          <cell r="B407">
            <v>77.599999999999994</v>
          </cell>
          <cell r="D407">
            <v>6850</v>
          </cell>
          <cell r="E407">
            <v>17</v>
          </cell>
        </row>
        <row r="408">
          <cell r="A408">
            <v>36010</v>
          </cell>
          <cell r="B408">
            <v>77.61</v>
          </cell>
          <cell r="D408">
            <v>595</v>
          </cell>
          <cell r="E408">
            <v>12</v>
          </cell>
        </row>
        <row r="409">
          <cell r="A409">
            <v>36011</v>
          </cell>
          <cell r="B409">
            <v>77.599999999999994</v>
          </cell>
          <cell r="D409">
            <v>280</v>
          </cell>
          <cell r="E409">
            <v>13</v>
          </cell>
        </row>
        <row r="410">
          <cell r="A410">
            <v>36012</v>
          </cell>
          <cell r="B410">
            <v>77.650199999999998</v>
          </cell>
          <cell r="D410">
            <v>120</v>
          </cell>
          <cell r="E410">
            <v>14</v>
          </cell>
        </row>
        <row r="411">
          <cell r="A411">
            <v>36013</v>
          </cell>
          <cell r="B411">
            <v>77.69</v>
          </cell>
          <cell r="D411">
            <v>430</v>
          </cell>
          <cell r="E411">
            <v>14</v>
          </cell>
        </row>
        <row r="412">
          <cell r="A412">
            <v>36014</v>
          </cell>
          <cell r="B412">
            <v>77.8</v>
          </cell>
          <cell r="D412">
            <v>775</v>
          </cell>
          <cell r="E412">
            <v>14</v>
          </cell>
        </row>
        <row r="413">
          <cell r="A413">
            <v>36017</v>
          </cell>
          <cell r="B413">
            <v>77.849999999999994</v>
          </cell>
          <cell r="D413">
            <v>1210</v>
          </cell>
          <cell r="E413">
            <v>14</v>
          </cell>
        </row>
        <row r="414">
          <cell r="A414">
            <v>36018</v>
          </cell>
          <cell r="B414">
            <v>77.849999999999994</v>
          </cell>
          <cell r="D414">
            <v>3600</v>
          </cell>
          <cell r="E414">
            <v>11</v>
          </cell>
        </row>
        <row r="415">
          <cell r="A415">
            <v>36019</v>
          </cell>
          <cell r="B415">
            <v>77.900000000000006</v>
          </cell>
          <cell r="D415">
            <v>3175</v>
          </cell>
          <cell r="E415">
            <v>14</v>
          </cell>
        </row>
        <row r="416">
          <cell r="A416">
            <v>36020</v>
          </cell>
          <cell r="B416">
            <v>78</v>
          </cell>
          <cell r="D416">
            <v>1270</v>
          </cell>
          <cell r="E416">
            <v>15</v>
          </cell>
        </row>
        <row r="417">
          <cell r="A417">
            <v>36021</v>
          </cell>
          <cell r="B417">
            <v>78.3</v>
          </cell>
          <cell r="D417">
            <v>6610</v>
          </cell>
          <cell r="E417">
            <v>20</v>
          </cell>
        </row>
        <row r="418">
          <cell r="A418">
            <v>36024</v>
          </cell>
          <cell r="B418">
            <v>78.3</v>
          </cell>
          <cell r="D418">
            <v>7240</v>
          </cell>
          <cell r="E418">
            <v>16</v>
          </cell>
        </row>
        <row r="419">
          <cell r="A419">
            <v>36025</v>
          </cell>
          <cell r="B419">
            <v>78.3</v>
          </cell>
          <cell r="D419">
            <v>9250</v>
          </cell>
          <cell r="E419">
            <v>16</v>
          </cell>
        </row>
        <row r="420">
          <cell r="A420">
            <v>36026</v>
          </cell>
          <cell r="B420">
            <v>78.5</v>
          </cell>
          <cell r="D420">
            <v>3235</v>
          </cell>
          <cell r="E420">
            <v>17</v>
          </cell>
        </row>
        <row r="421">
          <cell r="A421">
            <v>36027</v>
          </cell>
          <cell r="B421">
            <v>78.5</v>
          </cell>
          <cell r="D421">
            <v>10840</v>
          </cell>
          <cell r="E421">
            <v>15</v>
          </cell>
        </row>
        <row r="422">
          <cell r="A422">
            <v>36028</v>
          </cell>
          <cell r="B422">
            <v>78.5</v>
          </cell>
          <cell r="D422">
            <v>3390</v>
          </cell>
          <cell r="E422">
            <v>10</v>
          </cell>
        </row>
        <row r="423">
          <cell r="A423">
            <v>36031</v>
          </cell>
          <cell r="B423">
            <v>78.5</v>
          </cell>
          <cell r="D423">
            <v>4380</v>
          </cell>
          <cell r="E423">
            <v>14</v>
          </cell>
        </row>
        <row r="424">
          <cell r="A424">
            <v>36032</v>
          </cell>
          <cell r="B424">
            <v>78.5</v>
          </cell>
          <cell r="D424">
            <v>4295</v>
          </cell>
          <cell r="E424">
            <v>15</v>
          </cell>
        </row>
        <row r="425">
          <cell r="A425">
            <v>36033</v>
          </cell>
          <cell r="B425">
            <v>78.5</v>
          </cell>
          <cell r="D425">
            <v>6370</v>
          </cell>
          <cell r="E425">
            <v>15</v>
          </cell>
        </row>
        <row r="426">
          <cell r="A426">
            <v>36034</v>
          </cell>
          <cell r="B426">
            <v>78.7</v>
          </cell>
          <cell r="D426">
            <v>1065</v>
          </cell>
          <cell r="E426">
            <v>12</v>
          </cell>
        </row>
        <row r="427">
          <cell r="A427">
            <v>36035</v>
          </cell>
          <cell r="B427">
            <v>78.8</v>
          </cell>
          <cell r="D427">
            <v>10695</v>
          </cell>
          <cell r="E427">
            <v>15</v>
          </cell>
        </row>
        <row r="428">
          <cell r="A428">
            <v>36038</v>
          </cell>
          <cell r="B428">
            <v>78.8</v>
          </cell>
          <cell r="D428">
            <v>6170</v>
          </cell>
          <cell r="E428">
            <v>15</v>
          </cell>
        </row>
        <row r="429">
          <cell r="A429">
            <v>36039</v>
          </cell>
          <cell r="B429">
            <v>78.900000000000006</v>
          </cell>
          <cell r="D429">
            <v>5815</v>
          </cell>
          <cell r="E429">
            <v>17</v>
          </cell>
        </row>
        <row r="430">
          <cell r="A430">
            <v>36040</v>
          </cell>
          <cell r="B430">
            <v>78.900000000000006</v>
          </cell>
          <cell r="D430">
            <v>9405</v>
          </cell>
          <cell r="E430">
            <v>15</v>
          </cell>
        </row>
        <row r="431">
          <cell r="A431">
            <v>36041</v>
          </cell>
          <cell r="B431">
            <v>78.900000000000006</v>
          </cell>
          <cell r="D431">
            <v>14495</v>
          </cell>
          <cell r="E431">
            <v>13</v>
          </cell>
        </row>
        <row r="432">
          <cell r="A432">
            <v>36042</v>
          </cell>
          <cell r="B432">
            <v>79</v>
          </cell>
          <cell r="D432">
            <v>11150</v>
          </cell>
          <cell r="E432">
            <v>18</v>
          </cell>
        </row>
        <row r="433">
          <cell r="A433">
            <v>36045</v>
          </cell>
          <cell r="B433">
            <v>79.2</v>
          </cell>
          <cell r="D433">
            <v>3500</v>
          </cell>
          <cell r="E433">
            <v>14</v>
          </cell>
        </row>
        <row r="434">
          <cell r="A434">
            <v>36046</v>
          </cell>
          <cell r="B434">
            <v>79.3</v>
          </cell>
          <cell r="D434">
            <v>14990</v>
          </cell>
          <cell r="E434">
            <v>16</v>
          </cell>
        </row>
        <row r="435">
          <cell r="A435">
            <v>36047</v>
          </cell>
          <cell r="B435">
            <v>79.799899999999994</v>
          </cell>
          <cell r="D435">
            <v>905</v>
          </cell>
          <cell r="E435">
            <v>15</v>
          </cell>
        </row>
        <row r="436">
          <cell r="A436">
            <v>36048</v>
          </cell>
          <cell r="B436">
            <v>80</v>
          </cell>
          <cell r="D436">
            <v>14800</v>
          </cell>
          <cell r="E436">
            <v>21</v>
          </cell>
        </row>
        <row r="437">
          <cell r="A437">
            <v>36049</v>
          </cell>
          <cell r="B437">
            <v>80</v>
          </cell>
          <cell r="D437">
            <v>9705</v>
          </cell>
          <cell r="E437">
            <v>22</v>
          </cell>
        </row>
        <row r="438">
          <cell r="A438">
            <v>36052</v>
          </cell>
          <cell r="B438">
            <v>79.98</v>
          </cell>
          <cell r="D438">
            <v>2130</v>
          </cell>
          <cell r="E438">
            <v>16</v>
          </cell>
        </row>
        <row r="439">
          <cell r="A439">
            <v>36053</v>
          </cell>
          <cell r="B439">
            <v>79.7</v>
          </cell>
          <cell r="D439">
            <v>4215</v>
          </cell>
          <cell r="E439">
            <v>15</v>
          </cell>
        </row>
        <row r="440">
          <cell r="A440">
            <v>36054</v>
          </cell>
          <cell r="B440">
            <v>79.8</v>
          </cell>
          <cell r="D440">
            <v>255</v>
          </cell>
          <cell r="E440">
            <v>14</v>
          </cell>
        </row>
        <row r="441">
          <cell r="A441">
            <v>36055</v>
          </cell>
          <cell r="B441">
            <v>79.95</v>
          </cell>
          <cell r="D441">
            <v>2135</v>
          </cell>
          <cell r="E441">
            <v>17</v>
          </cell>
        </row>
        <row r="442">
          <cell r="A442">
            <v>36056</v>
          </cell>
          <cell r="B442">
            <v>79.98</v>
          </cell>
          <cell r="D442">
            <v>890</v>
          </cell>
          <cell r="E442">
            <v>17</v>
          </cell>
        </row>
        <row r="443">
          <cell r="A443">
            <v>36059</v>
          </cell>
          <cell r="B443">
            <v>80.2</v>
          </cell>
          <cell r="D443">
            <v>360</v>
          </cell>
          <cell r="E443">
            <v>12</v>
          </cell>
        </row>
        <row r="444">
          <cell r="A444">
            <v>36060</v>
          </cell>
          <cell r="B444">
            <v>80.200100000000006</v>
          </cell>
          <cell r="D444">
            <v>2350</v>
          </cell>
          <cell r="E444">
            <v>14</v>
          </cell>
        </row>
        <row r="445">
          <cell r="A445">
            <v>36061</v>
          </cell>
          <cell r="B445">
            <v>80.400000000000006</v>
          </cell>
          <cell r="D445">
            <v>12195</v>
          </cell>
          <cell r="E445">
            <v>14</v>
          </cell>
        </row>
        <row r="446">
          <cell r="A446">
            <v>36062</v>
          </cell>
          <cell r="B446">
            <v>80.400000000000006</v>
          </cell>
          <cell r="D446">
            <v>6385</v>
          </cell>
          <cell r="E446">
            <v>13</v>
          </cell>
        </row>
        <row r="447">
          <cell r="A447">
            <v>36063</v>
          </cell>
          <cell r="B447">
            <v>80.400000000000006</v>
          </cell>
          <cell r="D447">
            <v>4300</v>
          </cell>
          <cell r="E447">
            <v>12</v>
          </cell>
        </row>
        <row r="448">
          <cell r="A448">
            <v>36066</v>
          </cell>
          <cell r="B448">
            <v>80.403999999999996</v>
          </cell>
          <cell r="D448">
            <v>5520</v>
          </cell>
          <cell r="E448">
            <v>14</v>
          </cell>
        </row>
        <row r="449">
          <cell r="A449">
            <v>36067</v>
          </cell>
          <cell r="B449">
            <v>80.430300000000003</v>
          </cell>
          <cell r="D449">
            <v>1115</v>
          </cell>
          <cell r="E449">
            <v>12</v>
          </cell>
        </row>
        <row r="450">
          <cell r="A450">
            <v>36068</v>
          </cell>
          <cell r="B450">
            <v>80.5</v>
          </cell>
          <cell r="D450">
            <v>3470</v>
          </cell>
          <cell r="E450">
            <v>15</v>
          </cell>
        </row>
        <row r="451">
          <cell r="A451">
            <v>36069</v>
          </cell>
          <cell r="B451">
            <v>80.67</v>
          </cell>
          <cell r="D451">
            <v>30</v>
          </cell>
          <cell r="E451">
            <v>14</v>
          </cell>
        </row>
        <row r="452">
          <cell r="A452">
            <v>36070</v>
          </cell>
          <cell r="B452">
            <v>80.709999999999994</v>
          </cell>
          <cell r="D452">
            <v>6380</v>
          </cell>
          <cell r="E452">
            <v>16</v>
          </cell>
        </row>
        <row r="453">
          <cell r="A453">
            <v>36073</v>
          </cell>
          <cell r="B453">
            <v>80.900000000000006</v>
          </cell>
          <cell r="D453">
            <v>790</v>
          </cell>
          <cell r="E453">
            <v>18</v>
          </cell>
        </row>
        <row r="454">
          <cell r="A454">
            <v>36074</v>
          </cell>
          <cell r="B454">
            <v>80.95</v>
          </cell>
          <cell r="D454">
            <v>2315</v>
          </cell>
          <cell r="E454">
            <v>15</v>
          </cell>
        </row>
        <row r="455">
          <cell r="A455">
            <v>36075</v>
          </cell>
          <cell r="B455">
            <v>81.099999999999994</v>
          </cell>
          <cell r="D455">
            <v>3525</v>
          </cell>
          <cell r="E455">
            <v>18</v>
          </cell>
        </row>
        <row r="456">
          <cell r="A456">
            <v>36076</v>
          </cell>
          <cell r="B456">
            <v>81.2</v>
          </cell>
          <cell r="D456">
            <v>4575</v>
          </cell>
          <cell r="E456">
            <v>14</v>
          </cell>
        </row>
        <row r="457">
          <cell r="A457">
            <v>36077</v>
          </cell>
          <cell r="B457">
            <v>81.25</v>
          </cell>
          <cell r="D457">
            <v>12530</v>
          </cell>
          <cell r="E457">
            <v>17</v>
          </cell>
        </row>
        <row r="458">
          <cell r="A458">
            <v>36080</v>
          </cell>
          <cell r="B458">
            <v>81.400000000000006</v>
          </cell>
          <cell r="D458">
            <v>2735</v>
          </cell>
          <cell r="E458">
            <v>17</v>
          </cell>
        </row>
        <row r="459">
          <cell r="A459">
            <v>36081</v>
          </cell>
          <cell r="B459">
            <v>81.55</v>
          </cell>
          <cell r="D459">
            <v>14600</v>
          </cell>
          <cell r="E459">
            <v>18</v>
          </cell>
        </row>
        <row r="460">
          <cell r="A460">
            <v>36082</v>
          </cell>
          <cell r="B460">
            <v>81.5</v>
          </cell>
          <cell r="D460">
            <v>10500</v>
          </cell>
          <cell r="E460">
            <v>18</v>
          </cell>
        </row>
        <row r="461">
          <cell r="A461">
            <v>36083</v>
          </cell>
          <cell r="B461">
            <v>81.499899999999997</v>
          </cell>
          <cell r="D461">
            <v>4620</v>
          </cell>
          <cell r="E461">
            <v>14</v>
          </cell>
        </row>
        <row r="462">
          <cell r="A462">
            <v>36084</v>
          </cell>
          <cell r="B462">
            <v>81.5</v>
          </cell>
          <cell r="D462">
            <v>6565</v>
          </cell>
          <cell r="E462">
            <v>14</v>
          </cell>
        </row>
        <row r="463">
          <cell r="A463">
            <v>36087</v>
          </cell>
          <cell r="B463">
            <v>81.5</v>
          </cell>
          <cell r="D463">
            <v>3140</v>
          </cell>
          <cell r="E463">
            <v>18</v>
          </cell>
        </row>
        <row r="464">
          <cell r="A464">
            <v>36088</v>
          </cell>
          <cell r="B464">
            <v>81.5</v>
          </cell>
          <cell r="D464">
            <v>4575</v>
          </cell>
          <cell r="E464">
            <v>20</v>
          </cell>
        </row>
        <row r="465">
          <cell r="A465">
            <v>36089</v>
          </cell>
          <cell r="B465">
            <v>81.5</v>
          </cell>
          <cell r="D465">
            <v>4970</v>
          </cell>
          <cell r="E465">
            <v>15</v>
          </cell>
        </row>
        <row r="466">
          <cell r="A466">
            <v>36090</v>
          </cell>
          <cell r="B466">
            <v>81.500299999999996</v>
          </cell>
          <cell r="D466">
            <v>8800</v>
          </cell>
          <cell r="E466">
            <v>15</v>
          </cell>
        </row>
        <row r="467">
          <cell r="A467">
            <v>36091</v>
          </cell>
          <cell r="B467">
            <v>81.599999999999994</v>
          </cell>
          <cell r="D467">
            <v>4980</v>
          </cell>
          <cell r="E467">
            <v>14</v>
          </cell>
        </row>
        <row r="468">
          <cell r="A468">
            <v>36094</v>
          </cell>
          <cell r="B468">
            <v>81.8</v>
          </cell>
          <cell r="D468">
            <v>730</v>
          </cell>
          <cell r="E468">
            <v>14</v>
          </cell>
        </row>
        <row r="469">
          <cell r="A469">
            <v>36095</v>
          </cell>
          <cell r="B469">
            <v>81.900000000000006</v>
          </cell>
          <cell r="D469">
            <v>10995</v>
          </cell>
          <cell r="E469">
            <v>20</v>
          </cell>
        </row>
        <row r="470">
          <cell r="A470">
            <v>36096</v>
          </cell>
          <cell r="B470">
            <v>81.8506</v>
          </cell>
          <cell r="D470">
            <v>6015</v>
          </cell>
          <cell r="E470">
            <v>15</v>
          </cell>
        </row>
        <row r="471">
          <cell r="A471">
            <v>36097</v>
          </cell>
          <cell r="B471">
            <v>81.900000000000006</v>
          </cell>
          <cell r="D471">
            <v>6205</v>
          </cell>
          <cell r="E471">
            <v>16</v>
          </cell>
        </row>
        <row r="472">
          <cell r="A472">
            <v>36098</v>
          </cell>
          <cell r="B472">
            <v>81.87</v>
          </cell>
          <cell r="D472">
            <v>6135</v>
          </cell>
          <cell r="E472">
            <v>17</v>
          </cell>
        </row>
        <row r="473">
          <cell r="A473">
            <v>36101</v>
          </cell>
          <cell r="B473">
            <v>82</v>
          </cell>
          <cell r="D473">
            <v>4885</v>
          </cell>
          <cell r="E473">
            <v>15</v>
          </cell>
        </row>
        <row r="474">
          <cell r="A474">
            <v>36102</v>
          </cell>
          <cell r="B474">
            <v>82.1</v>
          </cell>
          <cell r="D474">
            <v>5030</v>
          </cell>
          <cell r="E474">
            <v>15</v>
          </cell>
        </row>
        <row r="475">
          <cell r="A475">
            <v>36103</v>
          </cell>
          <cell r="B475">
            <v>82.1</v>
          </cell>
          <cell r="D475">
            <v>5610</v>
          </cell>
          <cell r="E475">
            <v>15</v>
          </cell>
        </row>
        <row r="476">
          <cell r="A476">
            <v>36104</v>
          </cell>
          <cell r="B476">
            <v>82.2</v>
          </cell>
          <cell r="D476">
            <v>7880</v>
          </cell>
          <cell r="E476">
            <v>16</v>
          </cell>
        </row>
        <row r="477">
          <cell r="A477">
            <v>36105</v>
          </cell>
          <cell r="B477">
            <v>82.200100000000006</v>
          </cell>
          <cell r="D477">
            <v>10125</v>
          </cell>
          <cell r="E477">
            <v>16</v>
          </cell>
        </row>
        <row r="478">
          <cell r="A478">
            <v>36108</v>
          </cell>
          <cell r="B478">
            <v>82.3</v>
          </cell>
          <cell r="D478">
            <v>5545</v>
          </cell>
          <cell r="E478">
            <v>16</v>
          </cell>
        </row>
        <row r="479">
          <cell r="A479">
            <v>36109</v>
          </cell>
          <cell r="B479">
            <v>82.3</v>
          </cell>
          <cell r="C479">
            <v>82.302124242424256</v>
          </cell>
          <cell r="D479">
            <v>3300</v>
          </cell>
          <cell r="E479">
            <v>15</v>
          </cell>
        </row>
        <row r="480">
          <cell r="A480">
            <v>36110</v>
          </cell>
          <cell r="B480">
            <v>82.3</v>
          </cell>
          <cell r="C480">
            <v>82.322046888888877</v>
          </cell>
          <cell r="D480">
            <v>4500</v>
          </cell>
          <cell r="E480">
            <v>18</v>
          </cell>
        </row>
        <row r="481">
          <cell r="A481">
            <v>36111</v>
          </cell>
          <cell r="B481">
            <v>82.43</v>
          </cell>
          <cell r="C481">
            <v>82.400491803278697</v>
          </cell>
          <cell r="D481">
            <v>610</v>
          </cell>
          <cell r="E481">
            <v>18</v>
          </cell>
        </row>
        <row r="482">
          <cell r="A482">
            <v>36112</v>
          </cell>
          <cell r="B482">
            <v>82.400499999999994</v>
          </cell>
          <cell r="C482">
            <v>82.444934318817431</v>
          </cell>
          <cell r="D482">
            <v>12515</v>
          </cell>
          <cell r="E482">
            <v>21</v>
          </cell>
        </row>
        <row r="483">
          <cell r="A483">
            <v>36115</v>
          </cell>
          <cell r="B483">
            <v>82.55</v>
          </cell>
          <cell r="C483">
            <v>82.580474034620494</v>
          </cell>
          <cell r="D483">
            <v>3755</v>
          </cell>
          <cell r="E483">
            <v>11</v>
          </cell>
        </row>
        <row r="484">
          <cell r="A484">
            <v>36116</v>
          </cell>
          <cell r="B484">
            <v>82.55</v>
          </cell>
          <cell r="C484">
            <v>82.584464939024372</v>
          </cell>
          <cell r="D484">
            <v>3280</v>
          </cell>
          <cell r="E484">
            <v>16</v>
          </cell>
        </row>
        <row r="485">
          <cell r="A485">
            <v>36117</v>
          </cell>
          <cell r="B485">
            <v>82.63</v>
          </cell>
          <cell r="C485">
            <v>82.582221496005786</v>
          </cell>
          <cell r="D485">
            <v>6885</v>
          </cell>
          <cell r="E485">
            <v>16</v>
          </cell>
        </row>
        <row r="486">
          <cell r="A486">
            <v>36118</v>
          </cell>
          <cell r="B486">
            <v>82.700100000000006</v>
          </cell>
          <cell r="C486">
            <v>82.721645983086674</v>
          </cell>
          <cell r="D486">
            <v>14190</v>
          </cell>
          <cell r="E486">
            <v>20</v>
          </cell>
        </row>
        <row r="487">
          <cell r="A487">
            <v>36119</v>
          </cell>
          <cell r="B487">
            <v>82.8</v>
          </cell>
          <cell r="C487">
            <v>82.799955069878081</v>
          </cell>
          <cell r="D487">
            <v>16815</v>
          </cell>
          <cell r="E487">
            <v>21</v>
          </cell>
          <cell r="F487">
            <v>16815</v>
          </cell>
        </row>
        <row r="488">
          <cell r="A488">
            <v>36122</v>
          </cell>
          <cell r="B488">
            <v>82.85</v>
          </cell>
          <cell r="C488">
            <v>82.850151668351913</v>
          </cell>
          <cell r="D488">
            <v>9890</v>
          </cell>
          <cell r="E488">
            <v>20</v>
          </cell>
          <cell r="F488">
            <v>9890</v>
          </cell>
        </row>
        <row r="489">
          <cell r="A489">
            <v>36123</v>
          </cell>
          <cell r="B489">
            <v>82.85</v>
          </cell>
          <cell r="C489">
            <v>82.878285134037384</v>
          </cell>
          <cell r="D489">
            <v>12310</v>
          </cell>
          <cell r="E489">
            <v>21</v>
          </cell>
          <cell r="F489">
            <v>12310</v>
          </cell>
        </row>
        <row r="490">
          <cell r="A490">
            <v>36124</v>
          </cell>
          <cell r="B490">
            <v>82.9</v>
          </cell>
          <cell r="C490">
            <v>82.9</v>
          </cell>
          <cell r="D490">
            <v>8840</v>
          </cell>
          <cell r="E490">
            <v>20</v>
          </cell>
          <cell r="F490">
            <v>8840</v>
          </cell>
        </row>
        <row r="491">
          <cell r="A491">
            <v>36125</v>
          </cell>
          <cell r="B491">
            <v>82.9</v>
          </cell>
          <cell r="C491">
            <v>82.902628085106386</v>
          </cell>
          <cell r="D491">
            <v>5875</v>
          </cell>
          <cell r="E491">
            <v>20</v>
          </cell>
          <cell r="F491">
            <v>5875</v>
          </cell>
        </row>
        <row r="492">
          <cell r="A492">
            <v>36126</v>
          </cell>
          <cell r="B492">
            <v>82.95</v>
          </cell>
          <cell r="C492">
            <v>82.950075726842456</v>
          </cell>
          <cell r="D492">
            <v>7395</v>
          </cell>
          <cell r="E492">
            <v>20</v>
          </cell>
          <cell r="F492">
            <v>7395</v>
          </cell>
        </row>
        <row r="493">
          <cell r="A493">
            <v>36129</v>
          </cell>
          <cell r="B493">
            <v>83</v>
          </cell>
          <cell r="C493">
            <v>83.000961940610651</v>
          </cell>
          <cell r="D493">
            <v>11955</v>
          </cell>
          <cell r="E493">
            <v>18</v>
          </cell>
          <cell r="F493">
            <v>11955</v>
          </cell>
        </row>
        <row r="494">
          <cell r="A494">
            <v>36130</v>
          </cell>
          <cell r="B494">
            <v>83.1</v>
          </cell>
          <cell r="C494">
            <v>83.1</v>
          </cell>
          <cell r="D494">
            <v>4745</v>
          </cell>
          <cell r="E494">
            <v>14</v>
          </cell>
          <cell r="F494">
            <v>3400</v>
          </cell>
        </row>
        <row r="495">
          <cell r="A495">
            <v>36131</v>
          </cell>
          <cell r="B495">
            <v>83.1</v>
          </cell>
          <cell r="C495">
            <v>83.113892870662468</v>
          </cell>
          <cell r="D495">
            <v>7925</v>
          </cell>
          <cell r="E495">
            <v>21</v>
          </cell>
          <cell r="F495">
            <v>7925</v>
          </cell>
        </row>
        <row r="496">
          <cell r="A496">
            <v>36132</v>
          </cell>
          <cell r="B496">
            <v>83.15</v>
          </cell>
          <cell r="C496">
            <v>83.150026881720436</v>
          </cell>
          <cell r="D496">
            <v>3720</v>
          </cell>
          <cell r="E496">
            <v>17</v>
          </cell>
          <cell r="F496">
            <v>3700</v>
          </cell>
        </row>
        <row r="497">
          <cell r="A497">
            <v>36133</v>
          </cell>
          <cell r="B497">
            <v>83.2</v>
          </cell>
          <cell r="C497">
            <v>83.2</v>
          </cell>
          <cell r="D497">
            <v>5105</v>
          </cell>
          <cell r="E497">
            <v>14</v>
          </cell>
          <cell r="F497">
            <v>3700</v>
          </cell>
        </row>
        <row r="498">
          <cell r="A498">
            <v>36136</v>
          </cell>
          <cell r="B498">
            <v>83.25</v>
          </cell>
          <cell r="C498">
            <v>83.260163411619288</v>
          </cell>
          <cell r="D498">
            <v>4045</v>
          </cell>
          <cell r="E498">
            <v>18</v>
          </cell>
          <cell r="F498">
            <v>2145</v>
          </cell>
        </row>
        <row r="499">
          <cell r="A499">
            <v>36137</v>
          </cell>
          <cell r="B499">
            <v>83.251000000000005</v>
          </cell>
          <cell r="C499">
            <v>83.255130373831776</v>
          </cell>
          <cell r="D499">
            <v>1070</v>
          </cell>
          <cell r="E499">
            <v>15</v>
          </cell>
          <cell r="F499">
            <v>770</v>
          </cell>
        </row>
        <row r="500">
          <cell r="A500">
            <v>36138</v>
          </cell>
          <cell r="B500">
            <v>83.239900000000006</v>
          </cell>
          <cell r="C500">
            <v>83.241604600484294</v>
          </cell>
          <cell r="D500">
            <v>4130</v>
          </cell>
          <cell r="E500">
            <v>16</v>
          </cell>
          <cell r="F500">
            <v>-900</v>
          </cell>
        </row>
        <row r="501">
          <cell r="A501">
            <v>36139</v>
          </cell>
          <cell r="B501">
            <v>83.25</v>
          </cell>
          <cell r="C501">
            <v>83.250276008492577</v>
          </cell>
          <cell r="D501">
            <v>2355</v>
          </cell>
          <cell r="E501">
            <v>16</v>
          </cell>
          <cell r="F501">
            <v>2355</v>
          </cell>
        </row>
        <row r="502">
          <cell r="A502">
            <v>36140</v>
          </cell>
          <cell r="B502">
            <v>83.3</v>
          </cell>
          <cell r="C502">
            <v>83.300332326283979</v>
          </cell>
          <cell r="D502">
            <v>4965</v>
          </cell>
          <cell r="E502">
            <v>14</v>
          </cell>
          <cell r="F502">
            <v>4965</v>
          </cell>
        </row>
        <row r="503">
          <cell r="A503">
            <v>36143</v>
          </cell>
          <cell r="B503">
            <v>83.4</v>
          </cell>
          <cell r="C503">
            <v>83.400456140350869</v>
          </cell>
          <cell r="D503">
            <v>4275</v>
          </cell>
          <cell r="E503">
            <v>16</v>
          </cell>
          <cell r="F503">
            <v>3700</v>
          </cell>
        </row>
        <row r="504">
          <cell r="A504">
            <v>36144</v>
          </cell>
          <cell r="B504">
            <v>83.5</v>
          </cell>
          <cell r="C504">
            <v>83.501866452131949</v>
          </cell>
          <cell r="D504">
            <v>6215</v>
          </cell>
          <cell r="E504">
            <v>15</v>
          </cell>
          <cell r="F504">
            <v>6000</v>
          </cell>
        </row>
        <row r="505">
          <cell r="A505">
            <v>36146</v>
          </cell>
          <cell r="B505">
            <v>83.55</v>
          </cell>
          <cell r="C505">
            <v>83.569643818849414</v>
          </cell>
          <cell r="D505">
            <v>8170</v>
          </cell>
          <cell r="E505">
            <v>16</v>
          </cell>
          <cell r="F505">
            <v>8170</v>
          </cell>
        </row>
        <row r="506">
          <cell r="A506">
            <v>36147</v>
          </cell>
          <cell r="B506">
            <v>83.6</v>
          </cell>
          <cell r="C506">
            <v>83.6</v>
          </cell>
          <cell r="D506">
            <v>9500</v>
          </cell>
          <cell r="E506">
            <v>19</v>
          </cell>
          <cell r="F506">
            <v>9500</v>
          </cell>
        </row>
        <row r="507">
          <cell r="A507">
            <v>36150</v>
          </cell>
          <cell r="B507">
            <v>83.700100000000006</v>
          </cell>
          <cell r="C507">
            <v>83.702553235162881</v>
          </cell>
          <cell r="D507">
            <v>11205</v>
          </cell>
          <cell r="E507">
            <v>18</v>
          </cell>
          <cell r="F507">
            <v>11000</v>
          </cell>
        </row>
        <row r="508">
          <cell r="A508">
            <v>36151</v>
          </cell>
          <cell r="B508">
            <v>83.72</v>
          </cell>
          <cell r="C508">
            <v>83.73661150592217</v>
          </cell>
          <cell r="D508">
            <v>14775</v>
          </cell>
          <cell r="E508">
            <v>19</v>
          </cell>
          <cell r="F508">
            <v>14770</v>
          </cell>
        </row>
        <row r="509">
          <cell r="A509">
            <v>36152</v>
          </cell>
          <cell r="B509">
            <v>83.8</v>
          </cell>
          <cell r="C509">
            <v>83.8</v>
          </cell>
          <cell r="D509">
            <v>3270</v>
          </cell>
          <cell r="E509">
            <v>14</v>
          </cell>
          <cell r="F509">
            <v>3270</v>
          </cell>
        </row>
        <row r="510">
          <cell r="A510">
            <v>36153</v>
          </cell>
          <cell r="B510">
            <v>83.85</v>
          </cell>
          <cell r="C510">
            <v>83.850923361034162</v>
          </cell>
          <cell r="D510">
            <v>10830</v>
          </cell>
          <cell r="E510">
            <v>18</v>
          </cell>
          <cell r="F510">
            <v>10700</v>
          </cell>
        </row>
        <row r="511">
          <cell r="A511">
            <v>36154</v>
          </cell>
          <cell r="B511">
            <v>83.9</v>
          </cell>
          <cell r="C511">
            <v>83.899886712095437</v>
          </cell>
          <cell r="D511">
            <v>8805</v>
          </cell>
          <cell r="E511">
            <v>16</v>
          </cell>
          <cell r="F511">
            <v>8500</v>
          </cell>
        </row>
        <row r="512">
          <cell r="A512">
            <v>36157</v>
          </cell>
          <cell r="B512">
            <v>83.98</v>
          </cell>
          <cell r="C512">
            <v>84.005130903328038</v>
          </cell>
          <cell r="D512">
            <v>15775</v>
          </cell>
          <cell r="E512">
            <v>16</v>
          </cell>
          <cell r="F512">
            <v>15775</v>
          </cell>
        </row>
        <row r="513">
          <cell r="A513">
            <v>36158</v>
          </cell>
          <cell r="B513">
            <v>84</v>
          </cell>
          <cell r="C513">
            <v>84</v>
          </cell>
          <cell r="D513">
            <v>8900</v>
          </cell>
          <cell r="E513">
            <v>16</v>
          </cell>
          <cell r="F513">
            <v>8500</v>
          </cell>
        </row>
        <row r="514">
          <cell r="A514">
            <v>36159</v>
          </cell>
          <cell r="B514">
            <v>84</v>
          </cell>
          <cell r="C514">
            <v>84</v>
          </cell>
          <cell r="D514">
            <v>6215</v>
          </cell>
          <cell r="E514">
            <v>14</v>
          </cell>
          <cell r="F514">
            <v>5400</v>
          </cell>
        </row>
        <row r="515">
          <cell r="A515">
            <v>36160</v>
          </cell>
          <cell r="B515">
            <v>84</v>
          </cell>
          <cell r="C515">
            <v>84</v>
          </cell>
          <cell r="D515">
            <v>25230</v>
          </cell>
          <cell r="E515">
            <v>20</v>
          </cell>
          <cell r="F515">
            <v>25230</v>
          </cell>
        </row>
        <row r="516">
          <cell r="A516">
            <v>36164</v>
          </cell>
          <cell r="B516">
            <v>84.2</v>
          </cell>
          <cell r="C516">
            <v>84.200040355125083</v>
          </cell>
          <cell r="D516">
            <v>12390</v>
          </cell>
          <cell r="E516">
            <v>16</v>
          </cell>
          <cell r="F516">
            <v>10300</v>
          </cell>
        </row>
        <row r="517">
          <cell r="A517">
            <v>36165</v>
          </cell>
          <cell r="B517">
            <v>84.200100000000006</v>
          </cell>
          <cell r="C517">
            <v>84.235901304347834</v>
          </cell>
          <cell r="D517">
            <v>12650</v>
          </cell>
          <cell r="E517">
            <v>18</v>
          </cell>
          <cell r="F517">
            <v>12650</v>
          </cell>
        </row>
        <row r="518">
          <cell r="A518">
            <v>36166</v>
          </cell>
          <cell r="B518">
            <v>84.25</v>
          </cell>
          <cell r="C518">
            <v>84.271116785079954</v>
          </cell>
          <cell r="D518">
            <v>11260</v>
          </cell>
          <cell r="E518">
            <v>18</v>
          </cell>
          <cell r="F518">
            <v>11000</v>
          </cell>
        </row>
        <row r="519">
          <cell r="A519">
            <v>36167</v>
          </cell>
          <cell r="B519">
            <v>84.35</v>
          </cell>
          <cell r="C519">
            <v>84.35</v>
          </cell>
          <cell r="D519">
            <v>3600</v>
          </cell>
          <cell r="E519">
            <v>14</v>
          </cell>
          <cell r="F519">
            <v>3600</v>
          </cell>
        </row>
        <row r="520">
          <cell r="A520">
            <v>36168</v>
          </cell>
          <cell r="B520">
            <v>84.35</v>
          </cell>
          <cell r="C520">
            <v>84.362403680276003</v>
          </cell>
          <cell r="D520">
            <v>8695</v>
          </cell>
          <cell r="E520">
            <v>18</v>
          </cell>
          <cell r="F520">
            <v>8600</v>
          </cell>
        </row>
        <row r="521">
          <cell r="A521">
            <v>36171</v>
          </cell>
          <cell r="B521">
            <v>84.5</v>
          </cell>
          <cell r="C521">
            <v>84.500482248520711</v>
          </cell>
          <cell r="D521">
            <v>11830</v>
          </cell>
          <cell r="E521">
            <v>18</v>
          </cell>
          <cell r="F521">
            <v>11500</v>
          </cell>
        </row>
        <row r="522">
          <cell r="A522">
            <v>36172</v>
          </cell>
          <cell r="B522">
            <v>84.5</v>
          </cell>
          <cell r="C522">
            <v>84.563455830950105</v>
          </cell>
          <cell r="D522">
            <v>15735</v>
          </cell>
          <cell r="E522">
            <v>20</v>
          </cell>
          <cell r="F522">
            <v>15500</v>
          </cell>
        </row>
        <row r="523">
          <cell r="A523">
            <v>36173</v>
          </cell>
          <cell r="B523">
            <v>84.6</v>
          </cell>
          <cell r="C523">
            <v>84.601981904351589</v>
          </cell>
          <cell r="D523">
            <v>11605</v>
          </cell>
          <cell r="E523">
            <v>17</v>
          </cell>
          <cell r="F523">
            <v>11605</v>
          </cell>
        </row>
        <row r="524">
          <cell r="A524">
            <v>36174</v>
          </cell>
          <cell r="B524">
            <v>84.65</v>
          </cell>
          <cell r="C524">
            <v>84.65004460303301</v>
          </cell>
          <cell r="D524">
            <v>11210</v>
          </cell>
          <cell r="E524">
            <v>17</v>
          </cell>
          <cell r="F524">
            <v>11210</v>
          </cell>
        </row>
        <row r="525">
          <cell r="A525">
            <v>36175</v>
          </cell>
          <cell r="B525">
            <v>84.65</v>
          </cell>
          <cell r="C525">
            <v>84.653297297297314</v>
          </cell>
          <cell r="D525">
            <v>4625</v>
          </cell>
          <cell r="E525">
            <v>15</v>
          </cell>
          <cell r="F525">
            <v>4625</v>
          </cell>
        </row>
        <row r="526">
          <cell r="A526">
            <v>36178</v>
          </cell>
          <cell r="B526">
            <v>84.7</v>
          </cell>
          <cell r="C526">
            <v>84.7</v>
          </cell>
          <cell r="D526">
            <v>2820</v>
          </cell>
          <cell r="E526">
            <v>10</v>
          </cell>
          <cell r="F526">
            <v>2820</v>
          </cell>
        </row>
        <row r="527">
          <cell r="A527">
            <v>36179</v>
          </cell>
          <cell r="B527">
            <v>84.8</v>
          </cell>
          <cell r="C527">
            <v>84.758695384615407</v>
          </cell>
          <cell r="D527">
            <v>8125</v>
          </cell>
          <cell r="E527">
            <v>16</v>
          </cell>
          <cell r="F527">
            <v>5625</v>
          </cell>
        </row>
        <row r="528">
          <cell r="A528">
            <v>36181</v>
          </cell>
          <cell r="B528">
            <v>84.95</v>
          </cell>
          <cell r="C528">
            <v>84.938529376498806</v>
          </cell>
          <cell r="D528">
            <v>8340</v>
          </cell>
          <cell r="E528">
            <v>18</v>
          </cell>
          <cell r="F528">
            <v>5400</v>
          </cell>
        </row>
        <row r="529">
          <cell r="A529">
            <v>36182</v>
          </cell>
          <cell r="B529">
            <v>84.98</v>
          </cell>
          <cell r="C529">
            <v>84.996526237989656</v>
          </cell>
          <cell r="D529">
            <v>6765</v>
          </cell>
          <cell r="E529">
            <v>15</v>
          </cell>
          <cell r="F529">
            <v>6765</v>
          </cell>
        </row>
        <row r="530">
          <cell r="A530">
            <v>36185</v>
          </cell>
          <cell r="B530">
            <v>85.1</v>
          </cell>
          <cell r="C530">
            <v>85.1</v>
          </cell>
          <cell r="D530">
            <v>5430</v>
          </cell>
          <cell r="E530">
            <v>12</v>
          </cell>
          <cell r="F530">
            <v>5430</v>
          </cell>
        </row>
        <row r="531">
          <cell r="A531">
            <v>36186</v>
          </cell>
          <cell r="B531">
            <v>85.15</v>
          </cell>
          <cell r="C531">
            <v>85.111428571428547</v>
          </cell>
          <cell r="D531">
            <v>1400</v>
          </cell>
          <cell r="E531">
            <v>12</v>
          </cell>
          <cell r="F531">
            <v>0</v>
          </cell>
        </row>
        <row r="532">
          <cell r="A532">
            <v>36187</v>
          </cell>
          <cell r="B532">
            <v>85.15</v>
          </cell>
          <cell r="C532">
            <v>85.158727034120759</v>
          </cell>
          <cell r="D532">
            <v>3810</v>
          </cell>
          <cell r="E532">
            <v>12</v>
          </cell>
          <cell r="F532">
            <v>3810</v>
          </cell>
        </row>
        <row r="533">
          <cell r="A533">
            <v>36188</v>
          </cell>
          <cell r="B533">
            <v>85.1</v>
          </cell>
          <cell r="C533">
            <v>85.143356164383562</v>
          </cell>
          <cell r="D533">
            <v>730</v>
          </cell>
          <cell r="E533">
            <v>11</v>
          </cell>
          <cell r="F533">
            <v>700</v>
          </cell>
        </row>
        <row r="534">
          <cell r="A534">
            <v>36189</v>
          </cell>
          <cell r="B534">
            <v>85.1</v>
          </cell>
          <cell r="C534">
            <v>85.12</v>
          </cell>
          <cell r="D534">
            <v>190</v>
          </cell>
          <cell r="E534">
            <v>12</v>
          </cell>
          <cell r="F534">
            <v>5</v>
          </cell>
        </row>
        <row r="535">
          <cell r="A535">
            <v>36192</v>
          </cell>
          <cell r="B535">
            <v>85.09</v>
          </cell>
          <cell r="C535">
            <v>85.086574999999996</v>
          </cell>
          <cell r="D535">
            <v>320</v>
          </cell>
          <cell r="E535">
            <v>15</v>
          </cell>
          <cell r="F535">
            <v>-25</v>
          </cell>
        </row>
        <row r="536">
          <cell r="A536">
            <v>36193</v>
          </cell>
          <cell r="B536">
            <v>85.09</v>
          </cell>
          <cell r="C536">
            <v>85.068666666666658</v>
          </cell>
          <cell r="D536">
            <v>150</v>
          </cell>
          <cell r="E536">
            <v>14</v>
          </cell>
          <cell r="F536">
            <v>-5</v>
          </cell>
        </row>
        <row r="537">
          <cell r="A537">
            <v>36194</v>
          </cell>
          <cell r="B537">
            <v>85.1</v>
          </cell>
          <cell r="C537">
            <v>85.091999999999999</v>
          </cell>
          <cell r="D537">
            <v>25</v>
          </cell>
          <cell r="E537">
            <v>9</v>
          </cell>
          <cell r="F537">
            <v>0</v>
          </cell>
        </row>
        <row r="538">
          <cell r="A538">
            <v>36195</v>
          </cell>
          <cell r="B538">
            <v>85.15</v>
          </cell>
          <cell r="C538">
            <v>85.173179190751441</v>
          </cell>
          <cell r="D538">
            <v>4325</v>
          </cell>
          <cell r="E538">
            <v>13</v>
          </cell>
          <cell r="F538">
            <v>4325</v>
          </cell>
        </row>
        <row r="539">
          <cell r="A539">
            <v>36196</v>
          </cell>
          <cell r="B539">
            <v>85.25</v>
          </cell>
          <cell r="C539">
            <v>85.249945578231305</v>
          </cell>
          <cell r="D539">
            <v>735</v>
          </cell>
          <cell r="E539">
            <v>13</v>
          </cell>
          <cell r="F539">
            <v>635</v>
          </cell>
        </row>
        <row r="540">
          <cell r="A540">
            <v>36199</v>
          </cell>
          <cell r="B540">
            <v>85.4</v>
          </cell>
          <cell r="C540">
            <v>85.343925233644853</v>
          </cell>
          <cell r="D540">
            <v>535</v>
          </cell>
          <cell r="E540">
            <v>12</v>
          </cell>
          <cell r="F540">
            <v>335</v>
          </cell>
        </row>
        <row r="541">
          <cell r="A541">
            <v>36200</v>
          </cell>
          <cell r="B541">
            <v>85.43</v>
          </cell>
          <cell r="C541">
            <v>85.412000000000006</v>
          </cell>
          <cell r="D541">
            <v>50</v>
          </cell>
          <cell r="E541">
            <v>0</v>
          </cell>
          <cell r="F541">
            <v>20</v>
          </cell>
        </row>
        <row r="542">
          <cell r="A542">
            <v>36201</v>
          </cell>
          <cell r="B542">
            <v>85.100099999999998</v>
          </cell>
          <cell r="C542">
            <v>85.216326086956514</v>
          </cell>
          <cell r="D542">
            <v>460</v>
          </cell>
          <cell r="E542">
            <v>14</v>
          </cell>
          <cell r="F542">
            <v>-100</v>
          </cell>
        </row>
        <row r="543">
          <cell r="A543">
            <v>36202</v>
          </cell>
          <cell r="B543">
            <v>85.4</v>
          </cell>
          <cell r="C543">
            <v>85.399997435897433</v>
          </cell>
          <cell r="D543">
            <v>195</v>
          </cell>
          <cell r="E543">
            <v>11</v>
          </cell>
          <cell r="F543">
            <v>5</v>
          </cell>
        </row>
        <row r="544">
          <cell r="A544">
            <v>36203</v>
          </cell>
          <cell r="B544">
            <v>85.5</v>
          </cell>
          <cell r="C544">
            <v>85.492500000000007</v>
          </cell>
          <cell r="D544">
            <v>70</v>
          </cell>
          <cell r="E544">
            <v>9</v>
          </cell>
          <cell r="F544">
            <v>60</v>
          </cell>
        </row>
        <row r="545">
          <cell r="A545">
            <v>36206</v>
          </cell>
          <cell r="B545">
            <v>85.5</v>
          </cell>
          <cell r="C545">
            <v>85.5</v>
          </cell>
          <cell r="D545">
            <v>5</v>
          </cell>
          <cell r="E545">
            <v>9</v>
          </cell>
          <cell r="F545">
            <v>0</v>
          </cell>
        </row>
        <row r="546">
          <cell r="A546">
            <v>36207</v>
          </cell>
          <cell r="B546">
            <v>85.4</v>
          </cell>
          <cell r="C546">
            <v>85.4</v>
          </cell>
          <cell r="D546">
            <v>10</v>
          </cell>
          <cell r="E546">
            <v>9</v>
          </cell>
          <cell r="F546">
            <v>0</v>
          </cell>
        </row>
        <row r="547">
          <cell r="A547">
            <v>36208</v>
          </cell>
          <cell r="B547">
            <v>85.27</v>
          </cell>
          <cell r="C547">
            <v>85.337727272727264</v>
          </cell>
          <cell r="D547">
            <v>330</v>
          </cell>
          <cell r="E547">
            <v>13</v>
          </cell>
          <cell r="F547">
            <v>-75</v>
          </cell>
        </row>
        <row r="548">
          <cell r="A548">
            <v>36209</v>
          </cell>
          <cell r="B548">
            <v>85.58</v>
          </cell>
          <cell r="C548">
            <v>85.584761904761919</v>
          </cell>
          <cell r="D548">
            <v>1050</v>
          </cell>
          <cell r="E548">
            <v>15</v>
          </cell>
          <cell r="F548">
            <v>700</v>
          </cell>
        </row>
        <row r="549">
          <cell r="A549">
            <v>36210</v>
          </cell>
          <cell r="B549">
            <v>85.7</v>
          </cell>
          <cell r="C549">
            <v>85.690526315789484</v>
          </cell>
          <cell r="D549">
            <v>190</v>
          </cell>
          <cell r="E549">
            <v>13</v>
          </cell>
          <cell r="F549">
            <v>10</v>
          </cell>
        </row>
        <row r="550">
          <cell r="A550">
            <v>36213</v>
          </cell>
          <cell r="B550">
            <v>85.8</v>
          </cell>
          <cell r="C550">
            <v>85.8</v>
          </cell>
          <cell r="D550">
            <v>25</v>
          </cell>
          <cell r="E550">
            <v>9</v>
          </cell>
          <cell r="F550">
            <v>0</v>
          </cell>
        </row>
        <row r="551">
          <cell r="A551">
            <v>36214</v>
          </cell>
          <cell r="B551">
            <v>86</v>
          </cell>
          <cell r="C551">
            <v>85.992114754098324</v>
          </cell>
          <cell r="D551">
            <v>3050</v>
          </cell>
          <cell r="E551">
            <v>13</v>
          </cell>
          <cell r="F551">
            <v>2600</v>
          </cell>
        </row>
        <row r="552">
          <cell r="A552">
            <v>36215</v>
          </cell>
          <cell r="B552">
            <v>86.2</v>
          </cell>
          <cell r="C552">
            <v>86.164168350168353</v>
          </cell>
          <cell r="D552">
            <v>1485</v>
          </cell>
          <cell r="E552">
            <v>11</v>
          </cell>
          <cell r="F552">
            <v>70</v>
          </cell>
        </row>
        <row r="553">
          <cell r="A553">
            <v>36216</v>
          </cell>
          <cell r="B553">
            <v>86.3</v>
          </cell>
          <cell r="C553">
            <v>86.294883720930244</v>
          </cell>
          <cell r="D553">
            <v>215</v>
          </cell>
          <cell r="E553">
            <v>11</v>
          </cell>
          <cell r="F553">
            <v>0</v>
          </cell>
        </row>
        <row r="554">
          <cell r="A554">
            <v>36217</v>
          </cell>
          <cell r="B554">
            <v>86.45</v>
          </cell>
          <cell r="C554">
            <v>86.448819444444439</v>
          </cell>
          <cell r="D554">
            <v>2880</v>
          </cell>
          <cell r="E554">
            <v>11</v>
          </cell>
          <cell r="F554">
            <v>2000</v>
          </cell>
        </row>
        <row r="555">
          <cell r="A555">
            <v>36220</v>
          </cell>
          <cell r="B555">
            <v>86.7</v>
          </cell>
          <cell r="C555">
            <v>86.699865951742638</v>
          </cell>
          <cell r="D555">
            <v>7460</v>
          </cell>
          <cell r="E555">
            <v>15</v>
          </cell>
          <cell r="F555">
            <v>7460</v>
          </cell>
        </row>
        <row r="556">
          <cell r="A556">
            <v>36221</v>
          </cell>
          <cell r="B556">
            <v>86.8</v>
          </cell>
          <cell r="C556">
            <v>86.780075896580485</v>
          </cell>
          <cell r="D556">
            <v>5995</v>
          </cell>
          <cell r="E556">
            <v>15</v>
          </cell>
          <cell r="F556">
            <v>5500</v>
          </cell>
        </row>
        <row r="557">
          <cell r="A557">
            <v>36222</v>
          </cell>
          <cell r="B557">
            <v>86.75</v>
          </cell>
          <cell r="C557">
            <v>86.81707678381261</v>
          </cell>
          <cell r="D557">
            <v>4695</v>
          </cell>
          <cell r="E557">
            <v>16</v>
          </cell>
          <cell r="F557">
            <v>4500</v>
          </cell>
        </row>
        <row r="558">
          <cell r="A558">
            <v>36223</v>
          </cell>
          <cell r="B558">
            <v>86.81</v>
          </cell>
          <cell r="C558">
            <v>86.81046136363635</v>
          </cell>
          <cell r="D558">
            <v>1320</v>
          </cell>
          <cell r="E558">
            <v>16</v>
          </cell>
          <cell r="F558">
            <v>1300</v>
          </cell>
        </row>
        <row r="559">
          <cell r="A559">
            <v>36224</v>
          </cell>
          <cell r="B559">
            <v>87</v>
          </cell>
          <cell r="C559">
            <v>86.921891891891903</v>
          </cell>
          <cell r="D559">
            <v>1110</v>
          </cell>
          <cell r="E559">
            <v>12</v>
          </cell>
          <cell r="F559">
            <v>550</v>
          </cell>
        </row>
        <row r="560">
          <cell r="A560">
            <v>36228</v>
          </cell>
          <cell r="B560">
            <v>87</v>
          </cell>
          <cell r="C560">
            <v>87.052197757847523</v>
          </cell>
          <cell r="D560">
            <v>1115</v>
          </cell>
          <cell r="E560">
            <v>11</v>
          </cell>
          <cell r="F560">
            <v>1100</v>
          </cell>
        </row>
        <row r="561">
          <cell r="A561">
            <v>36229</v>
          </cell>
          <cell r="B561">
            <v>87</v>
          </cell>
          <cell r="C561">
            <v>87.109623430962344</v>
          </cell>
          <cell r="D561">
            <v>1195</v>
          </cell>
          <cell r="E561">
            <v>9</v>
          </cell>
          <cell r="F561">
            <v>1195</v>
          </cell>
        </row>
        <row r="562">
          <cell r="A562">
            <v>36230</v>
          </cell>
          <cell r="B562">
            <v>87.144999999999996</v>
          </cell>
          <cell r="C562">
            <v>87.056637301587273</v>
          </cell>
          <cell r="D562">
            <v>630</v>
          </cell>
          <cell r="E562">
            <v>14</v>
          </cell>
          <cell r="F562">
            <v>0</v>
          </cell>
        </row>
        <row r="563">
          <cell r="A563">
            <v>36231</v>
          </cell>
          <cell r="B563">
            <v>87.3</v>
          </cell>
          <cell r="C563">
            <v>87.302240784313724</v>
          </cell>
          <cell r="D563">
            <v>2550</v>
          </cell>
          <cell r="E563">
            <v>16</v>
          </cell>
          <cell r="F563">
            <v>2550</v>
          </cell>
        </row>
        <row r="564">
          <cell r="A564">
            <v>36234</v>
          </cell>
          <cell r="B564">
            <v>87.400099999999995</v>
          </cell>
          <cell r="C564">
            <v>87.4603463768116</v>
          </cell>
          <cell r="D564">
            <v>9315</v>
          </cell>
          <cell r="E564">
            <v>14</v>
          </cell>
          <cell r="F564">
            <v>9315</v>
          </cell>
        </row>
        <row r="565">
          <cell r="A565">
            <v>36235</v>
          </cell>
          <cell r="B565">
            <v>87.45</v>
          </cell>
          <cell r="C565">
            <v>87.450289795918366</v>
          </cell>
          <cell r="D565">
            <v>1225</v>
          </cell>
          <cell r="E565">
            <v>14</v>
          </cell>
          <cell r="F565">
            <v>180</v>
          </cell>
        </row>
        <row r="566">
          <cell r="A566">
            <v>36236</v>
          </cell>
          <cell r="B566">
            <v>87.500100000000003</v>
          </cell>
          <cell r="C566">
            <v>87.510966215301295</v>
          </cell>
          <cell r="D566">
            <v>7385</v>
          </cell>
          <cell r="E566">
            <v>17</v>
          </cell>
          <cell r="F566">
            <v>7385</v>
          </cell>
        </row>
        <row r="567">
          <cell r="A567">
            <v>36237</v>
          </cell>
          <cell r="B567">
            <v>87.500100000000003</v>
          </cell>
          <cell r="C567">
            <v>87.526967418899844</v>
          </cell>
          <cell r="D567">
            <v>3545</v>
          </cell>
          <cell r="E567">
            <v>13</v>
          </cell>
          <cell r="F567">
            <v>3545</v>
          </cell>
        </row>
        <row r="568">
          <cell r="A568">
            <v>36238</v>
          </cell>
          <cell r="B568">
            <v>87.52</v>
          </cell>
          <cell r="C568">
            <v>87.542550980392136</v>
          </cell>
          <cell r="D568">
            <v>1020</v>
          </cell>
          <cell r="E568">
            <v>14</v>
          </cell>
          <cell r="F568">
            <v>650</v>
          </cell>
        </row>
        <row r="569">
          <cell r="A569">
            <v>36242</v>
          </cell>
          <cell r="B569">
            <v>87.55</v>
          </cell>
          <cell r="C569">
            <v>87.581398932112904</v>
          </cell>
          <cell r="D569">
            <v>6555</v>
          </cell>
          <cell r="E569">
            <v>16</v>
          </cell>
          <cell r="F569">
            <v>6555</v>
          </cell>
        </row>
        <row r="570">
          <cell r="A570">
            <v>36243</v>
          </cell>
          <cell r="B570">
            <v>87.6</v>
          </cell>
          <cell r="C570">
            <v>87.580418750000007</v>
          </cell>
          <cell r="D570">
            <v>2880</v>
          </cell>
          <cell r="E570">
            <v>20</v>
          </cell>
          <cell r="F570">
            <v>1250</v>
          </cell>
        </row>
        <row r="571">
          <cell r="A571">
            <v>36244</v>
          </cell>
          <cell r="B571">
            <v>87.7</v>
          </cell>
          <cell r="C571">
            <v>87.700275132275152</v>
          </cell>
          <cell r="D571">
            <v>4725</v>
          </cell>
          <cell r="E571">
            <v>18</v>
          </cell>
          <cell r="F571">
            <v>4725</v>
          </cell>
        </row>
        <row r="572">
          <cell r="A572">
            <v>36245</v>
          </cell>
          <cell r="B572">
            <v>87.8</v>
          </cell>
          <cell r="C572">
            <v>87.799660810810806</v>
          </cell>
          <cell r="D572">
            <v>3700</v>
          </cell>
          <cell r="E572">
            <v>11</v>
          </cell>
          <cell r="F572">
            <v>3700</v>
          </cell>
        </row>
        <row r="573">
          <cell r="A573">
            <v>36248</v>
          </cell>
          <cell r="B573">
            <v>87.9</v>
          </cell>
          <cell r="C573">
            <v>87.900503101309454</v>
          </cell>
          <cell r="D573">
            <v>7255</v>
          </cell>
          <cell r="E573">
            <v>18</v>
          </cell>
          <cell r="F573">
            <v>7000</v>
          </cell>
        </row>
        <row r="574">
          <cell r="A574">
            <v>36249</v>
          </cell>
          <cell r="B574">
            <v>87.95</v>
          </cell>
          <cell r="C574">
            <v>87.993642211055274</v>
          </cell>
          <cell r="D574">
            <v>3980</v>
          </cell>
          <cell r="E574">
            <v>15</v>
          </cell>
          <cell r="F574">
            <v>2000</v>
          </cell>
        </row>
        <row r="575">
          <cell r="A575">
            <v>36250</v>
          </cell>
          <cell r="B575">
            <v>88.1</v>
          </cell>
          <cell r="C575">
            <v>88.102602150537621</v>
          </cell>
          <cell r="D575">
            <v>4650</v>
          </cell>
          <cell r="E575">
            <v>13</v>
          </cell>
          <cell r="F575">
            <v>4650</v>
          </cell>
        </row>
        <row r="576">
          <cell r="A576">
            <v>36251</v>
          </cell>
          <cell r="B576">
            <v>88.100200000000001</v>
          </cell>
          <cell r="C576">
            <v>88.136330758620673</v>
          </cell>
          <cell r="D576">
            <v>3625</v>
          </cell>
          <cell r="E576">
            <v>13</v>
          </cell>
          <cell r="F576">
            <v>3500</v>
          </cell>
        </row>
        <row r="577">
          <cell r="A577">
            <v>36252</v>
          </cell>
          <cell r="B577">
            <v>88.3</v>
          </cell>
          <cell r="C577">
            <v>88.30274684684683</v>
          </cell>
          <cell r="D577">
            <v>1110</v>
          </cell>
          <cell r="E577">
            <v>14</v>
          </cell>
          <cell r="F577">
            <v>1100</v>
          </cell>
        </row>
        <row r="578">
          <cell r="A578">
            <v>36255</v>
          </cell>
          <cell r="B578">
            <v>100.02</v>
          </cell>
          <cell r="C578">
            <v>100.01</v>
          </cell>
          <cell r="D578">
            <v>200</v>
          </cell>
          <cell r="E578">
            <v>15</v>
          </cell>
        </row>
        <row r="579">
          <cell r="A579">
            <v>36256</v>
          </cell>
          <cell r="B579">
            <v>150</v>
          </cell>
          <cell r="C579">
            <v>138.46833095577747</v>
          </cell>
          <cell r="D579">
            <v>3505</v>
          </cell>
          <cell r="E579">
            <v>22</v>
          </cell>
        </row>
        <row r="580">
          <cell r="A580">
            <v>36257</v>
          </cell>
          <cell r="B580">
            <v>118</v>
          </cell>
          <cell r="C580">
            <v>118.155587628866</v>
          </cell>
          <cell r="D580">
            <v>2425</v>
          </cell>
          <cell r="E580">
            <v>20</v>
          </cell>
        </row>
        <row r="581">
          <cell r="A581">
            <v>36258</v>
          </cell>
          <cell r="B581">
            <v>110</v>
          </cell>
          <cell r="C581">
            <v>112.78720409469</v>
          </cell>
          <cell r="D581">
            <v>7815</v>
          </cell>
          <cell r="E581">
            <v>22</v>
          </cell>
        </row>
        <row r="582">
          <cell r="A582">
            <v>36259</v>
          </cell>
          <cell r="B582">
            <v>115.7</v>
          </cell>
          <cell r="C582">
            <v>113.69</v>
          </cell>
          <cell r="D582">
            <v>5330</v>
          </cell>
          <cell r="E582">
            <v>18</v>
          </cell>
        </row>
        <row r="583">
          <cell r="A583">
            <v>36262</v>
          </cell>
          <cell r="B583">
            <v>113.85</v>
          </cell>
          <cell r="C583">
            <v>113.77904839586699</v>
          </cell>
          <cell r="D583">
            <v>9195</v>
          </cell>
          <cell r="E583">
            <v>21</v>
          </cell>
        </row>
        <row r="584">
          <cell r="A584">
            <v>36263</v>
          </cell>
          <cell r="B584">
            <v>113.5</v>
          </cell>
          <cell r="C584">
            <v>113.203701075761</v>
          </cell>
          <cell r="D584">
            <v>21845</v>
          </cell>
          <cell r="E584">
            <v>18</v>
          </cell>
        </row>
        <row r="585">
          <cell r="A585">
            <v>36264</v>
          </cell>
          <cell r="B585">
            <v>113.08</v>
          </cell>
          <cell r="C585">
            <v>113.14106451612901</v>
          </cell>
          <cell r="D585">
            <v>10850</v>
          </cell>
          <cell r="E585">
            <v>20</v>
          </cell>
        </row>
        <row r="586">
          <cell r="A586">
            <v>36265</v>
          </cell>
          <cell r="B586">
            <v>113.35</v>
          </cell>
          <cell r="C586">
            <v>113.274309099663</v>
          </cell>
          <cell r="D586">
            <v>10385</v>
          </cell>
          <cell r="E586">
            <v>21</v>
          </cell>
        </row>
        <row r="587">
          <cell r="A587">
            <v>36266</v>
          </cell>
          <cell r="B587">
            <v>113.6</v>
          </cell>
          <cell r="C587">
            <v>113.550611620795</v>
          </cell>
          <cell r="D587">
            <v>3270</v>
          </cell>
          <cell r="E587">
            <v>20</v>
          </cell>
        </row>
        <row r="588">
          <cell r="A588">
            <v>36269</v>
          </cell>
          <cell r="B588">
            <v>113.55</v>
          </cell>
          <cell r="C588">
            <v>113.662997416021</v>
          </cell>
          <cell r="D588">
            <v>3870</v>
          </cell>
          <cell r="E588">
            <v>19</v>
          </cell>
        </row>
        <row r="589">
          <cell r="A589">
            <v>36270</v>
          </cell>
          <cell r="B589">
            <v>113.55</v>
          </cell>
          <cell r="C589">
            <v>113.527758308157</v>
          </cell>
          <cell r="D589">
            <v>8275</v>
          </cell>
          <cell r="E589">
            <v>22</v>
          </cell>
        </row>
        <row r="590">
          <cell r="A590">
            <v>36271</v>
          </cell>
          <cell r="B590">
            <v>113.62</v>
          </cell>
          <cell r="C590">
            <v>113.566666666667</v>
          </cell>
          <cell r="D590">
            <v>8805</v>
          </cell>
          <cell r="E590">
            <v>21</v>
          </cell>
        </row>
        <row r="591">
          <cell r="A591">
            <v>36272</v>
          </cell>
          <cell r="B591">
            <v>113.8</v>
          </cell>
          <cell r="C591">
            <v>113.68226016260201</v>
          </cell>
          <cell r="D591">
            <v>9225</v>
          </cell>
          <cell r="E591">
            <v>21</v>
          </cell>
        </row>
        <row r="592">
          <cell r="A592">
            <v>36273</v>
          </cell>
          <cell r="B592">
            <v>114.51</v>
          </cell>
          <cell r="C592">
            <v>114.504769114307</v>
          </cell>
          <cell r="D592">
            <v>6605</v>
          </cell>
          <cell r="E592">
            <v>20</v>
          </cell>
        </row>
        <row r="593">
          <cell r="A593">
            <v>36276</v>
          </cell>
          <cell r="B593">
            <v>114.85</v>
          </cell>
          <cell r="C593">
            <v>115.616282167726</v>
          </cell>
          <cell r="D593">
            <v>16515</v>
          </cell>
          <cell r="E593">
            <v>24</v>
          </cell>
        </row>
        <row r="594">
          <cell r="A594">
            <v>36277</v>
          </cell>
          <cell r="B594">
            <v>114.5</v>
          </cell>
          <cell r="C594">
            <v>114.91222546729</v>
          </cell>
          <cell r="D594">
            <v>8560</v>
          </cell>
          <cell r="E594">
            <v>24</v>
          </cell>
        </row>
        <row r="595">
          <cell r="A595">
            <v>36278</v>
          </cell>
          <cell r="B595">
            <v>114.37</v>
          </cell>
          <cell r="C595">
            <v>114.09369565217401</v>
          </cell>
          <cell r="D595">
            <v>5980</v>
          </cell>
          <cell r="E595">
            <v>21</v>
          </cell>
        </row>
        <row r="596">
          <cell r="A596">
            <v>36279</v>
          </cell>
          <cell r="B596">
            <v>114.63</v>
          </cell>
          <cell r="C596">
            <v>114.599049153908</v>
          </cell>
          <cell r="D596">
            <v>12410</v>
          </cell>
          <cell r="E596">
            <v>24</v>
          </cell>
        </row>
        <row r="597">
          <cell r="A597">
            <v>36280</v>
          </cell>
          <cell r="B597">
            <v>114.83</v>
          </cell>
          <cell r="C597">
            <v>114.80077542372899</v>
          </cell>
          <cell r="D597">
            <v>11800</v>
          </cell>
          <cell r="E597">
            <v>22</v>
          </cell>
        </row>
        <row r="598">
          <cell r="A598">
            <v>36283</v>
          </cell>
          <cell r="B598">
            <v>115.28</v>
          </cell>
          <cell r="C598">
            <v>115.19361974405901</v>
          </cell>
          <cell r="D598">
            <v>8205</v>
          </cell>
          <cell r="E598">
            <v>24</v>
          </cell>
        </row>
        <row r="599">
          <cell r="A599">
            <v>36284</v>
          </cell>
          <cell r="B599">
            <v>115.9</v>
          </cell>
          <cell r="C599">
            <v>115.846860143726</v>
          </cell>
          <cell r="D599">
            <v>9045</v>
          </cell>
          <cell r="E599">
            <v>23</v>
          </cell>
          <cell r="F599">
            <v>115</v>
          </cell>
        </row>
        <row r="600">
          <cell r="A600">
            <v>36285</v>
          </cell>
          <cell r="B600">
            <v>116.2</v>
          </cell>
          <cell r="C600">
            <v>116.405219465649</v>
          </cell>
          <cell r="D600">
            <v>10480</v>
          </cell>
          <cell r="E600">
            <v>24</v>
          </cell>
          <cell r="F600">
            <v>115.5</v>
          </cell>
        </row>
        <row r="601">
          <cell r="A601">
            <v>36286</v>
          </cell>
          <cell r="B601">
            <v>117.35</v>
          </cell>
          <cell r="C601">
            <v>117.261695842451</v>
          </cell>
          <cell r="D601">
            <v>13710</v>
          </cell>
          <cell r="E601">
            <v>23</v>
          </cell>
          <cell r="F601">
            <v>116</v>
          </cell>
        </row>
        <row r="602">
          <cell r="A602">
            <v>36287</v>
          </cell>
          <cell r="B602">
            <v>116.45</v>
          </cell>
          <cell r="C602">
            <v>118.109562649935</v>
          </cell>
          <cell r="D602">
            <v>27095</v>
          </cell>
          <cell r="E602">
            <v>27</v>
          </cell>
          <cell r="F602">
            <v>117</v>
          </cell>
        </row>
        <row r="603">
          <cell r="A603">
            <v>36290</v>
          </cell>
          <cell r="B603">
            <v>116.8</v>
          </cell>
          <cell r="C603">
            <v>116.96031568722699</v>
          </cell>
          <cell r="D603">
            <v>10295</v>
          </cell>
          <cell r="E603">
            <v>26</v>
          </cell>
          <cell r="F603">
            <v>117</v>
          </cell>
        </row>
        <row r="604">
          <cell r="A604">
            <v>36291</v>
          </cell>
          <cell r="B604">
            <v>116.85</v>
          </cell>
          <cell r="C604">
            <v>116.760523002421</v>
          </cell>
          <cell r="D604">
            <v>10325</v>
          </cell>
          <cell r="E604">
            <v>24</v>
          </cell>
          <cell r="F604">
            <v>116.9</v>
          </cell>
        </row>
        <row r="605">
          <cell r="A605">
            <v>36292</v>
          </cell>
          <cell r="B605">
            <v>116.78</v>
          </cell>
          <cell r="C605">
            <v>116.57881293764601</v>
          </cell>
          <cell r="D605">
            <v>14995</v>
          </cell>
          <cell r="E605">
            <v>23</v>
          </cell>
          <cell r="F605">
            <v>116.75</v>
          </cell>
        </row>
        <row r="606">
          <cell r="A606">
            <v>36293</v>
          </cell>
          <cell r="B606">
            <v>117.13</v>
          </cell>
          <cell r="C606">
            <v>117.08110169491501</v>
          </cell>
          <cell r="D606">
            <v>12980</v>
          </cell>
          <cell r="E606">
            <v>24</v>
          </cell>
          <cell r="F606">
            <v>116.75</v>
          </cell>
        </row>
        <row r="607">
          <cell r="A607">
            <v>36294</v>
          </cell>
          <cell r="B607">
            <v>117.69</v>
          </cell>
          <cell r="C607">
            <v>117.575295663601</v>
          </cell>
          <cell r="D607">
            <v>7610</v>
          </cell>
          <cell r="E607">
            <v>26</v>
          </cell>
          <cell r="F607">
            <v>117</v>
          </cell>
        </row>
        <row r="608">
          <cell r="A608">
            <v>36297</v>
          </cell>
          <cell r="B608">
            <v>118.18</v>
          </cell>
          <cell r="C608">
            <v>118.04304285714301</v>
          </cell>
          <cell r="D608">
            <v>3500</v>
          </cell>
          <cell r="E608">
            <v>24</v>
          </cell>
          <cell r="F608">
            <v>117.5</v>
          </cell>
        </row>
        <row r="609">
          <cell r="A609">
            <v>36298</v>
          </cell>
          <cell r="B609">
            <v>118.21</v>
          </cell>
          <cell r="C609">
            <v>118.216792035398</v>
          </cell>
          <cell r="D609">
            <v>6780</v>
          </cell>
          <cell r="E609">
            <v>24</v>
          </cell>
          <cell r="F609">
            <v>117.9</v>
          </cell>
        </row>
        <row r="610">
          <cell r="A610">
            <v>36299</v>
          </cell>
          <cell r="B610">
            <v>118.55</v>
          </cell>
          <cell r="C610">
            <v>118.473</v>
          </cell>
          <cell r="D610">
            <v>12100</v>
          </cell>
          <cell r="E610">
            <v>24</v>
          </cell>
          <cell r="F610">
            <v>118.1</v>
          </cell>
        </row>
        <row r="611">
          <cell r="A611">
            <v>36300</v>
          </cell>
          <cell r="B611">
            <v>118.81</v>
          </cell>
          <cell r="C611">
            <v>118.68801355578699</v>
          </cell>
          <cell r="D611">
            <v>9590</v>
          </cell>
          <cell r="E611">
            <v>23</v>
          </cell>
          <cell r="F611">
            <v>118.4</v>
          </cell>
        </row>
        <row r="612">
          <cell r="A612">
            <v>36301</v>
          </cell>
          <cell r="B612">
            <v>119.23</v>
          </cell>
          <cell r="C612">
            <v>119.2</v>
          </cell>
          <cell r="D612">
            <v>7475</v>
          </cell>
          <cell r="E612">
            <v>25</v>
          </cell>
          <cell r="F612">
            <v>118.5</v>
          </cell>
        </row>
        <row r="613">
          <cell r="A613">
            <v>36304</v>
          </cell>
          <cell r="B613">
            <v>119.8</v>
          </cell>
          <cell r="C613">
            <v>119.753121254034</v>
          </cell>
          <cell r="D613">
            <v>10845</v>
          </cell>
          <cell r="E613">
            <v>27</v>
          </cell>
          <cell r="F613">
            <v>119</v>
          </cell>
        </row>
        <row r="614">
          <cell r="A614">
            <v>36305</v>
          </cell>
          <cell r="B614">
            <v>120.63</v>
          </cell>
          <cell r="C614">
            <v>120.591039046989</v>
          </cell>
          <cell r="D614">
            <v>7555</v>
          </cell>
          <cell r="E614">
            <v>27</v>
          </cell>
          <cell r="F614">
            <v>119.5</v>
          </cell>
        </row>
        <row r="615">
          <cell r="A615">
            <v>36306</v>
          </cell>
          <cell r="B615">
            <v>122.55</v>
          </cell>
          <cell r="C615">
            <v>121.85170833333299</v>
          </cell>
          <cell r="D615">
            <v>4800</v>
          </cell>
          <cell r="E615">
            <v>22</v>
          </cell>
          <cell r="F615">
            <v>120.5</v>
          </cell>
        </row>
        <row r="616">
          <cell r="A616">
            <v>36307</v>
          </cell>
          <cell r="B616">
            <v>134.49</v>
          </cell>
          <cell r="C616">
            <v>131.40899888765301</v>
          </cell>
          <cell r="D616">
            <v>4495</v>
          </cell>
          <cell r="E616">
            <v>28</v>
          </cell>
          <cell r="F616">
            <v>121.85</v>
          </cell>
        </row>
        <row r="617">
          <cell r="A617">
            <v>36308</v>
          </cell>
          <cell r="B617">
            <v>129.69</v>
          </cell>
          <cell r="C617">
            <v>129.53724086129199</v>
          </cell>
          <cell r="D617">
            <v>9985</v>
          </cell>
          <cell r="E617">
            <v>27</v>
          </cell>
          <cell r="F617">
            <v>126.5</v>
          </cell>
        </row>
        <row r="618">
          <cell r="A618">
            <v>36309</v>
          </cell>
          <cell r="B618">
            <v>129.69</v>
          </cell>
          <cell r="D618">
            <v>0</v>
          </cell>
          <cell r="F618">
            <v>128</v>
          </cell>
        </row>
        <row r="619">
          <cell r="A619">
            <v>36311</v>
          </cell>
          <cell r="B619">
            <v>129</v>
          </cell>
          <cell r="C619">
            <v>129.02737100737099</v>
          </cell>
          <cell r="D619">
            <v>10175</v>
          </cell>
          <cell r="E619">
            <v>24</v>
          </cell>
          <cell r="F619">
            <v>128</v>
          </cell>
        </row>
        <row r="620">
          <cell r="A620">
            <v>36312</v>
          </cell>
          <cell r="B620">
            <v>129.37</v>
          </cell>
          <cell r="C620">
            <v>129.29368910782699</v>
          </cell>
          <cell r="D620">
            <v>9135</v>
          </cell>
          <cell r="E620">
            <v>28</v>
          </cell>
          <cell r="F620">
            <v>128</v>
          </cell>
        </row>
        <row r="621">
          <cell r="A621">
            <v>36313</v>
          </cell>
          <cell r="B621">
            <v>131.19999999999999</v>
          </cell>
          <cell r="C621">
            <v>130.69823788546299</v>
          </cell>
          <cell r="D621">
            <v>4540</v>
          </cell>
          <cell r="E621">
            <v>26</v>
          </cell>
          <cell r="F621">
            <v>129</v>
          </cell>
        </row>
        <row r="622">
          <cell r="A622">
            <v>36314</v>
          </cell>
          <cell r="B622">
            <v>131.51</v>
          </cell>
          <cell r="C622">
            <v>131.721199270406</v>
          </cell>
          <cell r="D622">
            <v>10965</v>
          </cell>
          <cell r="E622">
            <v>29</v>
          </cell>
          <cell r="F622">
            <v>129</v>
          </cell>
        </row>
        <row r="623">
          <cell r="A623">
            <v>36315</v>
          </cell>
          <cell r="B623">
            <v>130.13</v>
          </cell>
          <cell r="C623">
            <v>130.197042253521</v>
          </cell>
          <cell r="D623">
            <v>6390</v>
          </cell>
          <cell r="E623">
            <v>28</v>
          </cell>
          <cell r="F623">
            <v>130</v>
          </cell>
        </row>
        <row r="624">
          <cell r="A624">
            <v>36318</v>
          </cell>
          <cell r="B624">
            <v>131.4</v>
          </cell>
          <cell r="C624">
            <v>131.61756689483499</v>
          </cell>
          <cell r="D624">
            <v>8035</v>
          </cell>
          <cell r="E624">
            <v>27</v>
          </cell>
          <cell r="F624">
            <v>130</v>
          </cell>
        </row>
        <row r="625">
          <cell r="A625">
            <v>36319</v>
          </cell>
          <cell r="B625">
            <v>130.76</v>
          </cell>
          <cell r="C625">
            <v>130.88965925925899</v>
          </cell>
          <cell r="D625">
            <v>10125</v>
          </cell>
          <cell r="E625">
            <v>28</v>
          </cell>
          <cell r="F625">
            <v>130</v>
          </cell>
        </row>
        <row r="626">
          <cell r="A626">
            <v>36320</v>
          </cell>
          <cell r="B626">
            <v>131.30000000000001</v>
          </cell>
          <cell r="C626">
            <v>131.581390186916</v>
          </cell>
          <cell r="D626">
            <v>8560</v>
          </cell>
          <cell r="E626">
            <v>26</v>
          </cell>
          <cell r="F626">
            <v>130</v>
          </cell>
        </row>
        <row r="627">
          <cell r="A627">
            <v>36321</v>
          </cell>
          <cell r="B627">
            <v>131.47999999999999</v>
          </cell>
          <cell r="C627">
            <v>131.320731376975</v>
          </cell>
          <cell r="D627">
            <v>11075</v>
          </cell>
          <cell r="E627">
            <v>27</v>
          </cell>
          <cell r="F627">
            <v>130</v>
          </cell>
        </row>
        <row r="628">
          <cell r="A628">
            <v>36322</v>
          </cell>
          <cell r="B628">
            <v>131.69999999999999</v>
          </cell>
          <cell r="C628">
            <v>131.29696351267799</v>
          </cell>
          <cell r="D628">
            <v>8085</v>
          </cell>
          <cell r="E628">
            <v>26</v>
          </cell>
          <cell r="F628">
            <v>130</v>
          </cell>
        </row>
        <row r="629">
          <cell r="A629">
            <v>36325</v>
          </cell>
          <cell r="B629">
            <v>132.1</v>
          </cell>
          <cell r="C629">
            <v>132.183186925434</v>
          </cell>
          <cell r="D629">
            <v>9790</v>
          </cell>
          <cell r="E629">
            <v>27</v>
          </cell>
          <cell r="F629">
            <v>130</v>
          </cell>
        </row>
        <row r="630">
          <cell r="A630">
            <v>36326</v>
          </cell>
          <cell r="B630">
            <v>132.68</v>
          </cell>
          <cell r="C630">
            <v>132.51447172619001</v>
          </cell>
          <cell r="D630">
            <v>6720</v>
          </cell>
          <cell r="E630">
            <v>29</v>
          </cell>
          <cell r="F630">
            <v>131</v>
          </cell>
        </row>
        <row r="631">
          <cell r="A631">
            <v>36327</v>
          </cell>
          <cell r="B631">
            <v>132.06</v>
          </cell>
          <cell r="C631">
            <v>132.06</v>
          </cell>
          <cell r="D631">
            <v>7950</v>
          </cell>
          <cell r="E631">
            <v>25</v>
          </cell>
          <cell r="F631">
            <v>131</v>
          </cell>
        </row>
        <row r="632">
          <cell r="A632">
            <v>36328</v>
          </cell>
          <cell r="B632">
            <v>132.4</v>
          </cell>
          <cell r="C632">
            <v>132.374851973684</v>
          </cell>
          <cell r="D632">
            <v>6080</v>
          </cell>
          <cell r="E632">
            <v>25</v>
          </cell>
          <cell r="F632">
            <v>131</v>
          </cell>
        </row>
        <row r="633">
          <cell r="A633">
            <v>36329</v>
          </cell>
          <cell r="B633">
            <v>132.44</v>
          </cell>
          <cell r="C633">
            <v>132.41218539616801</v>
          </cell>
          <cell r="D633">
            <v>9655</v>
          </cell>
          <cell r="E633">
            <v>27</v>
          </cell>
          <cell r="F633">
            <v>131</v>
          </cell>
        </row>
        <row r="634">
          <cell r="A634">
            <v>36332</v>
          </cell>
          <cell r="B634">
            <v>132.47</v>
          </cell>
          <cell r="C634">
            <v>132.471864046734</v>
          </cell>
          <cell r="D634">
            <v>9415</v>
          </cell>
          <cell r="E634">
            <v>28</v>
          </cell>
          <cell r="F634">
            <v>131</v>
          </cell>
        </row>
        <row r="635">
          <cell r="A635">
            <v>36333</v>
          </cell>
          <cell r="B635">
            <v>132.49</v>
          </cell>
          <cell r="C635">
            <v>132.47213787085499</v>
          </cell>
          <cell r="D635">
            <v>11460</v>
          </cell>
          <cell r="E635">
            <v>26</v>
          </cell>
          <cell r="F635">
            <v>131</v>
          </cell>
        </row>
        <row r="636">
          <cell r="A636">
            <v>36334</v>
          </cell>
          <cell r="B636">
            <v>132.49</v>
          </cell>
          <cell r="C636">
            <v>132.448455852156</v>
          </cell>
          <cell r="D636">
            <v>12175</v>
          </cell>
          <cell r="E636">
            <v>25</v>
          </cell>
          <cell r="F636">
            <v>131</v>
          </cell>
        </row>
        <row r="637">
          <cell r="A637">
            <v>36335</v>
          </cell>
          <cell r="B637">
            <v>132.5</v>
          </cell>
          <cell r="C637">
            <v>132.459214795587</v>
          </cell>
          <cell r="D637">
            <v>15410</v>
          </cell>
          <cell r="E637">
            <v>26</v>
          </cell>
          <cell r="F637">
            <v>131</v>
          </cell>
        </row>
        <row r="638">
          <cell r="A638">
            <v>36336</v>
          </cell>
          <cell r="B638">
            <v>132.61000000000001</v>
          </cell>
          <cell r="C638">
            <v>132.57958997722099</v>
          </cell>
          <cell r="D638">
            <v>8780</v>
          </cell>
          <cell r="E638">
            <v>25</v>
          </cell>
          <cell r="F638">
            <v>131</v>
          </cell>
        </row>
        <row r="639">
          <cell r="A639">
            <v>36339</v>
          </cell>
          <cell r="B639">
            <v>132.44999999999999</v>
          </cell>
          <cell r="C639">
            <v>132.435092513521</v>
          </cell>
          <cell r="D639">
            <v>17565</v>
          </cell>
          <cell r="E639">
            <v>25</v>
          </cell>
          <cell r="F639">
            <v>131</v>
          </cell>
        </row>
        <row r="640">
          <cell r="A640">
            <v>36340</v>
          </cell>
          <cell r="B640">
            <v>132.31</v>
          </cell>
          <cell r="C640">
            <v>132.30777178796001</v>
          </cell>
          <cell r="D640">
            <v>5565</v>
          </cell>
          <cell r="E640">
            <v>25</v>
          </cell>
          <cell r="F640">
            <v>131</v>
          </cell>
        </row>
        <row r="641">
          <cell r="A641">
            <v>36341</v>
          </cell>
          <cell r="B641">
            <v>132.33000000000001</v>
          </cell>
          <cell r="C641">
            <v>132.309770053476</v>
          </cell>
          <cell r="D641">
            <v>9350</v>
          </cell>
          <cell r="E641">
            <v>23</v>
          </cell>
          <cell r="F641">
            <v>131</v>
          </cell>
        </row>
        <row r="642">
          <cell r="A642">
            <v>36342</v>
          </cell>
          <cell r="B642">
            <v>132.63999999999999</v>
          </cell>
          <cell r="C642">
            <v>132.616161335188</v>
          </cell>
          <cell r="D642">
            <v>7190</v>
          </cell>
          <cell r="E642">
            <v>26</v>
          </cell>
          <cell r="F642">
            <v>132</v>
          </cell>
        </row>
        <row r="643">
          <cell r="A643">
            <v>36343</v>
          </cell>
          <cell r="B643">
            <v>132.66999999999999</v>
          </cell>
          <cell r="C643">
            <v>132.64878513145999</v>
          </cell>
          <cell r="D643">
            <v>5515</v>
          </cell>
          <cell r="E643">
            <v>26</v>
          </cell>
          <cell r="F643">
            <v>132</v>
          </cell>
        </row>
        <row r="644">
          <cell r="A644">
            <v>36346</v>
          </cell>
          <cell r="B644">
            <v>132.66999999999999</v>
          </cell>
          <cell r="C644">
            <v>132.64372268907599</v>
          </cell>
          <cell r="D644">
            <v>5950</v>
          </cell>
          <cell r="E644">
            <v>23</v>
          </cell>
          <cell r="F644">
            <v>132</v>
          </cell>
        </row>
        <row r="645">
          <cell r="A645">
            <v>36347</v>
          </cell>
          <cell r="B645">
            <v>132.69999999999999</v>
          </cell>
          <cell r="C645">
            <v>132.71519977168899</v>
          </cell>
          <cell r="D645">
            <v>8760</v>
          </cell>
          <cell r="E645">
            <v>24</v>
          </cell>
          <cell r="F645">
            <v>132</v>
          </cell>
        </row>
        <row r="646">
          <cell r="A646">
            <v>36349</v>
          </cell>
          <cell r="B646">
            <v>132.62</v>
          </cell>
          <cell r="C646">
            <v>132.63526243093901</v>
          </cell>
          <cell r="D646">
            <v>7240</v>
          </cell>
          <cell r="E646">
            <v>26</v>
          </cell>
          <cell r="F646">
            <v>132</v>
          </cell>
        </row>
        <row r="647">
          <cell r="A647">
            <v>36350</v>
          </cell>
          <cell r="B647">
            <v>132.53</v>
          </cell>
          <cell r="C647">
            <v>132.53084983100001</v>
          </cell>
          <cell r="D647">
            <v>10355</v>
          </cell>
          <cell r="E647">
            <v>24</v>
          </cell>
          <cell r="F647">
            <v>132</v>
          </cell>
        </row>
        <row r="648">
          <cell r="A648">
            <v>36353</v>
          </cell>
          <cell r="B648">
            <v>132.57</v>
          </cell>
          <cell r="C648">
            <v>132.642720430108</v>
          </cell>
          <cell r="D648">
            <v>4650</v>
          </cell>
          <cell r="E648">
            <v>21</v>
          </cell>
          <cell r="F648">
            <v>132.30000000000001</v>
          </cell>
        </row>
        <row r="649">
          <cell r="A649">
            <v>36354</v>
          </cell>
          <cell r="B649">
            <v>132.55000000000001</v>
          </cell>
          <cell r="C649">
            <v>132.53602265575799</v>
          </cell>
          <cell r="D649">
            <v>15890</v>
          </cell>
          <cell r="E649">
            <v>24</v>
          </cell>
          <cell r="F649">
            <v>132.30000000000001</v>
          </cell>
        </row>
        <row r="650">
          <cell r="A650">
            <v>36355</v>
          </cell>
          <cell r="B650">
            <v>132.6</v>
          </cell>
          <cell r="C650">
            <v>132.62073945025199</v>
          </cell>
          <cell r="D650">
            <v>12915</v>
          </cell>
          <cell r="E650">
            <v>26</v>
          </cell>
          <cell r="F650">
            <v>132.30000000000001</v>
          </cell>
        </row>
        <row r="651">
          <cell r="A651">
            <v>36356</v>
          </cell>
          <cell r="B651">
            <v>132.54</v>
          </cell>
          <cell r="C651">
            <v>132.56107741059299</v>
          </cell>
          <cell r="D651">
            <v>11045</v>
          </cell>
          <cell r="E651">
            <v>25</v>
          </cell>
          <cell r="F651">
            <v>132.30000000000001</v>
          </cell>
        </row>
        <row r="652">
          <cell r="A652">
            <v>36357</v>
          </cell>
          <cell r="B652">
            <v>132.56</v>
          </cell>
          <cell r="C652">
            <v>132.60364470842299</v>
          </cell>
          <cell r="D652">
            <v>9260</v>
          </cell>
          <cell r="E652">
            <v>26</v>
          </cell>
          <cell r="F652">
            <v>132.30000000000001</v>
          </cell>
        </row>
        <row r="653">
          <cell r="A653">
            <v>36360</v>
          </cell>
          <cell r="B653">
            <v>132.58000000000001</v>
          </cell>
          <cell r="C653">
            <v>132.577571174377</v>
          </cell>
          <cell r="D653">
            <v>5620</v>
          </cell>
          <cell r="E653">
            <v>23</v>
          </cell>
          <cell r="F653">
            <v>132.30000000000001</v>
          </cell>
        </row>
        <row r="654">
          <cell r="A654">
            <v>36361</v>
          </cell>
          <cell r="B654">
            <v>132.55000000000001</v>
          </cell>
          <cell r="C654">
            <v>132.53942262186499</v>
          </cell>
          <cell r="D654">
            <v>10565</v>
          </cell>
          <cell r="E654">
            <v>26</v>
          </cell>
          <cell r="F654">
            <v>132.30000000000001</v>
          </cell>
        </row>
        <row r="655">
          <cell r="A655">
            <v>36363</v>
          </cell>
          <cell r="B655">
            <v>132.5</v>
          </cell>
          <cell r="C655">
            <v>132.48784477945301</v>
          </cell>
          <cell r="D655">
            <v>8955</v>
          </cell>
          <cell r="E655">
            <v>25</v>
          </cell>
          <cell r="F655">
            <v>132.30000000000001</v>
          </cell>
        </row>
        <row r="656">
          <cell r="A656">
            <v>36364</v>
          </cell>
          <cell r="B656">
            <v>132.41</v>
          </cell>
          <cell r="C656">
            <v>132.413984410821</v>
          </cell>
          <cell r="D656">
            <v>10905</v>
          </cell>
          <cell r="E656">
            <v>25</v>
          </cell>
          <cell r="F656">
            <v>132.30000000000001</v>
          </cell>
        </row>
        <row r="657">
          <cell r="A657">
            <v>36367</v>
          </cell>
          <cell r="B657">
            <v>132.26</v>
          </cell>
          <cell r="C657">
            <v>132.26526595744701</v>
          </cell>
          <cell r="D657">
            <v>10340</v>
          </cell>
          <cell r="E657">
            <v>21</v>
          </cell>
          <cell r="F657">
            <v>132.30000000000001</v>
          </cell>
        </row>
        <row r="658">
          <cell r="A658">
            <v>36368</v>
          </cell>
          <cell r="B658">
            <v>132.22</v>
          </cell>
          <cell r="C658">
            <v>132.18826287978899</v>
          </cell>
          <cell r="D658">
            <v>7570</v>
          </cell>
          <cell r="E658">
            <v>26</v>
          </cell>
          <cell r="F658">
            <v>132.30000000000001</v>
          </cell>
        </row>
        <row r="659">
          <cell r="A659">
            <v>36369</v>
          </cell>
          <cell r="B659">
            <v>132.13</v>
          </cell>
          <cell r="C659">
            <v>132.127358659886</v>
          </cell>
          <cell r="D659">
            <v>16715</v>
          </cell>
          <cell r="E659">
            <v>23</v>
          </cell>
          <cell r="F659">
            <v>132.30000000000001</v>
          </cell>
        </row>
        <row r="660">
          <cell r="A660">
            <v>36370</v>
          </cell>
          <cell r="B660">
            <v>131.97</v>
          </cell>
          <cell r="C660">
            <v>131.937240065324</v>
          </cell>
          <cell r="D660">
            <v>9185</v>
          </cell>
          <cell r="E660">
            <v>24</v>
          </cell>
          <cell r="F660">
            <v>132.19999999999999</v>
          </cell>
        </row>
        <row r="661">
          <cell r="A661">
            <v>36371</v>
          </cell>
          <cell r="B661">
            <v>131.91999999999999</v>
          </cell>
          <cell r="C661">
            <v>131.907834437086</v>
          </cell>
          <cell r="D661">
            <v>7550</v>
          </cell>
          <cell r="E661">
            <v>24</v>
          </cell>
          <cell r="F661">
            <v>132.19999999999999</v>
          </cell>
        </row>
        <row r="662">
          <cell r="A662">
            <v>36374</v>
          </cell>
          <cell r="B662">
            <v>131.9</v>
          </cell>
          <cell r="C662">
            <v>131.878274547188</v>
          </cell>
          <cell r="D662">
            <v>10490</v>
          </cell>
          <cell r="E662">
            <v>24</v>
          </cell>
          <cell r="F662">
            <v>132.19999999999999</v>
          </cell>
        </row>
        <row r="663">
          <cell r="A663">
            <v>36375</v>
          </cell>
          <cell r="B663">
            <v>131.84</v>
          </cell>
          <cell r="C663">
            <v>131.83425066062699</v>
          </cell>
          <cell r="D663">
            <v>13245</v>
          </cell>
          <cell r="E663">
            <v>28</v>
          </cell>
          <cell r="F663">
            <v>132.1</v>
          </cell>
        </row>
        <row r="664">
          <cell r="A664">
            <v>36376</v>
          </cell>
          <cell r="B664">
            <v>131.76</v>
          </cell>
          <cell r="C664">
            <v>131.75975950783001</v>
          </cell>
          <cell r="D664">
            <v>8940</v>
          </cell>
          <cell r="E664">
            <v>25</v>
          </cell>
          <cell r="F664">
            <v>132.1</v>
          </cell>
        </row>
        <row r="665">
          <cell r="A665">
            <v>36377</v>
          </cell>
          <cell r="B665">
            <v>131.75</v>
          </cell>
          <cell r="C665">
            <v>131.742801643631</v>
          </cell>
          <cell r="D665">
            <v>13385</v>
          </cell>
          <cell r="E665">
            <v>24</v>
          </cell>
          <cell r="F665">
            <v>132.1</v>
          </cell>
        </row>
        <row r="666">
          <cell r="A666">
            <v>36378</v>
          </cell>
          <cell r="B666">
            <v>131.63999999999999</v>
          </cell>
          <cell r="C666">
            <v>131.67483931240699</v>
          </cell>
          <cell r="D666">
            <v>13380</v>
          </cell>
          <cell r="E666">
            <v>24</v>
          </cell>
          <cell r="F666">
            <v>132</v>
          </cell>
        </row>
        <row r="667">
          <cell r="A667">
            <v>36381</v>
          </cell>
          <cell r="B667">
            <v>131.6</v>
          </cell>
          <cell r="C667">
            <v>131.50875289754299</v>
          </cell>
          <cell r="D667">
            <v>10785</v>
          </cell>
          <cell r="E667">
            <v>19</v>
          </cell>
          <cell r="F667">
            <v>132</v>
          </cell>
        </row>
        <row r="668">
          <cell r="A668">
            <v>36382</v>
          </cell>
          <cell r="B668">
            <v>131.58000000000001</v>
          </cell>
          <cell r="C668">
            <v>131.57405106707299</v>
          </cell>
          <cell r="D668">
            <v>13120</v>
          </cell>
          <cell r="E668">
            <v>22</v>
          </cell>
          <cell r="F668">
            <v>132</v>
          </cell>
        </row>
        <row r="669">
          <cell r="A669">
            <v>36383</v>
          </cell>
          <cell r="B669">
            <v>131.6</v>
          </cell>
          <cell r="C669">
            <v>131.595776972625</v>
          </cell>
          <cell r="D669">
            <v>12420</v>
          </cell>
          <cell r="E669">
            <v>27</v>
          </cell>
          <cell r="F669">
            <v>132</v>
          </cell>
        </row>
        <row r="670">
          <cell r="A670">
            <v>36384</v>
          </cell>
          <cell r="B670">
            <v>131.6</v>
          </cell>
          <cell r="C670">
            <v>131.598155339806</v>
          </cell>
          <cell r="D670">
            <v>6695</v>
          </cell>
          <cell r="E670">
            <v>22</v>
          </cell>
          <cell r="F670">
            <v>131.9</v>
          </cell>
        </row>
        <row r="671">
          <cell r="A671">
            <v>36385</v>
          </cell>
          <cell r="B671">
            <v>132.02000000000001</v>
          </cell>
          <cell r="C671">
            <v>131.88649572649601</v>
          </cell>
          <cell r="D671">
            <v>5850</v>
          </cell>
          <cell r="E671">
            <v>22</v>
          </cell>
          <cell r="F671">
            <v>131.9</v>
          </cell>
        </row>
        <row r="672">
          <cell r="A672">
            <v>36388</v>
          </cell>
          <cell r="B672">
            <v>131.96</v>
          </cell>
          <cell r="C672">
            <v>132.02078379568499</v>
          </cell>
          <cell r="D672">
            <v>11355</v>
          </cell>
          <cell r="E672">
            <v>24</v>
          </cell>
          <cell r="F672">
            <v>131.9</v>
          </cell>
        </row>
        <row r="673">
          <cell r="A673">
            <v>36389</v>
          </cell>
          <cell r="B673">
            <v>132.05000000000001</v>
          </cell>
          <cell r="C673">
            <v>132.049496355202</v>
          </cell>
          <cell r="D673">
            <v>7545</v>
          </cell>
          <cell r="E673">
            <v>24</v>
          </cell>
          <cell r="F673">
            <v>131.9</v>
          </cell>
        </row>
        <row r="674">
          <cell r="A674">
            <v>36390</v>
          </cell>
          <cell r="B674">
            <v>132.16</v>
          </cell>
          <cell r="C674">
            <v>132.15008503401401</v>
          </cell>
          <cell r="D674">
            <v>8820</v>
          </cell>
          <cell r="E674">
            <v>21</v>
          </cell>
          <cell r="F674">
            <v>131.9</v>
          </cell>
        </row>
        <row r="675">
          <cell r="A675">
            <v>36391</v>
          </cell>
          <cell r="B675">
            <v>131.91999999999999</v>
          </cell>
          <cell r="C675">
            <v>131.92201696712601</v>
          </cell>
          <cell r="D675">
            <v>23575</v>
          </cell>
          <cell r="E675">
            <v>26</v>
          </cell>
          <cell r="F675">
            <v>131.9</v>
          </cell>
        </row>
        <row r="676">
          <cell r="A676">
            <v>36392</v>
          </cell>
          <cell r="B676">
            <v>131.83000000000001</v>
          </cell>
          <cell r="C676">
            <v>131.83830810628999</v>
          </cell>
          <cell r="D676">
            <v>14865</v>
          </cell>
          <cell r="E676">
            <v>23</v>
          </cell>
          <cell r="F676">
            <v>131.9</v>
          </cell>
        </row>
        <row r="677">
          <cell r="A677">
            <v>36395</v>
          </cell>
          <cell r="B677">
            <v>131.59</v>
          </cell>
          <cell r="C677">
            <v>131.601727959698</v>
          </cell>
          <cell r="D677">
            <v>9925</v>
          </cell>
          <cell r="E677">
            <v>22</v>
          </cell>
          <cell r="F677">
            <v>131.9</v>
          </cell>
        </row>
        <row r="678">
          <cell r="A678">
            <v>36396</v>
          </cell>
          <cell r="B678">
            <v>131.63</v>
          </cell>
          <cell r="C678">
            <v>131.57200207468901</v>
          </cell>
          <cell r="D678">
            <v>14460</v>
          </cell>
          <cell r="E678">
            <v>22</v>
          </cell>
          <cell r="F678">
            <v>131.80000000000001</v>
          </cell>
        </row>
        <row r="679">
          <cell r="A679">
            <v>36397</v>
          </cell>
          <cell r="B679">
            <v>131.66</v>
          </cell>
          <cell r="C679">
            <v>131.64642156862701</v>
          </cell>
          <cell r="D679">
            <v>8160</v>
          </cell>
          <cell r="E679">
            <v>26</v>
          </cell>
          <cell r="F679">
            <v>131.80000000000001</v>
          </cell>
        </row>
        <row r="680">
          <cell r="A680">
            <v>36398</v>
          </cell>
          <cell r="B680">
            <v>131.9</v>
          </cell>
          <cell r="C680">
            <v>131.912438897556</v>
          </cell>
          <cell r="D680">
            <v>9615</v>
          </cell>
          <cell r="E680">
            <v>23</v>
          </cell>
          <cell r="F680">
            <v>131.80000000000001</v>
          </cell>
        </row>
        <row r="681">
          <cell r="A681">
            <v>36399</v>
          </cell>
          <cell r="B681">
            <v>131.94999999999999</v>
          </cell>
          <cell r="C681">
            <v>131.926271186441</v>
          </cell>
          <cell r="D681">
            <v>16225</v>
          </cell>
          <cell r="E681">
            <v>25</v>
          </cell>
          <cell r="F681">
            <v>131.80000000000001</v>
          </cell>
        </row>
        <row r="682">
          <cell r="A682">
            <v>36403</v>
          </cell>
          <cell r="B682">
            <v>132.30000000000001</v>
          </cell>
          <cell r="C682">
            <v>132.26345363179499</v>
          </cell>
          <cell r="D682">
            <v>10945</v>
          </cell>
          <cell r="E682">
            <v>21</v>
          </cell>
          <cell r="F682">
            <v>132</v>
          </cell>
        </row>
        <row r="683">
          <cell r="A683">
            <v>36404</v>
          </cell>
          <cell r="B683">
            <v>132.19</v>
          </cell>
          <cell r="C683">
            <v>132.122065217391</v>
          </cell>
          <cell r="D683">
            <v>25300</v>
          </cell>
          <cell r="E683">
            <v>23</v>
          </cell>
          <cell r="F683">
            <v>132</v>
          </cell>
        </row>
        <row r="684">
          <cell r="A684">
            <v>36405</v>
          </cell>
          <cell r="B684">
            <v>132.30000000000001</v>
          </cell>
          <cell r="C684">
            <v>132.293560557342</v>
          </cell>
          <cell r="D684">
            <v>23325</v>
          </cell>
          <cell r="E684">
            <v>24</v>
          </cell>
          <cell r="F684">
            <v>132</v>
          </cell>
        </row>
        <row r="685">
          <cell r="A685">
            <v>36406</v>
          </cell>
          <cell r="B685">
            <v>132.58000000000001</v>
          </cell>
          <cell r="C685">
            <v>132.55831891223701</v>
          </cell>
          <cell r="D685">
            <v>12135</v>
          </cell>
          <cell r="E685">
            <v>24</v>
          </cell>
          <cell r="F685">
            <v>132.19999999999999</v>
          </cell>
        </row>
        <row r="686">
          <cell r="A686">
            <v>36409</v>
          </cell>
          <cell r="B686">
            <v>132.85</v>
          </cell>
          <cell r="C686">
            <v>132.633509406657</v>
          </cell>
          <cell r="D686">
            <v>6910</v>
          </cell>
          <cell r="E686">
            <v>23</v>
          </cell>
          <cell r="F686">
            <v>132.19999999999999</v>
          </cell>
        </row>
        <row r="687">
          <cell r="A687">
            <v>36410</v>
          </cell>
          <cell r="B687">
            <v>133.6</v>
          </cell>
          <cell r="C687">
            <v>133.44060895084399</v>
          </cell>
          <cell r="D687">
            <v>6815</v>
          </cell>
          <cell r="E687">
            <v>23</v>
          </cell>
          <cell r="F687">
            <v>132.19999999999999</v>
          </cell>
        </row>
        <row r="688">
          <cell r="A688">
            <v>36411</v>
          </cell>
          <cell r="B688">
            <v>135.28</v>
          </cell>
          <cell r="C688">
            <v>135.12621501272301</v>
          </cell>
          <cell r="D688">
            <v>15720</v>
          </cell>
          <cell r="E688">
            <v>21</v>
          </cell>
          <cell r="F688">
            <v>133</v>
          </cell>
        </row>
        <row r="689">
          <cell r="A689">
            <v>36412</v>
          </cell>
          <cell r="B689">
            <v>135.44999999999999</v>
          </cell>
          <cell r="C689">
            <v>135.68300268096499</v>
          </cell>
          <cell r="D689">
            <v>22380</v>
          </cell>
          <cell r="E689">
            <v>24</v>
          </cell>
          <cell r="F689">
            <v>135</v>
          </cell>
        </row>
        <row r="690">
          <cell r="A690">
            <v>36413</v>
          </cell>
          <cell r="B690">
            <v>135.44</v>
          </cell>
          <cell r="C690">
            <v>135.30928127772901</v>
          </cell>
          <cell r="D690">
            <v>5635</v>
          </cell>
          <cell r="E690">
            <v>24</v>
          </cell>
          <cell r="F690">
            <v>135</v>
          </cell>
        </row>
        <row r="691">
          <cell r="A691">
            <v>36416</v>
          </cell>
          <cell r="B691">
            <v>135.47999999999999</v>
          </cell>
          <cell r="C691">
            <v>135.46407962160001</v>
          </cell>
          <cell r="D691">
            <v>12685</v>
          </cell>
          <cell r="E691">
            <v>23</v>
          </cell>
          <cell r="F691">
            <v>135</v>
          </cell>
        </row>
        <row r="692">
          <cell r="A692">
            <v>36417</v>
          </cell>
          <cell r="B692">
            <v>135.52000000000001</v>
          </cell>
          <cell r="C692">
            <v>135.518453873353</v>
          </cell>
          <cell r="D692">
            <v>15555</v>
          </cell>
          <cell r="E692">
            <v>25</v>
          </cell>
          <cell r="F692">
            <v>135</v>
          </cell>
        </row>
        <row r="693">
          <cell r="A693">
            <v>36418</v>
          </cell>
          <cell r="B693">
            <v>135.69999999999999</v>
          </cell>
          <cell r="C693">
            <v>135.68940205543399</v>
          </cell>
          <cell r="D693">
            <v>16055</v>
          </cell>
          <cell r="E693">
            <v>24</v>
          </cell>
          <cell r="F693">
            <v>135</v>
          </cell>
        </row>
        <row r="694">
          <cell r="A694">
            <v>36419</v>
          </cell>
          <cell r="B694">
            <v>135.69999999999999</v>
          </cell>
          <cell r="C694">
            <v>135.69753518821599</v>
          </cell>
          <cell r="D694">
            <v>15275</v>
          </cell>
          <cell r="E694">
            <v>25</v>
          </cell>
          <cell r="F694">
            <v>135</v>
          </cell>
        </row>
        <row r="695">
          <cell r="A695">
            <v>36420</v>
          </cell>
          <cell r="B695">
            <v>135.88999999999999</v>
          </cell>
          <cell r="C695">
            <v>135.88999999999999</v>
          </cell>
          <cell r="D695">
            <v>14030</v>
          </cell>
          <cell r="E695">
            <v>26</v>
          </cell>
          <cell r="F695">
            <v>135</v>
          </cell>
        </row>
        <row r="696">
          <cell r="A696">
            <v>36423</v>
          </cell>
          <cell r="B696">
            <v>136.06</v>
          </cell>
          <cell r="C696">
            <v>136.081086261981</v>
          </cell>
          <cell r="D696">
            <v>6260</v>
          </cell>
          <cell r="E696">
            <v>25</v>
          </cell>
          <cell r="F696">
            <v>135</v>
          </cell>
        </row>
        <row r="697">
          <cell r="A697">
            <v>36424</v>
          </cell>
          <cell r="B697">
            <v>136.4</v>
          </cell>
          <cell r="C697">
            <v>136.327435277874</v>
          </cell>
          <cell r="D697">
            <v>14485</v>
          </cell>
          <cell r="E697">
            <v>23</v>
          </cell>
          <cell r="F697">
            <v>135.5</v>
          </cell>
        </row>
        <row r="698">
          <cell r="A698">
            <v>36425</v>
          </cell>
          <cell r="B698">
            <v>136.88</v>
          </cell>
          <cell r="C698">
            <v>136.80550812064999</v>
          </cell>
          <cell r="D698">
            <v>10775</v>
          </cell>
          <cell r="E698">
            <v>23</v>
          </cell>
          <cell r="F698">
            <v>135.5</v>
          </cell>
        </row>
        <row r="699">
          <cell r="A699">
            <v>36426</v>
          </cell>
          <cell r="B699">
            <v>137.5</v>
          </cell>
          <cell r="C699">
            <v>137.46255788906799</v>
          </cell>
          <cell r="D699">
            <v>9285</v>
          </cell>
          <cell r="E699">
            <v>22</v>
          </cell>
          <cell r="F699">
            <v>135.5</v>
          </cell>
        </row>
        <row r="700">
          <cell r="A700">
            <v>36427</v>
          </cell>
          <cell r="B700">
            <v>138.80000000000001</v>
          </cell>
          <cell r="C700">
            <v>139.06013998250199</v>
          </cell>
          <cell r="D700">
            <v>5715</v>
          </cell>
          <cell r="E700">
            <v>23</v>
          </cell>
          <cell r="F700">
            <v>137</v>
          </cell>
        </row>
        <row r="701">
          <cell r="A701">
            <v>36430</v>
          </cell>
          <cell r="B701">
            <v>140</v>
          </cell>
          <cell r="C701">
            <v>139.55981147540999</v>
          </cell>
          <cell r="D701">
            <v>6100</v>
          </cell>
          <cell r="E701">
            <v>27</v>
          </cell>
          <cell r="F701">
            <v>138</v>
          </cell>
        </row>
        <row r="702">
          <cell r="A702">
            <v>36431</v>
          </cell>
          <cell r="B702">
            <v>141</v>
          </cell>
          <cell r="C702">
            <v>141.08889646464601</v>
          </cell>
          <cell r="D702">
            <v>19800</v>
          </cell>
          <cell r="E702">
            <v>26</v>
          </cell>
          <cell r="F702">
            <v>139.5</v>
          </cell>
        </row>
        <row r="703">
          <cell r="A703">
            <v>36432</v>
          </cell>
          <cell r="B703">
            <v>140.51</v>
          </cell>
          <cell r="C703">
            <v>140.523920745921</v>
          </cell>
          <cell r="D703">
            <v>10725</v>
          </cell>
          <cell r="E703">
            <v>25</v>
          </cell>
          <cell r="F703">
            <v>140</v>
          </cell>
        </row>
        <row r="704">
          <cell r="A704">
            <v>36433</v>
          </cell>
          <cell r="B704">
            <v>139.86000000000001</v>
          </cell>
          <cell r="C704">
            <v>140.109775641026</v>
          </cell>
          <cell r="D704">
            <v>9360</v>
          </cell>
          <cell r="E704">
            <v>23</v>
          </cell>
          <cell r="F704">
            <v>140</v>
          </cell>
        </row>
        <row r="705">
          <cell r="A705">
            <v>36434</v>
          </cell>
          <cell r="B705">
            <v>141.30000000000001</v>
          </cell>
          <cell r="C705">
            <v>141.10146292585199</v>
          </cell>
          <cell r="D705">
            <v>14970</v>
          </cell>
          <cell r="E705">
            <v>23</v>
          </cell>
          <cell r="F705">
            <v>140</v>
          </cell>
        </row>
        <row r="706">
          <cell r="A706">
            <v>36437</v>
          </cell>
          <cell r="B706">
            <v>142</v>
          </cell>
          <cell r="C706">
            <v>141.58736088283601</v>
          </cell>
          <cell r="D706">
            <v>21295</v>
          </cell>
          <cell r="E706">
            <v>24</v>
          </cell>
          <cell r="F706">
            <v>140</v>
          </cell>
        </row>
        <row r="707">
          <cell r="A707">
            <v>36438</v>
          </cell>
          <cell r="B707">
            <v>141.75</v>
          </cell>
          <cell r="C707">
            <v>142.21267276422799</v>
          </cell>
          <cell r="D707">
            <v>19680</v>
          </cell>
          <cell r="E707">
            <v>25</v>
          </cell>
          <cell r="F707">
            <v>141</v>
          </cell>
        </row>
        <row r="708">
          <cell r="A708">
            <v>36439</v>
          </cell>
          <cell r="B708">
            <v>142.19</v>
          </cell>
          <cell r="C708">
            <v>141.89853379152299</v>
          </cell>
          <cell r="D708">
            <v>17460</v>
          </cell>
          <cell r="E708">
            <v>25</v>
          </cell>
          <cell r="F708">
            <v>141</v>
          </cell>
        </row>
        <row r="709">
          <cell r="A709">
            <v>36440</v>
          </cell>
          <cell r="B709">
            <v>141.83000000000001</v>
          </cell>
          <cell r="C709">
            <v>141.81228620541501</v>
          </cell>
          <cell r="D709">
            <v>11635</v>
          </cell>
          <cell r="E709">
            <v>26</v>
          </cell>
          <cell r="F709">
            <v>141</v>
          </cell>
        </row>
        <row r="710">
          <cell r="A710">
            <v>36441</v>
          </cell>
          <cell r="B710">
            <v>142.07</v>
          </cell>
          <cell r="C710">
            <v>142.079008106819</v>
          </cell>
          <cell r="D710">
            <v>10485</v>
          </cell>
          <cell r="E710">
            <v>25</v>
          </cell>
          <cell r="F710">
            <v>141</v>
          </cell>
        </row>
        <row r="711">
          <cell r="A711">
            <v>36444</v>
          </cell>
          <cell r="B711">
            <v>141.72999999999999</v>
          </cell>
          <cell r="C711">
            <v>141.77158257713199</v>
          </cell>
          <cell r="D711">
            <v>13775</v>
          </cell>
          <cell r="E711">
            <v>22</v>
          </cell>
          <cell r="F711">
            <v>141</v>
          </cell>
        </row>
        <row r="712">
          <cell r="A712">
            <v>36445</v>
          </cell>
          <cell r="B712">
            <v>141.94999999999999</v>
          </cell>
          <cell r="C712">
            <v>141.97425903614501</v>
          </cell>
          <cell r="D712">
            <v>8300</v>
          </cell>
          <cell r="E712">
            <v>27</v>
          </cell>
          <cell r="F712">
            <v>141</v>
          </cell>
        </row>
        <row r="713">
          <cell r="A713">
            <v>36446</v>
          </cell>
          <cell r="B713">
            <v>141.5</v>
          </cell>
          <cell r="C713">
            <v>141.63370512065899</v>
          </cell>
          <cell r="D713">
            <v>16990</v>
          </cell>
          <cell r="E713">
            <v>24</v>
          </cell>
          <cell r="F713">
            <v>141</v>
          </cell>
        </row>
        <row r="714">
          <cell r="A714">
            <v>36447</v>
          </cell>
          <cell r="B714">
            <v>140.94999999999999</v>
          </cell>
          <cell r="C714">
            <v>140.95249999999999</v>
          </cell>
          <cell r="D714">
            <v>12780</v>
          </cell>
          <cell r="E714">
            <v>24</v>
          </cell>
          <cell r="F714">
            <v>141</v>
          </cell>
        </row>
        <row r="715">
          <cell r="A715">
            <v>36448</v>
          </cell>
          <cell r="B715">
            <v>140.83000000000001</v>
          </cell>
          <cell r="C715">
            <v>140.83960484957299</v>
          </cell>
          <cell r="D715">
            <v>11135</v>
          </cell>
          <cell r="E715">
            <v>23</v>
          </cell>
          <cell r="F715">
            <v>141</v>
          </cell>
        </row>
        <row r="716">
          <cell r="A716">
            <v>36451</v>
          </cell>
          <cell r="B716">
            <v>140.6</v>
          </cell>
          <cell r="C716">
            <v>140.577273972603</v>
          </cell>
          <cell r="D716">
            <v>7300</v>
          </cell>
          <cell r="E716">
            <v>25</v>
          </cell>
          <cell r="F716">
            <v>141</v>
          </cell>
        </row>
        <row r="717">
          <cell r="A717">
            <v>36452</v>
          </cell>
          <cell r="B717">
            <v>140.71</v>
          </cell>
          <cell r="C717">
            <v>140.800478402229</v>
          </cell>
          <cell r="D717">
            <v>10765</v>
          </cell>
          <cell r="E717">
            <v>22</v>
          </cell>
          <cell r="F717">
            <v>141</v>
          </cell>
        </row>
        <row r="718">
          <cell r="A718">
            <v>36453</v>
          </cell>
          <cell r="B718">
            <v>140.44</v>
          </cell>
          <cell r="C718">
            <v>140.47954390451801</v>
          </cell>
          <cell r="D718">
            <v>11730</v>
          </cell>
          <cell r="E718">
            <v>23</v>
          </cell>
          <cell r="F718">
            <v>141</v>
          </cell>
        </row>
        <row r="719">
          <cell r="A719">
            <v>36454</v>
          </cell>
          <cell r="B719">
            <v>140.59</v>
          </cell>
          <cell r="C719">
            <v>140.51508842849901</v>
          </cell>
          <cell r="D719">
            <v>9895</v>
          </cell>
          <cell r="E719">
            <v>24</v>
          </cell>
          <cell r="F719">
            <v>141</v>
          </cell>
        </row>
        <row r="720">
          <cell r="A720">
            <v>36455</v>
          </cell>
          <cell r="B720">
            <v>140.57</v>
          </cell>
          <cell r="C720">
            <v>140.559872231687</v>
          </cell>
          <cell r="D720">
            <v>11740</v>
          </cell>
          <cell r="E720">
            <v>24</v>
          </cell>
          <cell r="F720">
            <v>141</v>
          </cell>
        </row>
        <row r="721">
          <cell r="A721">
            <v>36459</v>
          </cell>
          <cell r="B721">
            <v>140.53</v>
          </cell>
          <cell r="C721">
            <v>140.53268163804501</v>
          </cell>
          <cell r="D721">
            <v>7570</v>
          </cell>
          <cell r="E721">
            <v>20</v>
          </cell>
          <cell r="F721">
            <v>141</v>
          </cell>
        </row>
        <row r="722">
          <cell r="A722">
            <v>36460</v>
          </cell>
          <cell r="B722">
            <v>140.31</v>
          </cell>
          <cell r="C722">
            <v>140.32038349796599</v>
          </cell>
          <cell r="D722">
            <v>8605</v>
          </cell>
          <cell r="E722">
            <v>25</v>
          </cell>
          <cell r="F722">
            <v>140.80000000000001</v>
          </cell>
        </row>
        <row r="723">
          <cell r="A723">
            <v>36461</v>
          </cell>
          <cell r="B723">
            <v>140.34</v>
          </cell>
          <cell r="C723">
            <v>140.14950623202299</v>
          </cell>
          <cell r="D723">
            <v>10430</v>
          </cell>
          <cell r="E723">
            <v>23</v>
          </cell>
          <cell r="F723">
            <v>140.80000000000001</v>
          </cell>
        </row>
        <row r="724">
          <cell r="A724">
            <v>36462</v>
          </cell>
          <cell r="B724">
            <v>140.07</v>
          </cell>
          <cell r="C724">
            <v>140.223926161175</v>
          </cell>
          <cell r="D724">
            <v>12595</v>
          </cell>
          <cell r="E724">
            <v>26</v>
          </cell>
          <cell r="F724">
            <v>140.80000000000001</v>
          </cell>
        </row>
        <row r="725">
          <cell r="A725">
            <v>36465</v>
          </cell>
          <cell r="B725">
            <v>140.07</v>
          </cell>
          <cell r="C725">
            <v>140.028614215467</v>
          </cell>
          <cell r="D725">
            <v>11185</v>
          </cell>
          <cell r="E725">
            <v>22</v>
          </cell>
          <cell r="F725">
            <v>140.6</v>
          </cell>
        </row>
        <row r="726">
          <cell r="A726">
            <v>36466</v>
          </cell>
          <cell r="B726">
            <v>140</v>
          </cell>
          <cell r="C726">
            <v>139.956147783251</v>
          </cell>
          <cell r="D726">
            <v>20300</v>
          </cell>
          <cell r="E726">
            <v>26</v>
          </cell>
          <cell r="F726">
            <v>140.6</v>
          </cell>
        </row>
        <row r="727">
          <cell r="A727">
            <v>36467</v>
          </cell>
          <cell r="B727">
            <v>139.91</v>
          </cell>
          <cell r="C727">
            <v>140.057458279846</v>
          </cell>
          <cell r="D727">
            <v>7790</v>
          </cell>
          <cell r="E727">
            <v>22</v>
          </cell>
          <cell r="F727">
            <v>140.4</v>
          </cell>
        </row>
        <row r="728">
          <cell r="A728">
            <v>36468</v>
          </cell>
          <cell r="B728">
            <v>140.16999999999999</v>
          </cell>
          <cell r="C728">
            <v>140.11000000000001</v>
          </cell>
          <cell r="D728">
            <v>11535</v>
          </cell>
          <cell r="E728">
            <v>24</v>
          </cell>
          <cell r="F728">
            <v>140.4</v>
          </cell>
        </row>
        <row r="729">
          <cell r="A729">
            <v>36469</v>
          </cell>
          <cell r="B729">
            <v>140.21</v>
          </cell>
          <cell r="C729">
            <v>140.352349448685</v>
          </cell>
          <cell r="D729">
            <v>11790</v>
          </cell>
          <cell r="E729">
            <v>25</v>
          </cell>
          <cell r="F729">
            <v>140.4</v>
          </cell>
        </row>
        <row r="730">
          <cell r="A730">
            <v>36472</v>
          </cell>
          <cell r="B730">
            <v>139.91</v>
          </cell>
          <cell r="C730">
            <v>139.96821658615099</v>
          </cell>
          <cell r="D730">
            <v>12420</v>
          </cell>
          <cell r="E730">
            <v>22</v>
          </cell>
          <cell r="F730">
            <v>140.4</v>
          </cell>
        </row>
        <row r="731">
          <cell r="A731">
            <v>36473</v>
          </cell>
          <cell r="B731">
            <v>139.91999999999999</v>
          </cell>
          <cell r="C731">
            <v>139.93000337952</v>
          </cell>
          <cell r="D731">
            <v>14795</v>
          </cell>
          <cell r="E731">
            <v>24</v>
          </cell>
          <cell r="F731">
            <v>140.4</v>
          </cell>
        </row>
        <row r="732">
          <cell r="A732">
            <v>36474</v>
          </cell>
          <cell r="B732">
            <v>139.9</v>
          </cell>
          <cell r="C732">
            <v>139.920034013605</v>
          </cell>
          <cell r="D732">
            <v>10290</v>
          </cell>
          <cell r="E732">
            <v>26</v>
          </cell>
          <cell r="F732">
            <v>140.19999999999999</v>
          </cell>
        </row>
        <row r="733">
          <cell r="A733">
            <v>36475</v>
          </cell>
          <cell r="B733">
            <v>139.76</v>
          </cell>
          <cell r="C733">
            <v>139.447611940299</v>
          </cell>
          <cell r="D733">
            <v>13400</v>
          </cell>
          <cell r="E733">
            <v>23</v>
          </cell>
          <cell r="F733">
            <v>140.19999999999999</v>
          </cell>
        </row>
        <row r="734">
          <cell r="A734">
            <v>36476</v>
          </cell>
          <cell r="B734">
            <v>139.57</v>
          </cell>
          <cell r="C734">
            <v>139.61348560700901</v>
          </cell>
          <cell r="D734">
            <v>7990</v>
          </cell>
          <cell r="E734">
            <v>25</v>
          </cell>
          <cell r="F734">
            <v>140.19999999999999</v>
          </cell>
        </row>
        <row r="735">
          <cell r="A735">
            <v>36479</v>
          </cell>
          <cell r="B735">
            <v>139.16</v>
          </cell>
          <cell r="C735">
            <v>139.102857572115</v>
          </cell>
          <cell r="D735">
            <v>16640</v>
          </cell>
          <cell r="E735">
            <v>24</v>
          </cell>
          <cell r="F735">
            <v>140</v>
          </cell>
        </row>
        <row r="736">
          <cell r="A736">
            <v>36480</v>
          </cell>
          <cell r="B736">
            <v>139.08000000000001</v>
          </cell>
          <cell r="C736">
            <v>139.11401360544201</v>
          </cell>
          <cell r="D736">
            <v>6615</v>
          </cell>
          <cell r="E736">
            <v>25</v>
          </cell>
          <cell r="F736">
            <v>140</v>
          </cell>
        </row>
        <row r="737">
          <cell r="A737">
            <v>36481</v>
          </cell>
          <cell r="B737">
            <v>138.87</v>
          </cell>
          <cell r="C737">
            <v>138.715216</v>
          </cell>
          <cell r="D737">
            <v>12500</v>
          </cell>
          <cell r="E737">
            <v>24</v>
          </cell>
          <cell r="F737">
            <v>139.80000000000001</v>
          </cell>
        </row>
        <row r="738">
          <cell r="A738">
            <v>36482</v>
          </cell>
          <cell r="B738">
            <v>138.4</v>
          </cell>
          <cell r="C738">
            <v>138.39951952662699</v>
          </cell>
          <cell r="D738">
            <v>21125</v>
          </cell>
          <cell r="E738">
            <v>21</v>
          </cell>
          <cell r="F738">
            <v>139.80000000000001</v>
          </cell>
        </row>
        <row r="739">
          <cell r="A739">
            <v>36483</v>
          </cell>
          <cell r="B739">
            <v>138.11000000000001</v>
          </cell>
          <cell r="C739">
            <v>138.22176470588263</v>
          </cell>
          <cell r="D739">
            <v>6970</v>
          </cell>
          <cell r="E739">
            <v>17</v>
          </cell>
          <cell r="F739">
            <v>139.80000000000001</v>
          </cell>
        </row>
        <row r="740">
          <cell r="A740">
            <v>36486</v>
          </cell>
          <cell r="B740">
            <v>137.84</v>
          </cell>
          <cell r="C740">
            <v>137.81573731626401</v>
          </cell>
          <cell r="D740">
            <v>10545</v>
          </cell>
          <cell r="E740">
            <v>19</v>
          </cell>
          <cell r="F740">
            <v>139</v>
          </cell>
        </row>
        <row r="741">
          <cell r="A741">
            <v>36487</v>
          </cell>
          <cell r="B741">
            <v>137.6</v>
          </cell>
          <cell r="C741">
            <v>137.58041150223099</v>
          </cell>
          <cell r="D741">
            <v>20170</v>
          </cell>
          <cell r="E741">
            <v>21</v>
          </cell>
          <cell r="F741">
            <v>139</v>
          </cell>
        </row>
        <row r="742">
          <cell r="A742">
            <v>36488</v>
          </cell>
          <cell r="B742">
            <v>137.6</v>
          </cell>
          <cell r="C742">
            <v>137.58041150223099</v>
          </cell>
          <cell r="D742">
            <v>20170</v>
          </cell>
          <cell r="E742">
            <v>21</v>
          </cell>
          <cell r="F742">
            <v>138.19999999999999</v>
          </cell>
        </row>
        <row r="743">
          <cell r="A743">
            <v>36489</v>
          </cell>
          <cell r="B743">
            <v>137.78</v>
          </cell>
          <cell r="C743">
            <v>137.78058997050201</v>
          </cell>
          <cell r="D743">
            <v>4995</v>
          </cell>
          <cell r="E743">
            <v>21</v>
          </cell>
          <cell r="F743">
            <v>138.19999999999999</v>
          </cell>
        </row>
        <row r="744">
          <cell r="A744">
            <v>36490</v>
          </cell>
          <cell r="B744">
            <v>137.69</v>
          </cell>
          <cell r="C744">
            <v>137.670086355786</v>
          </cell>
          <cell r="D744">
            <v>2895</v>
          </cell>
          <cell r="E744">
            <v>18</v>
          </cell>
          <cell r="F744">
            <v>138.19999999999999</v>
          </cell>
        </row>
        <row r="745">
          <cell r="A745">
            <v>36493</v>
          </cell>
          <cell r="B745">
            <v>137.75</v>
          </cell>
          <cell r="C745">
            <v>137.72632352941201</v>
          </cell>
          <cell r="D745">
            <v>340</v>
          </cell>
          <cell r="E745">
            <v>16</v>
          </cell>
          <cell r="F745">
            <v>138</v>
          </cell>
        </row>
        <row r="746">
          <cell r="A746">
            <v>36494</v>
          </cell>
          <cell r="B746">
            <v>137.91999999999999</v>
          </cell>
          <cell r="C746">
            <v>137.90101694915299</v>
          </cell>
          <cell r="D746">
            <v>6195</v>
          </cell>
          <cell r="E746">
            <v>21</v>
          </cell>
          <cell r="F746">
            <v>138</v>
          </cell>
        </row>
        <row r="747">
          <cell r="A747">
            <v>36495</v>
          </cell>
          <cell r="B747">
            <v>138.04</v>
          </cell>
          <cell r="C747">
            <v>138.048995283019</v>
          </cell>
          <cell r="D747">
            <v>10600</v>
          </cell>
          <cell r="E747">
            <v>18</v>
          </cell>
          <cell r="F747">
            <v>138</v>
          </cell>
        </row>
        <row r="748">
          <cell r="A748">
            <v>36496</v>
          </cell>
          <cell r="B748">
            <v>138.15</v>
          </cell>
          <cell r="C748">
            <v>138.07460829493101</v>
          </cell>
          <cell r="D748">
            <v>1085</v>
          </cell>
          <cell r="E748">
            <v>21</v>
          </cell>
          <cell r="F748">
            <v>138</v>
          </cell>
        </row>
        <row r="749">
          <cell r="A749">
            <v>36497</v>
          </cell>
          <cell r="B749">
            <v>138.19</v>
          </cell>
          <cell r="C749">
            <v>138.1825</v>
          </cell>
          <cell r="D749">
            <v>820</v>
          </cell>
          <cell r="E749">
            <v>21</v>
          </cell>
          <cell r="F749">
            <v>138</v>
          </cell>
        </row>
        <row r="750">
          <cell r="A750">
            <v>36500</v>
          </cell>
          <cell r="B750">
            <v>138.33000000000001</v>
          </cell>
          <cell r="C750">
            <v>138.33974530271399</v>
          </cell>
          <cell r="D750">
            <v>11975</v>
          </cell>
          <cell r="E750">
            <v>22</v>
          </cell>
          <cell r="F750">
            <v>138.19999999999999</v>
          </cell>
        </row>
        <row r="751">
          <cell r="A751">
            <v>36501</v>
          </cell>
          <cell r="B751">
            <v>138.38</v>
          </cell>
          <cell r="C751">
            <v>138.36335628227201</v>
          </cell>
          <cell r="D751">
            <v>2905</v>
          </cell>
          <cell r="E751">
            <v>20</v>
          </cell>
          <cell r="F751">
            <v>138.19999999999999</v>
          </cell>
        </row>
        <row r="752">
          <cell r="A752">
            <v>36502</v>
          </cell>
          <cell r="B752">
            <v>138.38</v>
          </cell>
          <cell r="C752">
            <v>138.36715311004801</v>
          </cell>
          <cell r="D752">
            <v>2090</v>
          </cell>
          <cell r="E752">
            <v>20</v>
          </cell>
          <cell r="F752">
            <v>138.35</v>
          </cell>
        </row>
        <row r="753">
          <cell r="A753">
            <v>36503</v>
          </cell>
          <cell r="B753">
            <v>138.29</v>
          </cell>
          <cell r="C753">
            <v>138.31308855291601</v>
          </cell>
          <cell r="D753">
            <v>2315</v>
          </cell>
          <cell r="E753">
            <v>19</v>
          </cell>
          <cell r="F753">
            <v>138.35</v>
          </cell>
        </row>
        <row r="754">
          <cell r="A754">
            <v>36504</v>
          </cell>
          <cell r="B754">
            <v>138.25</v>
          </cell>
          <cell r="C754">
            <v>138.23976915005201</v>
          </cell>
          <cell r="D754">
            <v>4765</v>
          </cell>
          <cell r="E754">
            <v>21</v>
          </cell>
          <cell r="F754">
            <v>138.35</v>
          </cell>
        </row>
        <row r="755">
          <cell r="A755">
            <v>36507</v>
          </cell>
          <cell r="B755">
            <v>138.16999999999999</v>
          </cell>
          <cell r="C755">
            <v>138.16983585029499</v>
          </cell>
          <cell r="D755">
            <v>7615</v>
          </cell>
          <cell r="E755">
            <v>20</v>
          </cell>
          <cell r="F755">
            <v>138.35</v>
          </cell>
        </row>
        <row r="756">
          <cell r="A756">
            <v>36508</v>
          </cell>
          <cell r="B756">
            <v>138.1</v>
          </cell>
          <cell r="C756">
            <v>138.07582608695699</v>
          </cell>
          <cell r="D756">
            <v>575</v>
          </cell>
          <cell r="E756">
            <v>18</v>
          </cell>
          <cell r="F756">
            <v>138.35</v>
          </cell>
        </row>
        <row r="757">
          <cell r="A757">
            <v>36509</v>
          </cell>
          <cell r="B757">
            <v>138.04</v>
          </cell>
          <cell r="C757">
            <v>138.053846153846</v>
          </cell>
          <cell r="D757">
            <v>325</v>
          </cell>
          <cell r="E757">
            <v>16</v>
          </cell>
          <cell r="F757">
            <v>138.25</v>
          </cell>
        </row>
        <row r="758">
          <cell r="A758">
            <v>36513</v>
          </cell>
          <cell r="B758">
            <v>138.02000000000001</v>
          </cell>
          <cell r="C758">
            <v>138.01052803129099</v>
          </cell>
          <cell r="D758">
            <v>7670</v>
          </cell>
          <cell r="E758">
            <v>11</v>
          </cell>
          <cell r="F758">
            <v>138.25</v>
          </cell>
        </row>
        <row r="759">
          <cell r="A759">
            <v>36514</v>
          </cell>
          <cell r="B759">
            <v>137.99</v>
          </cell>
          <cell r="C759">
            <v>137.990905292479</v>
          </cell>
          <cell r="D759">
            <v>3590</v>
          </cell>
          <cell r="E759">
            <v>17</v>
          </cell>
          <cell r="F759">
            <v>138.25</v>
          </cell>
        </row>
        <row r="760">
          <cell r="A760">
            <v>36515</v>
          </cell>
          <cell r="B760">
            <v>138.11000000000001</v>
          </cell>
          <cell r="C760">
            <v>138.11862244898001</v>
          </cell>
          <cell r="D760">
            <v>980</v>
          </cell>
          <cell r="E760">
            <v>17</v>
          </cell>
          <cell r="F760">
            <v>138.25</v>
          </cell>
        </row>
        <row r="761">
          <cell r="A761">
            <v>36516</v>
          </cell>
          <cell r="B761">
            <v>138.22999999999999</v>
          </cell>
          <cell r="C761">
            <v>138.24509960159401</v>
          </cell>
          <cell r="D761">
            <v>1255</v>
          </cell>
          <cell r="E761">
            <v>20</v>
          </cell>
          <cell r="F761">
            <v>138.25</v>
          </cell>
        </row>
        <row r="762">
          <cell r="A762">
            <v>36517</v>
          </cell>
          <cell r="B762">
            <v>138.12</v>
          </cell>
          <cell r="C762">
            <v>138.09458333333299</v>
          </cell>
          <cell r="D762">
            <v>120</v>
          </cell>
          <cell r="E762">
            <v>17</v>
          </cell>
          <cell r="F762">
            <v>138.25</v>
          </cell>
        </row>
        <row r="763">
          <cell r="A763">
            <v>36518</v>
          </cell>
          <cell r="B763">
            <v>138.08000000000001</v>
          </cell>
          <cell r="C763">
            <v>138.06859078590799</v>
          </cell>
          <cell r="D763">
            <v>1845</v>
          </cell>
          <cell r="E763">
            <v>15</v>
          </cell>
          <cell r="F763">
            <v>138.25</v>
          </cell>
        </row>
        <row r="764">
          <cell r="A764">
            <v>36521</v>
          </cell>
          <cell r="B764">
            <v>138.03</v>
          </cell>
          <cell r="C764">
            <v>138.03</v>
          </cell>
          <cell r="D764">
            <v>130</v>
          </cell>
          <cell r="E764">
            <v>16</v>
          </cell>
          <cell r="F764">
            <v>138.19999999999999</v>
          </cell>
        </row>
        <row r="765">
          <cell r="A765">
            <v>36522</v>
          </cell>
          <cell r="B765">
            <v>138.12</v>
          </cell>
          <cell r="C765">
            <v>138.12161290322601</v>
          </cell>
          <cell r="D765">
            <v>310</v>
          </cell>
          <cell r="E765">
            <v>11</v>
          </cell>
          <cell r="F765">
            <v>138.19999999999999</v>
          </cell>
        </row>
        <row r="766">
          <cell r="A766">
            <v>36523</v>
          </cell>
          <cell r="B766">
            <v>138.25</v>
          </cell>
          <cell r="C766">
            <v>138.24928353658501</v>
          </cell>
          <cell r="D766">
            <v>13120</v>
          </cell>
          <cell r="E766">
            <v>19</v>
          </cell>
          <cell r="F766">
            <v>138.19999999999999</v>
          </cell>
        </row>
        <row r="767">
          <cell r="A767">
            <v>36531</v>
          </cell>
          <cell r="B767">
            <v>138.6</v>
          </cell>
          <cell r="C767">
            <v>138.590642722117</v>
          </cell>
          <cell r="D767">
            <v>5290</v>
          </cell>
          <cell r="E767">
            <v>23</v>
          </cell>
          <cell r="F767">
            <v>138.19999999999999</v>
          </cell>
        </row>
        <row r="768">
          <cell r="A768">
            <v>36532</v>
          </cell>
          <cell r="B768">
            <v>138.71</v>
          </cell>
          <cell r="C768">
            <v>138.72275612822099</v>
          </cell>
          <cell r="D768">
            <v>15910</v>
          </cell>
          <cell r="E768">
            <v>19</v>
          </cell>
          <cell r="F768">
            <v>138.19999999999999</v>
          </cell>
        </row>
        <row r="769">
          <cell r="A769">
            <v>36535</v>
          </cell>
          <cell r="B769">
            <v>138.88999999999999</v>
          </cell>
          <cell r="C769">
            <v>138.897451247166</v>
          </cell>
          <cell r="D769">
            <v>11025</v>
          </cell>
          <cell r="E769">
            <v>23</v>
          </cell>
          <cell r="F769">
            <v>138.69999999999999</v>
          </cell>
        </row>
        <row r="770">
          <cell r="A770">
            <v>36536</v>
          </cell>
          <cell r="B770">
            <v>138.91999999999999</v>
          </cell>
          <cell r="C770">
            <v>138.955581188997</v>
          </cell>
          <cell r="D770">
            <v>16905</v>
          </cell>
          <cell r="E770">
            <v>19</v>
          </cell>
          <cell r="F770">
            <v>138.69999999999999</v>
          </cell>
        </row>
        <row r="771">
          <cell r="A771">
            <v>36537</v>
          </cell>
          <cell r="B771">
            <v>139.1</v>
          </cell>
          <cell r="C771">
            <v>139.099880952381</v>
          </cell>
          <cell r="D771">
            <v>1260</v>
          </cell>
          <cell r="E771">
            <v>14</v>
          </cell>
          <cell r="F771">
            <v>138.94999999999999</v>
          </cell>
        </row>
        <row r="772">
          <cell r="A772">
            <v>36538</v>
          </cell>
          <cell r="B772">
            <v>139.19999999999999</v>
          </cell>
          <cell r="C772">
            <v>139.197948717949</v>
          </cell>
          <cell r="D772">
            <v>4875</v>
          </cell>
          <cell r="E772">
            <v>16</v>
          </cell>
          <cell r="F772">
            <v>138.94999999999999</v>
          </cell>
        </row>
        <row r="773">
          <cell r="A773">
            <v>36539</v>
          </cell>
          <cell r="B773">
            <v>139.36000000000001</v>
          </cell>
          <cell r="C773">
            <v>139.35952853597999</v>
          </cell>
          <cell r="D773">
            <v>8060</v>
          </cell>
          <cell r="E773">
            <v>18</v>
          </cell>
          <cell r="F773">
            <v>138.94999999999999</v>
          </cell>
        </row>
        <row r="774">
          <cell r="A774">
            <v>17.010000000000002</v>
          </cell>
          <cell r="B774">
            <v>139.61000000000001</v>
          </cell>
          <cell r="C774">
            <v>139.597472527473</v>
          </cell>
          <cell r="D774">
            <v>4550</v>
          </cell>
          <cell r="E774">
            <v>14</v>
          </cell>
          <cell r="F774">
            <v>139.4</v>
          </cell>
        </row>
        <row r="775">
          <cell r="A775">
            <v>18</v>
          </cell>
          <cell r="B775">
            <v>139.59</v>
          </cell>
          <cell r="C775">
            <v>139.558720682303</v>
          </cell>
          <cell r="D775">
            <v>2345</v>
          </cell>
          <cell r="E775">
            <v>20</v>
          </cell>
          <cell r="F775">
            <v>139.4</v>
          </cell>
        </row>
        <row r="776">
          <cell r="A776">
            <v>19</v>
          </cell>
          <cell r="B776">
            <v>139.5</v>
          </cell>
          <cell r="C776">
            <v>139.50050955414</v>
          </cell>
          <cell r="D776">
            <v>785</v>
          </cell>
          <cell r="E776">
            <v>13</v>
          </cell>
          <cell r="F776">
            <v>139.5</v>
          </cell>
        </row>
        <row r="777">
          <cell r="A777">
            <v>20</v>
          </cell>
          <cell r="B777">
            <v>139.47999999999999</v>
          </cell>
          <cell r="C777">
            <v>139.457738095238</v>
          </cell>
          <cell r="D777">
            <v>420</v>
          </cell>
          <cell r="E777">
            <v>12</v>
          </cell>
          <cell r="F777">
            <v>139.5</v>
          </cell>
        </row>
        <row r="778">
          <cell r="A778">
            <v>21</v>
          </cell>
          <cell r="B778">
            <v>139.44999999999999</v>
          </cell>
          <cell r="C778">
            <v>139.451408775982</v>
          </cell>
          <cell r="D778">
            <v>2165</v>
          </cell>
          <cell r="E778">
            <v>12</v>
          </cell>
          <cell r="F778">
            <v>139.5</v>
          </cell>
        </row>
        <row r="779">
          <cell r="A779">
            <v>24.01</v>
          </cell>
          <cell r="B779">
            <v>139.44999999999999</v>
          </cell>
          <cell r="C779">
            <v>139.446666666667</v>
          </cell>
          <cell r="D779">
            <v>15</v>
          </cell>
          <cell r="E779">
            <v>13</v>
          </cell>
          <cell r="F779">
            <v>139.5</v>
          </cell>
        </row>
        <row r="780">
          <cell r="A780">
            <v>25</v>
          </cell>
          <cell r="B780">
            <v>139.49</v>
          </cell>
          <cell r="C780">
            <v>139.47978260869601</v>
          </cell>
          <cell r="D780">
            <v>230</v>
          </cell>
          <cell r="E780">
            <v>16</v>
          </cell>
          <cell r="F780">
            <v>139.5</v>
          </cell>
        </row>
        <row r="781">
          <cell r="A781">
            <v>26</v>
          </cell>
          <cell r="B781">
            <v>139.4</v>
          </cell>
          <cell r="C781">
            <v>139.40016090104601</v>
          </cell>
          <cell r="D781">
            <v>6215</v>
          </cell>
          <cell r="E781">
            <v>14</v>
          </cell>
          <cell r="F781">
            <v>139.5</v>
          </cell>
        </row>
        <row r="782">
          <cell r="A782">
            <v>27</v>
          </cell>
          <cell r="B782">
            <v>139.38999999999999</v>
          </cell>
          <cell r="C782">
            <v>139.390779220779</v>
          </cell>
          <cell r="D782">
            <v>385</v>
          </cell>
          <cell r="E782">
            <v>13</v>
          </cell>
          <cell r="F782">
            <v>139.5</v>
          </cell>
        </row>
        <row r="783">
          <cell r="A783">
            <v>28</v>
          </cell>
          <cell r="B783">
            <v>139.37</v>
          </cell>
          <cell r="C783">
            <v>139.38257918552</v>
          </cell>
          <cell r="D783">
            <v>3315</v>
          </cell>
          <cell r="E783">
            <v>16</v>
          </cell>
          <cell r="F783">
            <v>139.5</v>
          </cell>
        </row>
        <row r="784">
          <cell r="A784">
            <v>36556</v>
          </cell>
          <cell r="B784">
            <v>139.38999999999999</v>
          </cell>
          <cell r="C784">
            <v>139.383513513514</v>
          </cell>
          <cell r="D784">
            <v>370</v>
          </cell>
          <cell r="E784">
            <v>14</v>
          </cell>
          <cell r="F784">
            <v>139.44999999999999</v>
          </cell>
        </row>
        <row r="785">
          <cell r="A785">
            <v>36557</v>
          </cell>
          <cell r="B785">
            <v>139.36000000000001</v>
          </cell>
          <cell r="C785">
            <v>139.35074897119301</v>
          </cell>
          <cell r="D785">
            <v>6075</v>
          </cell>
          <cell r="E785">
            <v>15</v>
          </cell>
          <cell r="F785">
            <v>139.44999999999999</v>
          </cell>
        </row>
        <row r="786">
          <cell r="A786">
            <v>36558</v>
          </cell>
          <cell r="B786">
            <v>139.34</v>
          </cell>
          <cell r="C786">
            <v>139.34</v>
          </cell>
          <cell r="D786">
            <v>2900</v>
          </cell>
          <cell r="E786">
            <v>13</v>
          </cell>
          <cell r="F786">
            <v>139.4</v>
          </cell>
        </row>
        <row r="787">
          <cell r="A787">
            <v>36559</v>
          </cell>
          <cell r="B787">
            <v>139.37</v>
          </cell>
          <cell r="C787">
            <v>139.37</v>
          </cell>
          <cell r="D787">
            <v>2200</v>
          </cell>
          <cell r="E787">
            <v>19</v>
          </cell>
          <cell r="F787">
            <v>139.4</v>
          </cell>
        </row>
        <row r="788">
          <cell r="A788">
            <v>36560</v>
          </cell>
          <cell r="B788">
            <v>139.44999999999999</v>
          </cell>
          <cell r="C788">
            <v>139.393803339518</v>
          </cell>
          <cell r="D788">
            <v>5390</v>
          </cell>
          <cell r="E788">
            <v>14</v>
          </cell>
          <cell r="F788">
            <v>139.4</v>
          </cell>
        </row>
        <row r="789">
          <cell r="A789">
            <v>36563</v>
          </cell>
          <cell r="B789">
            <v>139.6</v>
          </cell>
          <cell r="C789">
            <v>139.57876234364701</v>
          </cell>
          <cell r="D789">
            <v>7595</v>
          </cell>
          <cell r="E789">
            <v>18</v>
          </cell>
          <cell r="F789">
            <v>139.44999999999999</v>
          </cell>
        </row>
        <row r="790">
          <cell r="A790">
            <v>36564</v>
          </cell>
          <cell r="B790">
            <v>139.68</v>
          </cell>
          <cell r="C790">
            <v>139.68301339285699</v>
          </cell>
          <cell r="D790">
            <v>4480</v>
          </cell>
          <cell r="E790">
            <v>19</v>
          </cell>
          <cell r="F790">
            <v>139.44999999999999</v>
          </cell>
        </row>
        <row r="791">
          <cell r="A791">
            <v>36565</v>
          </cell>
          <cell r="B791">
            <v>139.82</v>
          </cell>
          <cell r="C791">
            <v>139.81577276524601</v>
          </cell>
          <cell r="D791">
            <v>5985</v>
          </cell>
          <cell r="E791">
            <v>18</v>
          </cell>
          <cell r="F791">
            <v>139.65</v>
          </cell>
        </row>
        <row r="792">
          <cell r="A792">
            <v>36566</v>
          </cell>
          <cell r="B792">
            <v>139.86000000000001</v>
          </cell>
          <cell r="C792">
            <v>139.856677367576</v>
          </cell>
          <cell r="D792">
            <v>3115</v>
          </cell>
          <cell r="E792">
            <v>19</v>
          </cell>
          <cell r="F792">
            <v>139.65</v>
          </cell>
        </row>
        <row r="793">
          <cell r="A793">
            <v>36567</v>
          </cell>
          <cell r="B793">
            <v>139.83000000000001</v>
          </cell>
          <cell r="C793">
            <v>139.83750000000001</v>
          </cell>
          <cell r="D793">
            <v>5060</v>
          </cell>
          <cell r="E793">
            <v>19</v>
          </cell>
          <cell r="F793">
            <v>139.65</v>
          </cell>
        </row>
        <row r="794">
          <cell r="A794">
            <v>36570</v>
          </cell>
          <cell r="B794">
            <v>139.88999999999999</v>
          </cell>
          <cell r="C794">
            <v>139.90445273631801</v>
          </cell>
          <cell r="D794">
            <v>2010</v>
          </cell>
          <cell r="E794">
            <v>18</v>
          </cell>
          <cell r="F794">
            <v>139.85</v>
          </cell>
        </row>
        <row r="795">
          <cell r="A795">
            <v>36571</v>
          </cell>
          <cell r="B795">
            <v>139.85</v>
          </cell>
          <cell r="C795">
            <v>139.851764705882</v>
          </cell>
          <cell r="D795">
            <v>4590</v>
          </cell>
          <cell r="E795">
            <v>17</v>
          </cell>
          <cell r="F795">
            <v>139.85</v>
          </cell>
        </row>
        <row r="796">
          <cell r="A796">
            <v>36572</v>
          </cell>
          <cell r="B796">
            <v>139.82</v>
          </cell>
          <cell r="C796">
            <v>139.82517461878999</v>
          </cell>
          <cell r="D796">
            <v>10165</v>
          </cell>
          <cell r="E796">
            <v>19</v>
          </cell>
          <cell r="F796">
            <v>139.85</v>
          </cell>
        </row>
        <row r="797">
          <cell r="A797">
            <v>36573</v>
          </cell>
          <cell r="B797">
            <v>139.80000000000001</v>
          </cell>
          <cell r="C797">
            <v>139.80335714285701</v>
          </cell>
          <cell r="D797">
            <v>2800</v>
          </cell>
          <cell r="E797">
            <v>18</v>
          </cell>
          <cell r="F797">
            <v>139.85</v>
          </cell>
        </row>
        <row r="798">
          <cell r="A798">
            <v>36574</v>
          </cell>
          <cell r="B798">
            <v>139.97</v>
          </cell>
          <cell r="C798">
            <v>139.93</v>
          </cell>
          <cell r="D798">
            <v>3525</v>
          </cell>
          <cell r="E798">
            <v>18</v>
          </cell>
          <cell r="F798">
            <v>139.85</v>
          </cell>
        </row>
        <row r="799">
          <cell r="A799">
            <v>36577</v>
          </cell>
          <cell r="B799">
            <v>140.16</v>
          </cell>
          <cell r="C799">
            <v>140.15491991991999</v>
          </cell>
          <cell r="D799">
            <v>9990</v>
          </cell>
          <cell r="E799">
            <v>16</v>
          </cell>
          <cell r="F799">
            <v>139.94999999999999</v>
          </cell>
        </row>
        <row r="800">
          <cell r="A800">
            <v>36578</v>
          </cell>
          <cell r="B800">
            <v>140.16</v>
          </cell>
          <cell r="C800">
            <v>140.184516728625</v>
          </cell>
          <cell r="D800">
            <v>2690</v>
          </cell>
          <cell r="E800">
            <v>18</v>
          </cell>
          <cell r="F800">
            <v>139.94999999999999</v>
          </cell>
        </row>
        <row r="801">
          <cell r="A801">
            <v>36579</v>
          </cell>
          <cell r="B801">
            <v>140.12</v>
          </cell>
          <cell r="C801">
            <v>140.089090909091</v>
          </cell>
          <cell r="D801">
            <v>3740</v>
          </cell>
          <cell r="E801">
            <v>17</v>
          </cell>
          <cell r="F801">
            <v>140.1</v>
          </cell>
        </row>
        <row r="802">
          <cell r="A802">
            <v>36580</v>
          </cell>
          <cell r="B802">
            <v>140.07</v>
          </cell>
          <cell r="C802">
            <v>140.059963898917</v>
          </cell>
          <cell r="D802">
            <v>2770</v>
          </cell>
          <cell r="E802">
            <v>19</v>
          </cell>
          <cell r="F802">
            <v>140.1</v>
          </cell>
        </row>
        <row r="803">
          <cell r="A803">
            <v>36581</v>
          </cell>
          <cell r="B803">
            <v>140.13</v>
          </cell>
          <cell r="C803">
            <v>140.12216374268999</v>
          </cell>
          <cell r="D803">
            <v>4275</v>
          </cell>
          <cell r="E803">
            <v>15</v>
          </cell>
          <cell r="F803">
            <v>140.1</v>
          </cell>
        </row>
        <row r="804">
          <cell r="A804">
            <v>36584</v>
          </cell>
          <cell r="B804">
            <v>140.32</v>
          </cell>
          <cell r="C804">
            <v>140.31660315732199</v>
          </cell>
          <cell r="D804">
            <v>9185</v>
          </cell>
          <cell r="E804">
            <v>19</v>
          </cell>
          <cell r="F804">
            <v>140.15</v>
          </cell>
        </row>
        <row r="805">
          <cell r="A805">
            <v>36585</v>
          </cell>
          <cell r="B805">
            <v>140.46</v>
          </cell>
          <cell r="C805">
            <v>140.43517453798799</v>
          </cell>
          <cell r="D805">
            <v>9740</v>
          </cell>
          <cell r="E805">
            <v>21</v>
          </cell>
          <cell r="F805">
            <v>140.15</v>
          </cell>
        </row>
        <row r="806">
          <cell r="A806">
            <v>36586</v>
          </cell>
          <cell r="B806">
            <v>140.69999999999999</v>
          </cell>
          <cell r="C806">
            <v>140.69999999999999</v>
          </cell>
          <cell r="D806">
            <v>18230</v>
          </cell>
          <cell r="E806">
            <v>22</v>
          </cell>
          <cell r="F806">
            <v>140.5</v>
          </cell>
        </row>
        <row r="807">
          <cell r="A807">
            <v>36587</v>
          </cell>
          <cell r="B807">
            <v>140.85</v>
          </cell>
          <cell r="C807">
            <v>140.847047619048</v>
          </cell>
          <cell r="D807">
            <v>3150</v>
          </cell>
          <cell r="E807">
            <v>19</v>
          </cell>
          <cell r="F807">
            <v>140.5</v>
          </cell>
        </row>
        <row r="808">
          <cell r="A808">
            <v>36588</v>
          </cell>
          <cell r="B808">
            <v>140.85</v>
          </cell>
          <cell r="C808">
            <v>140.83548717948699</v>
          </cell>
          <cell r="D808">
            <v>3900</v>
          </cell>
          <cell r="E808">
            <v>16</v>
          </cell>
          <cell r="F808">
            <v>140.5</v>
          </cell>
        </row>
        <row r="809">
          <cell r="A809">
            <v>36591</v>
          </cell>
          <cell r="B809">
            <v>141.06</v>
          </cell>
          <cell r="C809">
            <v>141.069550669216</v>
          </cell>
          <cell r="D809">
            <v>5230</v>
          </cell>
          <cell r="E809">
            <v>19</v>
          </cell>
          <cell r="F809">
            <v>140.85</v>
          </cell>
        </row>
        <row r="810">
          <cell r="A810">
            <v>36592</v>
          </cell>
          <cell r="B810">
            <v>141.12</v>
          </cell>
          <cell r="C810">
            <v>141.11097911227199</v>
          </cell>
          <cell r="D810">
            <v>3830</v>
          </cell>
          <cell r="E810">
            <v>17</v>
          </cell>
          <cell r="F810">
            <v>140.85</v>
          </cell>
        </row>
        <row r="811">
          <cell r="A811">
            <v>36594</v>
          </cell>
          <cell r="B811">
            <v>141.25</v>
          </cell>
          <cell r="C811">
            <v>141.250252365931</v>
          </cell>
          <cell r="D811">
            <v>6340</v>
          </cell>
          <cell r="E811">
            <v>17</v>
          </cell>
          <cell r="F811">
            <v>141.05000000000001</v>
          </cell>
        </row>
        <row r="812">
          <cell r="A812">
            <v>36595</v>
          </cell>
          <cell r="B812">
            <v>141.35</v>
          </cell>
          <cell r="C812">
            <v>141.37042253521099</v>
          </cell>
          <cell r="D812">
            <v>2485</v>
          </cell>
          <cell r="E812">
            <v>20</v>
          </cell>
          <cell r="F812">
            <v>141.05000000000001</v>
          </cell>
        </row>
        <row r="813">
          <cell r="A813">
            <v>36598</v>
          </cell>
          <cell r="B813">
            <v>141.46</v>
          </cell>
          <cell r="C813">
            <v>141.48653956148701</v>
          </cell>
          <cell r="D813">
            <v>5245</v>
          </cell>
          <cell r="E813">
            <v>21</v>
          </cell>
          <cell r="F813">
            <v>141.30000000000001</v>
          </cell>
        </row>
        <row r="814">
          <cell r="A814">
            <v>36599</v>
          </cell>
          <cell r="B814">
            <v>141.35</v>
          </cell>
          <cell r="C814">
            <v>141.34255630630599</v>
          </cell>
          <cell r="D814">
            <v>4440</v>
          </cell>
          <cell r="E814">
            <v>19</v>
          </cell>
          <cell r="F814">
            <v>141.30000000000001</v>
          </cell>
        </row>
        <row r="815">
          <cell r="A815">
            <v>36600</v>
          </cell>
          <cell r="B815">
            <v>141.43</v>
          </cell>
          <cell r="C815">
            <v>141.376292134831</v>
          </cell>
          <cell r="D815">
            <v>2670</v>
          </cell>
          <cell r="E815">
            <v>16</v>
          </cell>
          <cell r="F815">
            <v>141.30000000000001</v>
          </cell>
        </row>
        <row r="816">
          <cell r="A816">
            <v>36601</v>
          </cell>
          <cell r="B816">
            <v>141.51</v>
          </cell>
          <cell r="C816">
            <v>141.47689089417599</v>
          </cell>
          <cell r="D816">
            <v>6095</v>
          </cell>
          <cell r="E816">
            <v>17</v>
          </cell>
          <cell r="F816">
            <v>141.30000000000001</v>
          </cell>
        </row>
        <row r="817">
          <cell r="A817">
            <v>36602</v>
          </cell>
          <cell r="B817">
            <v>141.68</v>
          </cell>
          <cell r="C817">
            <v>141.67385291766601</v>
          </cell>
          <cell r="D817">
            <v>12510</v>
          </cell>
          <cell r="E817">
            <v>20</v>
          </cell>
          <cell r="F817">
            <v>141.30000000000001</v>
          </cell>
        </row>
        <row r="818">
          <cell r="A818">
            <v>36605</v>
          </cell>
          <cell r="B818">
            <v>141.58000000000001</v>
          </cell>
          <cell r="C818">
            <v>141.58568608094799</v>
          </cell>
          <cell r="D818">
            <v>5065</v>
          </cell>
          <cell r="E818">
            <v>17</v>
          </cell>
          <cell r="F818">
            <v>141.5</v>
          </cell>
        </row>
        <row r="819">
          <cell r="A819">
            <v>36606</v>
          </cell>
          <cell r="B819">
            <v>141.41</v>
          </cell>
          <cell r="C819">
            <v>141.41807909604501</v>
          </cell>
          <cell r="D819">
            <v>4425</v>
          </cell>
          <cell r="E819">
            <v>18</v>
          </cell>
          <cell r="F819">
            <v>141.5</v>
          </cell>
        </row>
        <row r="820">
          <cell r="A820">
            <v>36608</v>
          </cell>
          <cell r="B820">
            <v>141.57</v>
          </cell>
          <cell r="C820">
            <v>141.56495370370399</v>
          </cell>
          <cell r="D820">
            <v>2160</v>
          </cell>
          <cell r="E820">
            <v>18</v>
          </cell>
          <cell r="F820">
            <v>141.44999999999999</v>
          </cell>
        </row>
        <row r="821">
          <cell r="A821">
            <v>36609</v>
          </cell>
          <cell r="B821">
            <v>141.74</v>
          </cell>
          <cell r="C821">
            <v>141.73338932213599</v>
          </cell>
          <cell r="D821">
            <v>8335</v>
          </cell>
          <cell r="E821">
            <v>18</v>
          </cell>
          <cell r="F821">
            <v>141.44999999999999</v>
          </cell>
        </row>
        <row r="822">
          <cell r="A822">
            <v>36612</v>
          </cell>
          <cell r="B822">
            <v>141.88</v>
          </cell>
          <cell r="C822">
            <v>141.88034196891201</v>
          </cell>
          <cell r="D822">
            <v>4825</v>
          </cell>
          <cell r="E822">
            <v>20</v>
          </cell>
          <cell r="F822">
            <v>141.6</v>
          </cell>
        </row>
        <row r="823">
          <cell r="A823">
            <v>36613</v>
          </cell>
          <cell r="B823">
            <v>141.94999999999999</v>
          </cell>
          <cell r="C823">
            <v>141.94934379457899</v>
          </cell>
          <cell r="D823">
            <v>7010</v>
          </cell>
          <cell r="E823">
            <v>18</v>
          </cell>
          <cell r="F823">
            <v>141.6</v>
          </cell>
        </row>
        <row r="824">
          <cell r="A824">
            <v>36614</v>
          </cell>
          <cell r="B824">
            <v>141.86000000000001</v>
          </cell>
          <cell r="C824">
            <v>141.85019379844999</v>
          </cell>
          <cell r="D824">
            <v>2580</v>
          </cell>
          <cell r="E824">
            <v>15</v>
          </cell>
          <cell r="F824">
            <v>141.80000000000001</v>
          </cell>
        </row>
        <row r="825">
          <cell r="A825">
            <v>36615</v>
          </cell>
          <cell r="B825">
            <v>141.94999999999999</v>
          </cell>
          <cell r="C825">
            <v>141.97257026060299</v>
          </cell>
          <cell r="D825">
            <v>9785</v>
          </cell>
          <cell r="E825">
            <v>18</v>
          </cell>
          <cell r="F825">
            <v>141.80000000000001</v>
          </cell>
        </row>
        <row r="826">
          <cell r="A826">
            <v>36616</v>
          </cell>
          <cell r="B826">
            <v>141.91</v>
          </cell>
          <cell r="C826">
            <v>141.94705882352901</v>
          </cell>
          <cell r="D826">
            <v>3315</v>
          </cell>
          <cell r="E826">
            <v>17</v>
          </cell>
          <cell r="F826">
            <v>141.80000000000001</v>
          </cell>
        </row>
        <row r="827">
          <cell r="A827">
            <v>36619</v>
          </cell>
          <cell r="B827">
            <v>142</v>
          </cell>
          <cell r="C827">
            <v>142.00147540983599</v>
          </cell>
          <cell r="D827">
            <v>610</v>
          </cell>
          <cell r="E827">
            <v>18</v>
          </cell>
          <cell r="F827">
            <v>141.9</v>
          </cell>
        </row>
        <row r="828">
          <cell r="A828">
            <v>36620</v>
          </cell>
          <cell r="B828">
            <v>141.91</v>
          </cell>
          <cell r="C828">
            <v>141.92584745762699</v>
          </cell>
          <cell r="D828">
            <v>2950</v>
          </cell>
          <cell r="E828">
            <v>17</v>
          </cell>
          <cell r="F828">
            <v>141.9</v>
          </cell>
        </row>
        <row r="829">
          <cell r="A829">
            <v>36621</v>
          </cell>
          <cell r="B829">
            <v>142.19999999999999</v>
          </cell>
          <cell r="C829">
            <v>142.18925013390501</v>
          </cell>
          <cell r="D829">
            <v>9335</v>
          </cell>
          <cell r="E829">
            <v>18</v>
          </cell>
          <cell r="F829">
            <v>141.9</v>
          </cell>
        </row>
        <row r="830">
          <cell r="A830">
            <v>36622</v>
          </cell>
          <cell r="C830">
            <v>141.98143403441694</v>
          </cell>
          <cell r="D830">
            <v>2615</v>
          </cell>
          <cell r="F830">
            <v>141.9</v>
          </cell>
        </row>
        <row r="831">
          <cell r="A831">
            <v>36623</v>
          </cell>
          <cell r="B831">
            <v>142.4</v>
          </cell>
          <cell r="C831">
            <v>142.40372826786901</v>
          </cell>
          <cell r="D831">
            <v>7765</v>
          </cell>
          <cell r="E831">
            <v>19</v>
          </cell>
          <cell r="F831">
            <v>141.9</v>
          </cell>
        </row>
        <row r="832">
          <cell r="A832">
            <v>36626</v>
          </cell>
          <cell r="B832">
            <v>142.75</v>
          </cell>
          <cell r="C832">
            <v>142.707329910141</v>
          </cell>
          <cell r="D832">
            <v>3895</v>
          </cell>
          <cell r="E832">
            <v>19</v>
          </cell>
          <cell r="F832">
            <v>142.25</v>
          </cell>
        </row>
        <row r="833">
          <cell r="A833">
            <v>36627</v>
          </cell>
          <cell r="B833">
            <v>142.51</v>
          </cell>
          <cell r="C833">
            <v>142.521503816794</v>
          </cell>
          <cell r="D833">
            <v>6550</v>
          </cell>
          <cell r="E833">
            <v>19</v>
          </cell>
          <cell r="F833">
            <v>142.4</v>
          </cell>
        </row>
        <row r="834">
          <cell r="A834">
            <v>36628</v>
          </cell>
          <cell r="B834">
            <v>142.46</v>
          </cell>
          <cell r="C834">
            <v>142.476762083529</v>
          </cell>
          <cell r="D834">
            <v>10655</v>
          </cell>
          <cell r="E834">
            <v>17</v>
          </cell>
          <cell r="F834">
            <v>142.4</v>
          </cell>
        </row>
        <row r="835">
          <cell r="A835">
            <v>36629</v>
          </cell>
          <cell r="B835">
            <v>142.38999999999999</v>
          </cell>
          <cell r="C835">
            <v>142.40829447852778</v>
          </cell>
          <cell r="D835">
            <v>4075</v>
          </cell>
          <cell r="F835">
            <v>142.4</v>
          </cell>
        </row>
        <row r="836">
          <cell r="A836">
            <v>36630</v>
          </cell>
          <cell r="B836">
            <v>142.30000000000001</v>
          </cell>
          <cell r="C836">
            <v>142.305564803805</v>
          </cell>
          <cell r="D836">
            <v>4205</v>
          </cell>
          <cell r="E836">
            <v>15</v>
          </cell>
          <cell r="F836">
            <v>142.4</v>
          </cell>
        </row>
        <row r="837">
          <cell r="A837">
            <v>36633</v>
          </cell>
          <cell r="B837">
            <v>142.25</v>
          </cell>
          <cell r="C837">
            <v>142.24860465116299</v>
          </cell>
          <cell r="D837">
            <v>215</v>
          </cell>
          <cell r="E837">
            <v>13</v>
          </cell>
          <cell r="F837">
            <v>142.25</v>
          </cell>
        </row>
        <row r="838">
          <cell r="A838">
            <v>36634</v>
          </cell>
          <cell r="B838">
            <v>142.21</v>
          </cell>
          <cell r="C838">
            <v>142.21752688172</v>
          </cell>
          <cell r="D838">
            <v>465</v>
          </cell>
          <cell r="E838">
            <v>14</v>
          </cell>
          <cell r="F838">
            <v>142.25</v>
          </cell>
        </row>
        <row r="839">
          <cell r="A839">
            <v>36635</v>
          </cell>
          <cell r="B839">
            <v>142.1</v>
          </cell>
          <cell r="C839">
            <v>142.07587671803401</v>
          </cell>
          <cell r="D839">
            <v>12005</v>
          </cell>
          <cell r="E839">
            <v>19</v>
          </cell>
          <cell r="F839">
            <v>142.25</v>
          </cell>
        </row>
        <row r="840">
          <cell r="A840">
            <v>36636</v>
          </cell>
          <cell r="B840">
            <v>142.16</v>
          </cell>
          <cell r="C840">
            <v>142.15063636363601</v>
          </cell>
          <cell r="D840">
            <v>1100</v>
          </cell>
          <cell r="E840">
            <v>16</v>
          </cell>
          <cell r="F840">
            <v>142.25</v>
          </cell>
        </row>
        <row r="841">
          <cell r="A841">
            <v>36637</v>
          </cell>
          <cell r="B841">
            <v>142.16999999999999</v>
          </cell>
          <cell r="C841">
            <v>142.16923076923101</v>
          </cell>
          <cell r="D841">
            <v>1495</v>
          </cell>
          <cell r="E841">
            <v>16</v>
          </cell>
          <cell r="F841">
            <v>142.25</v>
          </cell>
        </row>
        <row r="842">
          <cell r="A842">
            <v>36640</v>
          </cell>
          <cell r="B842">
            <v>142.09</v>
          </cell>
          <cell r="C842">
            <v>142.09918345705199</v>
          </cell>
          <cell r="D842">
            <v>4715</v>
          </cell>
          <cell r="E842">
            <v>17</v>
          </cell>
          <cell r="F842">
            <v>142.25</v>
          </cell>
        </row>
        <row r="843">
          <cell r="A843">
            <v>36641</v>
          </cell>
          <cell r="B843">
            <v>142.07</v>
          </cell>
          <cell r="C843">
            <v>142.08348631950599</v>
          </cell>
          <cell r="D843">
            <v>5665</v>
          </cell>
          <cell r="E843">
            <v>18</v>
          </cell>
          <cell r="F843">
            <v>142.25</v>
          </cell>
        </row>
        <row r="844">
          <cell r="A844">
            <v>36642</v>
          </cell>
          <cell r="B844">
            <v>142.02000000000001</v>
          </cell>
          <cell r="C844">
            <v>141.999841155235</v>
          </cell>
          <cell r="D844">
            <v>13850</v>
          </cell>
          <cell r="E844">
            <v>16</v>
          </cell>
          <cell r="F844">
            <v>142.15</v>
          </cell>
        </row>
        <row r="845">
          <cell r="A845">
            <v>36643</v>
          </cell>
          <cell r="B845">
            <v>142.04</v>
          </cell>
          <cell r="C845">
            <v>142.03352372583501</v>
          </cell>
          <cell r="D845">
            <v>5690</v>
          </cell>
          <cell r="E845">
            <v>18</v>
          </cell>
          <cell r="F845">
            <v>142.15</v>
          </cell>
        </row>
        <row r="846">
          <cell r="A846">
            <v>36644</v>
          </cell>
          <cell r="B846">
            <v>142.03</v>
          </cell>
          <cell r="C846">
            <v>142.00794117647101</v>
          </cell>
          <cell r="D846">
            <v>4590</v>
          </cell>
          <cell r="E846">
            <v>21</v>
          </cell>
          <cell r="F846">
            <v>142.15</v>
          </cell>
        </row>
        <row r="847">
          <cell r="A847">
            <v>36648</v>
          </cell>
          <cell r="B847">
            <v>142.04</v>
          </cell>
          <cell r="C847">
            <v>142.03586510263901</v>
          </cell>
          <cell r="D847">
            <v>3410</v>
          </cell>
          <cell r="E847">
            <v>14</v>
          </cell>
          <cell r="F847">
            <v>142.15</v>
          </cell>
        </row>
        <row r="848">
          <cell r="A848">
            <v>36649</v>
          </cell>
          <cell r="B848">
            <v>142.04</v>
          </cell>
          <cell r="C848">
            <v>142.02857142857101</v>
          </cell>
          <cell r="D848">
            <v>3220</v>
          </cell>
          <cell r="E848">
            <v>15</v>
          </cell>
          <cell r="F848">
            <v>142.1</v>
          </cell>
        </row>
        <row r="849">
          <cell r="A849">
            <v>36650</v>
          </cell>
          <cell r="B849">
            <v>142.03</v>
          </cell>
          <cell r="C849">
            <v>142.02921981004101</v>
          </cell>
          <cell r="D849">
            <v>7370</v>
          </cell>
          <cell r="E849">
            <v>17</v>
          </cell>
          <cell r="F849">
            <v>142.1</v>
          </cell>
        </row>
        <row r="850">
          <cell r="A850">
            <v>36651</v>
          </cell>
          <cell r="B850">
            <v>142.09</v>
          </cell>
          <cell r="C850">
            <v>142.06425631981199</v>
          </cell>
          <cell r="D850">
            <v>8505</v>
          </cell>
          <cell r="E850">
            <v>17</v>
          </cell>
          <cell r="F850">
            <v>142.1</v>
          </cell>
        </row>
        <row r="851">
          <cell r="A851">
            <v>36652</v>
          </cell>
          <cell r="B851">
            <v>142.31</v>
          </cell>
          <cell r="C851">
            <v>142.31601296596401</v>
          </cell>
          <cell r="D851">
            <v>6170</v>
          </cell>
          <cell r="E851">
            <v>13</v>
          </cell>
          <cell r="F851">
            <v>142.1</v>
          </cell>
        </row>
        <row r="852">
          <cell r="A852">
            <v>36656</v>
          </cell>
          <cell r="B852">
            <v>142.43</v>
          </cell>
          <cell r="C852">
            <v>142.41999999999999</v>
          </cell>
          <cell r="D852">
            <v>6030</v>
          </cell>
          <cell r="E852">
            <v>18</v>
          </cell>
          <cell r="F852">
            <v>142.1</v>
          </cell>
        </row>
        <row r="853">
          <cell r="A853">
            <v>36657</v>
          </cell>
          <cell r="B853">
            <v>142.52000000000001</v>
          </cell>
          <cell r="C853">
            <v>142.54</v>
          </cell>
          <cell r="D853">
            <v>3175</v>
          </cell>
          <cell r="E853">
            <v>20</v>
          </cell>
          <cell r="F853">
            <v>142.25</v>
          </cell>
        </row>
        <row r="854">
          <cell r="A854">
            <v>36658</v>
          </cell>
          <cell r="B854">
            <v>142.53</v>
          </cell>
          <cell r="C854">
            <v>142.54045360824699</v>
          </cell>
          <cell r="D854">
            <v>4850</v>
          </cell>
          <cell r="E854">
            <v>22</v>
          </cell>
          <cell r="F854">
            <v>142.25</v>
          </cell>
        </row>
        <row r="855">
          <cell r="A855">
            <v>36661</v>
          </cell>
          <cell r="B855">
            <v>142.58000000000001</v>
          </cell>
          <cell r="C855">
            <v>142.56864532019699</v>
          </cell>
          <cell r="D855">
            <v>2030</v>
          </cell>
          <cell r="E855">
            <v>19</v>
          </cell>
          <cell r="F855">
            <v>142.4</v>
          </cell>
        </row>
        <row r="856">
          <cell r="A856">
            <v>36662</v>
          </cell>
          <cell r="B856">
            <v>142.4</v>
          </cell>
          <cell r="C856">
            <v>142.36955687830701</v>
          </cell>
          <cell r="D856">
            <v>7560</v>
          </cell>
          <cell r="E856">
            <v>21</v>
          </cell>
          <cell r="F856">
            <v>142.4</v>
          </cell>
        </row>
        <row r="857">
          <cell r="A857">
            <v>36663</v>
          </cell>
          <cell r="B857">
            <v>142.31</v>
          </cell>
          <cell r="C857">
            <v>142.27600317208601</v>
          </cell>
          <cell r="D857">
            <v>6305</v>
          </cell>
          <cell r="E857">
            <v>20</v>
          </cell>
          <cell r="F857">
            <v>142.4</v>
          </cell>
        </row>
        <row r="858">
          <cell r="A858">
            <v>36664</v>
          </cell>
          <cell r="B858">
            <v>142.38</v>
          </cell>
          <cell r="C858">
            <v>142.38759259259299</v>
          </cell>
          <cell r="D858">
            <v>1350</v>
          </cell>
          <cell r="E858">
            <v>18</v>
          </cell>
          <cell r="F858">
            <v>142.4</v>
          </cell>
        </row>
        <row r="859">
          <cell r="A859">
            <v>36665</v>
          </cell>
          <cell r="B859">
            <v>142.41999999999999</v>
          </cell>
          <cell r="C859">
            <v>142.394252873563</v>
          </cell>
          <cell r="D859">
            <v>1740</v>
          </cell>
          <cell r="E859">
            <v>18</v>
          </cell>
          <cell r="F859">
            <v>142.4</v>
          </cell>
        </row>
        <row r="860">
          <cell r="A860">
            <v>36668</v>
          </cell>
          <cell r="B860">
            <v>142.37</v>
          </cell>
          <cell r="C860">
            <v>142.36862745098</v>
          </cell>
          <cell r="D860">
            <v>4590</v>
          </cell>
          <cell r="E860">
            <v>18</v>
          </cell>
          <cell r="F860">
            <v>142.4</v>
          </cell>
        </row>
        <row r="861">
          <cell r="A861">
            <v>36669</v>
          </cell>
          <cell r="B861">
            <v>142.35</v>
          </cell>
          <cell r="C861">
            <v>142.333721088435</v>
          </cell>
          <cell r="D861">
            <v>7350</v>
          </cell>
          <cell r="E861">
            <v>19</v>
          </cell>
          <cell r="F861">
            <v>142.4</v>
          </cell>
        </row>
        <row r="862">
          <cell r="A862">
            <v>36670</v>
          </cell>
          <cell r="B862">
            <v>142.37</v>
          </cell>
          <cell r="C862">
            <v>142.378716763006</v>
          </cell>
          <cell r="D862">
            <v>4325</v>
          </cell>
          <cell r="E862">
            <v>17</v>
          </cell>
          <cell r="F862">
            <v>142.4</v>
          </cell>
        </row>
        <row r="863">
          <cell r="A863">
            <v>36671</v>
          </cell>
          <cell r="B863">
            <v>142.36000000000001</v>
          </cell>
          <cell r="C863">
            <v>142.34732706514399</v>
          </cell>
          <cell r="D863">
            <v>7445</v>
          </cell>
          <cell r="E863">
            <v>17</v>
          </cell>
          <cell r="F863">
            <v>142.4</v>
          </cell>
        </row>
        <row r="864">
          <cell r="A864">
            <v>36672</v>
          </cell>
          <cell r="B864">
            <v>142.30000000000001</v>
          </cell>
          <cell r="C864">
            <v>142.29776949541301</v>
          </cell>
          <cell r="D864">
            <v>8720</v>
          </cell>
          <cell r="E864">
            <v>16</v>
          </cell>
          <cell r="F864">
            <v>142.4</v>
          </cell>
        </row>
        <row r="865">
          <cell r="A865">
            <v>36675</v>
          </cell>
          <cell r="B865">
            <v>142.29</v>
          </cell>
          <cell r="C865">
            <v>142.26738955823299</v>
          </cell>
          <cell r="D865">
            <v>4980</v>
          </cell>
          <cell r="E865">
            <v>14</v>
          </cell>
          <cell r="F865">
            <v>142.35</v>
          </cell>
        </row>
        <row r="866">
          <cell r="A866">
            <v>36676</v>
          </cell>
          <cell r="B866">
            <v>142.30000000000001</v>
          </cell>
          <cell r="C866">
            <v>142.30017348203199</v>
          </cell>
          <cell r="D866">
            <v>4035</v>
          </cell>
          <cell r="E866">
            <v>16</v>
          </cell>
          <cell r="F866">
            <v>142.35</v>
          </cell>
        </row>
        <row r="867">
          <cell r="A867">
            <v>36677</v>
          </cell>
          <cell r="B867">
            <v>142.31</v>
          </cell>
          <cell r="C867">
            <v>142.30129787234</v>
          </cell>
          <cell r="D867">
            <v>2350</v>
          </cell>
          <cell r="E867">
            <v>16</v>
          </cell>
          <cell r="F867">
            <v>142.35</v>
          </cell>
        </row>
        <row r="868">
          <cell r="A868">
            <v>36678</v>
          </cell>
          <cell r="B868">
            <v>142.5</v>
          </cell>
          <cell r="C868">
            <v>142.48333567415699</v>
          </cell>
          <cell r="D868">
            <v>7120</v>
          </cell>
          <cell r="E868">
            <v>19</v>
          </cell>
          <cell r="F868">
            <v>142.35</v>
          </cell>
        </row>
        <row r="869">
          <cell r="A869">
            <v>36679</v>
          </cell>
          <cell r="B869">
            <v>142.56</v>
          </cell>
          <cell r="C869">
            <v>142.547079207921</v>
          </cell>
          <cell r="D869">
            <v>3030</v>
          </cell>
          <cell r="E869">
            <v>20</v>
          </cell>
          <cell r="F869">
            <v>142.35</v>
          </cell>
        </row>
        <row r="870">
          <cell r="A870">
            <v>36682</v>
          </cell>
          <cell r="B870">
            <v>142.62</v>
          </cell>
          <cell r="C870">
            <v>142.60218750000001</v>
          </cell>
          <cell r="D870">
            <v>1280</v>
          </cell>
          <cell r="E870">
            <v>16</v>
          </cell>
          <cell r="F870">
            <v>142.44999999999999</v>
          </cell>
        </row>
        <row r="871">
          <cell r="A871">
            <v>36683</v>
          </cell>
          <cell r="B871">
            <v>142.80000000000001</v>
          </cell>
          <cell r="C871">
            <v>142.84830266789299</v>
          </cell>
          <cell r="D871">
            <v>10870</v>
          </cell>
          <cell r="E871">
            <v>24</v>
          </cell>
          <cell r="F871">
            <v>142.44999999999999</v>
          </cell>
        </row>
        <row r="872">
          <cell r="A872">
            <v>36684</v>
          </cell>
          <cell r="B872">
            <v>142.72</v>
          </cell>
          <cell r="C872">
            <v>142.723676248109</v>
          </cell>
          <cell r="D872">
            <v>3305</v>
          </cell>
          <cell r="E872">
            <v>21</v>
          </cell>
          <cell r="F872">
            <v>142.44999999999999</v>
          </cell>
        </row>
        <row r="873">
          <cell r="A873">
            <v>36685</v>
          </cell>
          <cell r="B873">
            <v>142.61000000000001</v>
          </cell>
          <cell r="C873">
            <v>142.594911924119</v>
          </cell>
          <cell r="D873">
            <v>14760</v>
          </cell>
          <cell r="E873">
            <v>17</v>
          </cell>
          <cell r="F873">
            <v>142.44999999999999</v>
          </cell>
        </row>
        <row r="874">
          <cell r="A874">
            <v>36686</v>
          </cell>
          <cell r="B874">
            <v>142.59</v>
          </cell>
          <cell r="C874">
            <v>142.57437353355201</v>
          </cell>
          <cell r="D874">
            <v>10655</v>
          </cell>
          <cell r="E874">
            <v>21</v>
          </cell>
          <cell r="F874">
            <v>142.44999999999999</v>
          </cell>
        </row>
        <row r="875">
          <cell r="A875">
            <v>36689</v>
          </cell>
          <cell r="B875">
            <v>142.68</v>
          </cell>
          <cell r="C875">
            <v>142.65</v>
          </cell>
          <cell r="D875">
            <v>2725</v>
          </cell>
          <cell r="E875">
            <v>20</v>
          </cell>
          <cell r="F875">
            <v>142.5</v>
          </cell>
        </row>
        <row r="876">
          <cell r="A876">
            <v>36690</v>
          </cell>
          <cell r="B876">
            <v>142.74</v>
          </cell>
          <cell r="C876">
            <v>142.750535491905</v>
          </cell>
          <cell r="D876">
            <v>4015</v>
          </cell>
          <cell r="E876">
            <v>19</v>
          </cell>
          <cell r="F876">
            <v>142.5</v>
          </cell>
        </row>
        <row r="877">
          <cell r="A877">
            <v>36691</v>
          </cell>
          <cell r="B877">
            <v>142.77000000000001</v>
          </cell>
          <cell r="C877">
            <v>142.815344311377</v>
          </cell>
          <cell r="D877">
            <v>3340</v>
          </cell>
          <cell r="E877">
            <v>19</v>
          </cell>
          <cell r="F877">
            <v>142.5</v>
          </cell>
        </row>
        <row r="878">
          <cell r="A878">
            <v>36692</v>
          </cell>
          <cell r="B878">
            <v>142.55000000000001</v>
          </cell>
          <cell r="C878">
            <v>142.56513402061901</v>
          </cell>
          <cell r="D878">
            <v>2425</v>
          </cell>
          <cell r="E878">
            <v>17</v>
          </cell>
          <cell r="F878">
            <v>142.5</v>
          </cell>
        </row>
        <row r="879">
          <cell r="A879">
            <v>36693</v>
          </cell>
          <cell r="B879">
            <v>142.53</v>
          </cell>
          <cell r="C879">
            <v>142.53370967741901</v>
          </cell>
          <cell r="D879">
            <v>9920</v>
          </cell>
          <cell r="E879">
            <v>21</v>
          </cell>
          <cell r="F879">
            <v>142.5</v>
          </cell>
        </row>
        <row r="880">
          <cell r="A880">
            <v>36696</v>
          </cell>
          <cell r="B880">
            <v>142.5</v>
          </cell>
          <cell r="C880">
            <v>142.479528795812</v>
          </cell>
          <cell r="D880">
            <v>2865</v>
          </cell>
          <cell r="E880">
            <v>15</v>
          </cell>
          <cell r="F880">
            <v>142.5</v>
          </cell>
        </row>
        <row r="881">
          <cell r="A881">
            <v>36697</v>
          </cell>
          <cell r="B881">
            <v>142.47</v>
          </cell>
          <cell r="C881">
            <v>142.45914144968299</v>
          </cell>
          <cell r="D881">
            <v>7105</v>
          </cell>
          <cell r="E881">
            <v>12</v>
          </cell>
          <cell r="F881">
            <v>142.5</v>
          </cell>
        </row>
        <row r="882">
          <cell r="A882">
            <v>36698</v>
          </cell>
          <cell r="B882">
            <v>142.47</v>
          </cell>
          <cell r="C882">
            <v>142.47723112128099</v>
          </cell>
          <cell r="D882">
            <v>2185</v>
          </cell>
          <cell r="E882">
            <v>19</v>
          </cell>
          <cell r="F882">
            <v>142.5</v>
          </cell>
        </row>
        <row r="883">
          <cell r="A883">
            <v>36699</v>
          </cell>
          <cell r="B883">
            <v>142.69999999999999</v>
          </cell>
          <cell r="C883">
            <v>142.64665689149601</v>
          </cell>
          <cell r="D883">
            <v>1705</v>
          </cell>
          <cell r="E883">
            <v>17</v>
          </cell>
          <cell r="F883">
            <v>142.5</v>
          </cell>
        </row>
        <row r="884">
          <cell r="A884">
            <v>36700</v>
          </cell>
          <cell r="B884">
            <v>142.79</v>
          </cell>
          <cell r="C884">
            <v>142.709075144509</v>
          </cell>
          <cell r="D884">
            <v>1730</v>
          </cell>
          <cell r="E884">
            <v>16</v>
          </cell>
          <cell r="F884">
            <v>142.5</v>
          </cell>
        </row>
        <row r="885">
          <cell r="A885">
            <v>36703</v>
          </cell>
          <cell r="B885">
            <v>142.88999999999999</v>
          </cell>
          <cell r="C885">
            <v>142.888009950249</v>
          </cell>
          <cell r="D885">
            <v>3015</v>
          </cell>
          <cell r="E885">
            <v>12</v>
          </cell>
          <cell r="F885">
            <v>142.6</v>
          </cell>
        </row>
        <row r="886">
          <cell r="A886">
            <v>36704</v>
          </cell>
          <cell r="B886">
            <v>142.68</v>
          </cell>
          <cell r="C886">
            <v>142.702925925926</v>
          </cell>
          <cell r="D886">
            <v>1350</v>
          </cell>
          <cell r="E886">
            <v>20</v>
          </cell>
          <cell r="F886">
            <v>142.6</v>
          </cell>
        </row>
        <row r="887">
          <cell r="A887">
            <v>36705</v>
          </cell>
          <cell r="B887">
            <v>142.59</v>
          </cell>
          <cell r="C887">
            <v>142.589911894273</v>
          </cell>
          <cell r="D887">
            <v>2270</v>
          </cell>
          <cell r="E887">
            <v>15</v>
          </cell>
          <cell r="F887">
            <v>142.6</v>
          </cell>
        </row>
        <row r="888">
          <cell r="A888">
            <v>36706</v>
          </cell>
          <cell r="B888">
            <v>142.68</v>
          </cell>
          <cell r="C888">
            <v>142.6474375</v>
          </cell>
          <cell r="D888">
            <v>4800</v>
          </cell>
          <cell r="E888">
            <v>17</v>
          </cell>
          <cell r="F888">
            <v>142.6</v>
          </cell>
        </row>
        <row r="889">
          <cell r="A889">
            <v>36707</v>
          </cell>
          <cell r="B889">
            <v>142.88</v>
          </cell>
          <cell r="C889">
            <v>142.861452145215</v>
          </cell>
          <cell r="D889">
            <v>10605</v>
          </cell>
          <cell r="E889">
            <v>19</v>
          </cell>
          <cell r="F889">
            <v>142.6</v>
          </cell>
        </row>
        <row r="890">
          <cell r="A890">
            <v>36710</v>
          </cell>
          <cell r="B890">
            <v>143.03</v>
          </cell>
          <cell r="C890">
            <v>143.05782295419499</v>
          </cell>
          <cell r="D890">
            <v>9715</v>
          </cell>
          <cell r="E890">
            <v>21</v>
          </cell>
          <cell r="F890">
            <v>142.69999999999999</v>
          </cell>
        </row>
        <row r="891">
          <cell r="A891">
            <v>36711</v>
          </cell>
          <cell r="B891">
            <v>143.06</v>
          </cell>
          <cell r="C891">
            <v>143.02627450980401</v>
          </cell>
          <cell r="D891">
            <v>1785</v>
          </cell>
          <cell r="E891">
            <v>18</v>
          </cell>
          <cell r="F891">
            <v>142.69999999999999</v>
          </cell>
        </row>
        <row r="892">
          <cell r="A892">
            <v>36712</v>
          </cell>
          <cell r="B892">
            <v>143.04</v>
          </cell>
          <cell r="C892">
            <v>143.02062038404699</v>
          </cell>
          <cell r="D892">
            <v>3385</v>
          </cell>
          <cell r="E892">
            <v>18</v>
          </cell>
          <cell r="F892">
            <v>142.69999999999999</v>
          </cell>
        </row>
        <row r="893">
          <cell r="A893">
            <v>36713</v>
          </cell>
          <cell r="B893">
            <v>142.9</v>
          </cell>
          <cell r="C893">
            <v>142.93750869061401</v>
          </cell>
          <cell r="D893">
            <v>8630</v>
          </cell>
          <cell r="E893">
            <v>20</v>
          </cell>
          <cell r="F893">
            <v>142.69999999999999</v>
          </cell>
        </row>
        <row r="894">
          <cell r="A894">
            <v>36714</v>
          </cell>
          <cell r="B894">
            <v>142.88</v>
          </cell>
          <cell r="C894">
            <v>142.90938864628799</v>
          </cell>
          <cell r="D894">
            <v>3435</v>
          </cell>
          <cell r="E894">
            <v>19</v>
          </cell>
          <cell r="F894">
            <v>142.69999999999999</v>
          </cell>
        </row>
        <row r="895">
          <cell r="A895">
            <v>36717</v>
          </cell>
          <cell r="B895">
            <v>142.76</v>
          </cell>
          <cell r="C895">
            <v>142.74866476371699</v>
          </cell>
          <cell r="D895">
            <v>15765</v>
          </cell>
          <cell r="E895">
            <v>17</v>
          </cell>
          <cell r="F895">
            <v>142.69999999999999</v>
          </cell>
        </row>
        <row r="896">
          <cell r="A896">
            <v>36718</v>
          </cell>
          <cell r="B896">
            <v>142.74</v>
          </cell>
          <cell r="C896">
            <v>142.74791079812201</v>
          </cell>
          <cell r="D896">
            <v>2130</v>
          </cell>
          <cell r="E896">
            <v>14</v>
          </cell>
          <cell r="F896">
            <v>142.69999999999999</v>
          </cell>
        </row>
        <row r="897">
          <cell r="A897">
            <v>36719</v>
          </cell>
          <cell r="B897">
            <v>142.69999999999999</v>
          </cell>
          <cell r="C897">
            <v>142.69579252238</v>
          </cell>
          <cell r="D897">
            <v>9495</v>
          </cell>
          <cell r="E897">
            <v>18</v>
          </cell>
          <cell r="F897">
            <v>142.69999999999999</v>
          </cell>
        </row>
        <row r="898">
          <cell r="A898">
            <v>36720</v>
          </cell>
          <cell r="B898">
            <v>142.78</v>
          </cell>
          <cell r="C898">
            <v>142.781706422018</v>
          </cell>
          <cell r="D898">
            <v>2725</v>
          </cell>
          <cell r="E898">
            <v>18</v>
          </cell>
          <cell r="F898">
            <v>142.69999999999999</v>
          </cell>
        </row>
        <row r="899">
          <cell r="A899">
            <v>36721</v>
          </cell>
          <cell r="B899">
            <v>142.74</v>
          </cell>
          <cell r="C899">
            <v>142.749193245779</v>
          </cell>
          <cell r="D899">
            <v>2665</v>
          </cell>
          <cell r="E899">
            <v>19</v>
          </cell>
          <cell r="F899">
            <v>142.69999999999999</v>
          </cell>
        </row>
        <row r="900">
          <cell r="A900">
            <v>36724</v>
          </cell>
          <cell r="B900">
            <v>142.72</v>
          </cell>
          <cell r="C900">
            <v>142.72035714285701</v>
          </cell>
          <cell r="D900">
            <v>6160</v>
          </cell>
          <cell r="E900">
            <v>18</v>
          </cell>
          <cell r="F900">
            <v>142.69999999999999</v>
          </cell>
        </row>
        <row r="901">
          <cell r="A901">
            <v>36725</v>
          </cell>
          <cell r="B901">
            <v>142.69</v>
          </cell>
          <cell r="C901">
            <v>142.69885714285701</v>
          </cell>
          <cell r="D901">
            <v>6650</v>
          </cell>
          <cell r="E901">
            <v>19</v>
          </cell>
          <cell r="F901">
            <v>142.69999999999999</v>
          </cell>
        </row>
        <row r="902">
          <cell r="A902">
            <v>36726</v>
          </cell>
          <cell r="B902">
            <v>142.77000000000001</v>
          </cell>
          <cell r="C902">
            <v>142.75600784313701</v>
          </cell>
          <cell r="D902">
            <v>6375</v>
          </cell>
          <cell r="E902">
            <v>19</v>
          </cell>
          <cell r="F902">
            <v>142.69999999999999</v>
          </cell>
        </row>
        <row r="903">
          <cell r="A903">
            <v>36727</v>
          </cell>
          <cell r="B903">
            <v>142.79</v>
          </cell>
          <cell r="C903">
            <v>142.796779220779</v>
          </cell>
          <cell r="D903">
            <v>3850</v>
          </cell>
          <cell r="E903">
            <v>21</v>
          </cell>
          <cell r="F903">
            <v>142.69999999999999</v>
          </cell>
        </row>
        <row r="904">
          <cell r="A904">
            <v>36728</v>
          </cell>
          <cell r="B904">
            <v>142.72</v>
          </cell>
          <cell r="C904">
            <v>142.730147569444</v>
          </cell>
          <cell r="D904">
            <v>5760</v>
          </cell>
          <cell r="E904">
            <v>19</v>
          </cell>
          <cell r="F904">
            <v>142.69999999999999</v>
          </cell>
        </row>
        <row r="905">
          <cell r="A905">
            <v>36731</v>
          </cell>
          <cell r="B905">
            <v>142.68</v>
          </cell>
          <cell r="C905">
            <v>142.67721177944901</v>
          </cell>
          <cell r="D905">
            <v>7980</v>
          </cell>
          <cell r="E905">
            <v>15</v>
          </cell>
          <cell r="F905">
            <v>142.69999999999999</v>
          </cell>
        </row>
        <row r="906">
          <cell r="A906">
            <v>36732</v>
          </cell>
          <cell r="B906">
            <v>142.69</v>
          </cell>
          <cell r="C906">
            <v>142.67777520278099</v>
          </cell>
          <cell r="D906">
            <v>4315</v>
          </cell>
          <cell r="E906">
            <v>17</v>
          </cell>
          <cell r="F906">
            <v>142.69999999999999</v>
          </cell>
        </row>
        <row r="907">
          <cell r="A907">
            <v>36733</v>
          </cell>
          <cell r="B907">
            <v>142.69999999999999</v>
          </cell>
          <cell r="C907">
            <v>142.69620125786199</v>
          </cell>
          <cell r="D907">
            <v>3975</v>
          </cell>
          <cell r="E907">
            <v>20</v>
          </cell>
          <cell r="F907">
            <v>142.69999999999999</v>
          </cell>
        </row>
        <row r="908">
          <cell r="A908">
            <v>36734</v>
          </cell>
          <cell r="B908">
            <v>142.72999999999999</v>
          </cell>
          <cell r="C908">
            <v>142.72341013824899</v>
          </cell>
          <cell r="D908">
            <v>1085</v>
          </cell>
          <cell r="E908">
            <v>15</v>
          </cell>
          <cell r="F908">
            <v>142.69999999999999</v>
          </cell>
        </row>
        <row r="909">
          <cell r="A909">
            <v>36735</v>
          </cell>
          <cell r="B909">
            <v>142.75</v>
          </cell>
          <cell r="C909">
            <v>142.74638805970201</v>
          </cell>
          <cell r="D909">
            <v>3350</v>
          </cell>
          <cell r="E909">
            <v>16</v>
          </cell>
          <cell r="F909">
            <v>142.69999999999999</v>
          </cell>
        </row>
        <row r="910">
          <cell r="A910">
            <v>36738</v>
          </cell>
          <cell r="B910">
            <v>142.69999999999999</v>
          </cell>
          <cell r="C910">
            <v>142.707216494845</v>
          </cell>
          <cell r="D910">
            <v>4365</v>
          </cell>
          <cell r="E910">
            <v>16</v>
          </cell>
          <cell r="F910">
            <v>142.69999999999999</v>
          </cell>
        </row>
        <row r="911">
          <cell r="A911">
            <v>36739</v>
          </cell>
          <cell r="B911">
            <v>142.66999999999999</v>
          </cell>
          <cell r="C911">
            <v>142.65475040257601</v>
          </cell>
          <cell r="D911">
            <v>6210</v>
          </cell>
          <cell r="E911">
            <v>13</v>
          </cell>
          <cell r="F911">
            <v>142.69999999999999</v>
          </cell>
        </row>
        <row r="912">
          <cell r="A912">
            <v>36740</v>
          </cell>
          <cell r="B912">
            <v>142.59</v>
          </cell>
          <cell r="C912">
            <v>142.56916525423699</v>
          </cell>
          <cell r="D912">
            <v>11800</v>
          </cell>
          <cell r="E912">
            <v>16</v>
          </cell>
          <cell r="F912">
            <v>142.69999999999999</v>
          </cell>
        </row>
        <row r="913">
          <cell r="A913">
            <v>36741</v>
          </cell>
          <cell r="B913">
            <v>142.59</v>
          </cell>
          <cell r="C913">
            <v>142.57990171990201</v>
          </cell>
          <cell r="D913">
            <v>4070</v>
          </cell>
          <cell r="E913">
            <v>15</v>
          </cell>
          <cell r="F913">
            <v>142.69999999999999</v>
          </cell>
        </row>
        <row r="914">
          <cell r="A914">
            <v>36742</v>
          </cell>
          <cell r="B914">
            <v>142.58000000000001</v>
          </cell>
          <cell r="C914">
            <v>142.58031088082899</v>
          </cell>
          <cell r="D914">
            <v>3860</v>
          </cell>
          <cell r="E914">
            <v>14</v>
          </cell>
          <cell r="F914">
            <v>142.69999999999999</v>
          </cell>
        </row>
        <row r="915">
          <cell r="A915">
            <v>36745</v>
          </cell>
          <cell r="B915">
            <v>142.54</v>
          </cell>
          <cell r="C915">
            <v>142.538170914543</v>
          </cell>
          <cell r="D915">
            <v>6670</v>
          </cell>
          <cell r="E915">
            <v>20</v>
          </cell>
          <cell r="F915">
            <v>142.65</v>
          </cell>
        </row>
        <row r="916">
          <cell r="A916">
            <v>36746</v>
          </cell>
          <cell r="B916">
            <v>142.54</v>
          </cell>
          <cell r="C916">
            <v>142.546870967742</v>
          </cell>
          <cell r="D916">
            <v>7750</v>
          </cell>
          <cell r="E916">
            <v>19</v>
          </cell>
          <cell r="F916">
            <v>142.65</v>
          </cell>
        </row>
        <row r="917">
          <cell r="A917">
            <v>36747</v>
          </cell>
          <cell r="B917">
            <v>142.59</v>
          </cell>
          <cell r="C917">
            <v>142.581386623165</v>
          </cell>
          <cell r="D917">
            <v>6130</v>
          </cell>
          <cell r="E917">
            <v>19</v>
          </cell>
          <cell r="F917">
            <v>142.65</v>
          </cell>
        </row>
        <row r="918">
          <cell r="A918">
            <v>36748</v>
          </cell>
          <cell r="B918">
            <v>142.66</v>
          </cell>
          <cell r="C918">
            <v>142.672163654618</v>
          </cell>
          <cell r="D918">
            <v>9960</v>
          </cell>
          <cell r="E918">
            <v>21</v>
          </cell>
          <cell r="F918">
            <v>142.65</v>
          </cell>
        </row>
        <row r="919">
          <cell r="A919">
            <v>36749</v>
          </cell>
          <cell r="B919">
            <v>142.74</v>
          </cell>
          <cell r="C919">
            <v>142.68882092198601</v>
          </cell>
          <cell r="D919">
            <v>5640</v>
          </cell>
          <cell r="E919">
            <v>16</v>
          </cell>
          <cell r="F919">
            <v>142.65</v>
          </cell>
        </row>
        <row r="920">
          <cell r="A920">
            <v>36752</v>
          </cell>
          <cell r="B920">
            <v>142.71</v>
          </cell>
          <cell r="C920">
            <v>142.70691366417401</v>
          </cell>
          <cell r="D920">
            <v>7355</v>
          </cell>
          <cell r="E920">
            <v>15</v>
          </cell>
          <cell r="F920">
            <v>142.65</v>
          </cell>
        </row>
        <row r="921">
          <cell r="A921">
            <v>36753</v>
          </cell>
          <cell r="B921">
            <v>142.85</v>
          </cell>
          <cell r="C921">
            <v>142.84558793969899</v>
          </cell>
          <cell r="D921">
            <v>4975</v>
          </cell>
          <cell r="E921">
            <v>19</v>
          </cell>
          <cell r="F921">
            <v>142.65</v>
          </cell>
        </row>
        <row r="922">
          <cell r="A922">
            <v>36754</v>
          </cell>
          <cell r="B922">
            <v>142.72999999999999</v>
          </cell>
          <cell r="C922">
            <v>142.73450241545899</v>
          </cell>
          <cell r="D922">
            <v>5175</v>
          </cell>
          <cell r="E922">
            <v>18</v>
          </cell>
          <cell r="F922">
            <v>142.65</v>
          </cell>
        </row>
        <row r="923">
          <cell r="A923">
            <v>36755</v>
          </cell>
          <cell r="B923">
            <v>142.65</v>
          </cell>
          <cell r="C923">
            <v>142.645630102946</v>
          </cell>
          <cell r="D923">
            <v>14085</v>
          </cell>
          <cell r="E923">
            <v>16</v>
          </cell>
          <cell r="F923">
            <v>142.65</v>
          </cell>
        </row>
        <row r="924">
          <cell r="A924">
            <v>36756</v>
          </cell>
          <cell r="B924">
            <v>142.66</v>
          </cell>
          <cell r="C924">
            <v>142.66525069637899</v>
          </cell>
          <cell r="D924">
            <v>7180</v>
          </cell>
          <cell r="E924">
            <v>18</v>
          </cell>
          <cell r="F924">
            <v>142.65</v>
          </cell>
        </row>
        <row r="925">
          <cell r="A925">
            <v>36759</v>
          </cell>
          <cell r="B925">
            <v>142.6</v>
          </cell>
          <cell r="C925">
            <v>142.611073345259</v>
          </cell>
          <cell r="D925">
            <v>2795</v>
          </cell>
          <cell r="E925">
            <v>17</v>
          </cell>
          <cell r="F925">
            <v>142.65</v>
          </cell>
        </row>
        <row r="926">
          <cell r="A926">
            <v>36760</v>
          </cell>
          <cell r="B926">
            <v>142.5</v>
          </cell>
          <cell r="C926">
            <v>142.50598608393099</v>
          </cell>
          <cell r="D926">
            <v>22995</v>
          </cell>
          <cell r="E926">
            <v>19</v>
          </cell>
          <cell r="F926">
            <v>142.65</v>
          </cell>
        </row>
        <row r="927">
          <cell r="A927">
            <v>36761</v>
          </cell>
          <cell r="B927">
            <v>142.52000000000001</v>
          </cell>
          <cell r="C927">
            <v>142.53179392824299</v>
          </cell>
          <cell r="D927">
            <v>5435</v>
          </cell>
          <cell r="E927">
            <v>19</v>
          </cell>
          <cell r="F927">
            <v>142.65</v>
          </cell>
        </row>
        <row r="928">
          <cell r="A928">
            <v>36762</v>
          </cell>
          <cell r="B928">
            <v>142.58000000000001</v>
          </cell>
          <cell r="C928">
            <v>142.57456685499099</v>
          </cell>
          <cell r="D928">
            <v>5310</v>
          </cell>
          <cell r="E928">
            <v>18</v>
          </cell>
          <cell r="F928">
            <v>142.65</v>
          </cell>
        </row>
        <row r="929">
          <cell r="A929">
            <v>36763</v>
          </cell>
          <cell r="B929">
            <v>142.63</v>
          </cell>
          <cell r="C929">
            <v>142.63906976744201</v>
          </cell>
          <cell r="D929">
            <v>2580</v>
          </cell>
          <cell r="E929">
            <v>18</v>
          </cell>
          <cell r="F929">
            <v>142.65</v>
          </cell>
        </row>
        <row r="930">
          <cell r="A930">
            <v>36766</v>
          </cell>
          <cell r="B930">
            <v>142.59</v>
          </cell>
          <cell r="C930">
            <v>142.616678832117</v>
          </cell>
          <cell r="D930">
            <v>1370</v>
          </cell>
          <cell r="E930">
            <v>15</v>
          </cell>
          <cell r="F930">
            <v>142.65</v>
          </cell>
        </row>
        <row r="931">
          <cell r="A931">
            <v>36767</v>
          </cell>
          <cell r="B931">
            <v>142.52000000000001</v>
          </cell>
          <cell r="C931">
            <v>142.51380021141699</v>
          </cell>
          <cell r="D931">
            <v>9460</v>
          </cell>
          <cell r="E931">
            <v>20</v>
          </cell>
          <cell r="F931">
            <v>142.65</v>
          </cell>
        </row>
        <row r="932">
          <cell r="A932">
            <v>36769</v>
          </cell>
          <cell r="B932">
            <v>142.52000000000001</v>
          </cell>
          <cell r="C932">
            <v>142.51981910275001</v>
          </cell>
          <cell r="D932">
            <v>6910</v>
          </cell>
          <cell r="E932">
            <v>22</v>
          </cell>
          <cell r="F932">
            <v>142.65</v>
          </cell>
        </row>
        <row r="933">
          <cell r="A933">
            <v>36770</v>
          </cell>
          <cell r="B933">
            <v>142.63</v>
          </cell>
          <cell r="C933">
            <v>142.60199673202601</v>
          </cell>
          <cell r="D933">
            <v>15300</v>
          </cell>
          <cell r="E933">
            <v>15</v>
          </cell>
          <cell r="F933">
            <v>142.65</v>
          </cell>
        </row>
        <row r="934">
          <cell r="A934">
            <v>36773</v>
          </cell>
          <cell r="B934">
            <v>142.78</v>
          </cell>
          <cell r="C934">
            <v>142.77214743589701</v>
          </cell>
          <cell r="D934">
            <v>1560</v>
          </cell>
          <cell r="E934">
            <v>15</v>
          </cell>
          <cell r="F934">
            <v>142.65</v>
          </cell>
        </row>
        <row r="935">
          <cell r="A935">
            <v>36774</v>
          </cell>
          <cell r="B935">
            <v>142.66999999999999</v>
          </cell>
          <cell r="C935">
            <v>142.65753834916001</v>
          </cell>
          <cell r="D935">
            <v>6845</v>
          </cell>
          <cell r="E935">
            <v>19</v>
          </cell>
          <cell r="F935">
            <v>142.65</v>
          </cell>
        </row>
        <row r="936">
          <cell r="A936">
            <v>36775</v>
          </cell>
          <cell r="B936">
            <v>142.76</v>
          </cell>
          <cell r="C936">
            <v>142.76706853839801</v>
          </cell>
          <cell r="D936">
            <v>6055</v>
          </cell>
          <cell r="E936">
            <v>18</v>
          </cell>
          <cell r="F936">
            <v>142.65</v>
          </cell>
        </row>
        <row r="937">
          <cell r="A937">
            <v>36776</v>
          </cell>
          <cell r="B937">
            <v>142.80000000000001</v>
          </cell>
          <cell r="C937">
            <v>142.79927536231901</v>
          </cell>
          <cell r="D937">
            <v>7245</v>
          </cell>
          <cell r="E937">
            <v>20</v>
          </cell>
          <cell r="F937">
            <v>142.65</v>
          </cell>
        </row>
        <row r="938">
          <cell r="A938">
            <v>36777</v>
          </cell>
          <cell r="B938">
            <v>142.94999999999999</v>
          </cell>
          <cell r="C938">
            <v>142.96494209702701</v>
          </cell>
          <cell r="D938">
            <v>15975</v>
          </cell>
          <cell r="E938">
            <v>19</v>
          </cell>
          <cell r="F938">
            <v>142.65</v>
          </cell>
        </row>
        <row r="939">
          <cell r="A939">
            <v>36780</v>
          </cell>
          <cell r="B939">
            <v>142.83000000000001</v>
          </cell>
          <cell r="C939">
            <v>142.82844097995499</v>
          </cell>
          <cell r="D939">
            <v>4490</v>
          </cell>
          <cell r="E939">
            <v>18</v>
          </cell>
          <cell r="F939">
            <v>142.75</v>
          </cell>
        </row>
        <row r="940">
          <cell r="A940">
            <v>36781</v>
          </cell>
          <cell r="B940">
            <v>142.71</v>
          </cell>
          <cell r="C940">
            <v>142.71336639801601</v>
          </cell>
          <cell r="D940">
            <v>8065</v>
          </cell>
          <cell r="E940">
            <v>19</v>
          </cell>
          <cell r="F940">
            <v>142.75</v>
          </cell>
        </row>
        <row r="941">
          <cell r="A941">
            <v>36782</v>
          </cell>
          <cell r="B941">
            <v>142.72999999999999</v>
          </cell>
          <cell r="C941">
            <v>142.71727699530501</v>
          </cell>
          <cell r="D941">
            <v>1065</v>
          </cell>
          <cell r="E941">
            <v>15</v>
          </cell>
          <cell r="F941">
            <v>142.75</v>
          </cell>
        </row>
        <row r="942">
          <cell r="A942">
            <v>36783</v>
          </cell>
          <cell r="B942">
            <v>142.68</v>
          </cell>
          <cell r="C942">
            <v>142.68924087591199</v>
          </cell>
          <cell r="D942">
            <v>6850</v>
          </cell>
          <cell r="E942">
            <v>17</v>
          </cell>
          <cell r="F942">
            <v>142.75</v>
          </cell>
        </row>
        <row r="943">
          <cell r="A943">
            <v>36784</v>
          </cell>
          <cell r="B943">
            <v>142.68</v>
          </cell>
          <cell r="C943">
            <v>142.677927835052</v>
          </cell>
          <cell r="D943">
            <v>4850</v>
          </cell>
          <cell r="E943">
            <v>15</v>
          </cell>
          <cell r="F943">
            <v>142.75</v>
          </cell>
        </row>
        <row r="944">
          <cell r="A944">
            <v>36787</v>
          </cell>
          <cell r="B944">
            <v>142.66999999999999</v>
          </cell>
          <cell r="C944">
            <v>142.67307167235501</v>
          </cell>
          <cell r="D944">
            <v>7325</v>
          </cell>
          <cell r="E944">
            <v>17</v>
          </cell>
          <cell r="F944">
            <v>142.75</v>
          </cell>
        </row>
        <row r="945">
          <cell r="A945">
            <v>36788</v>
          </cell>
          <cell r="B945">
            <v>142.66999999999999</v>
          </cell>
          <cell r="C945">
            <v>142.67172611726099</v>
          </cell>
          <cell r="D945">
            <v>12195</v>
          </cell>
          <cell r="E945">
            <v>19</v>
          </cell>
          <cell r="F945">
            <v>142.75</v>
          </cell>
        </row>
        <row r="946">
          <cell r="A946">
            <v>36789</v>
          </cell>
          <cell r="B946">
            <v>142.62</v>
          </cell>
          <cell r="C946">
            <v>142.62956439393901</v>
          </cell>
          <cell r="D946">
            <v>5280</v>
          </cell>
          <cell r="E946">
            <v>19</v>
          </cell>
          <cell r="F946">
            <v>142.75</v>
          </cell>
        </row>
        <row r="947">
          <cell r="A947">
            <v>36790</v>
          </cell>
          <cell r="B947">
            <v>142.6</v>
          </cell>
          <cell r="C947">
            <v>142.60815699658701</v>
          </cell>
          <cell r="D947">
            <v>7325</v>
          </cell>
          <cell r="E947">
            <v>18</v>
          </cell>
          <cell r="F947">
            <v>142.75</v>
          </cell>
        </row>
        <row r="948">
          <cell r="A948">
            <v>36791</v>
          </cell>
          <cell r="B948">
            <v>142.66</v>
          </cell>
          <cell r="C948">
            <v>142.653554421769</v>
          </cell>
          <cell r="D948">
            <v>2940</v>
          </cell>
          <cell r="E948">
            <v>15</v>
          </cell>
          <cell r="F948">
            <v>142.75</v>
          </cell>
        </row>
        <row r="949">
          <cell r="A949">
            <v>36794</v>
          </cell>
          <cell r="B949">
            <v>142.72999999999999</v>
          </cell>
          <cell r="C949">
            <v>142.72425196850401</v>
          </cell>
          <cell r="D949">
            <v>635</v>
          </cell>
          <cell r="E949">
            <v>17</v>
          </cell>
          <cell r="F949">
            <v>142.75</v>
          </cell>
        </row>
        <row r="950">
          <cell r="A950">
            <v>36795</v>
          </cell>
          <cell r="B950">
            <v>142.63999999999999</v>
          </cell>
          <cell r="C950">
            <v>142.63957605984999</v>
          </cell>
          <cell r="D950">
            <v>2005</v>
          </cell>
          <cell r="E950">
            <v>15</v>
          </cell>
          <cell r="F950">
            <v>142.75</v>
          </cell>
        </row>
        <row r="951">
          <cell r="A951">
            <v>36796</v>
          </cell>
          <cell r="B951">
            <v>142.61000000000001</v>
          </cell>
          <cell r="C951">
            <v>142.60453571428599</v>
          </cell>
          <cell r="D951">
            <v>11200</v>
          </cell>
          <cell r="E951">
            <v>17</v>
          </cell>
          <cell r="F951">
            <v>142.75</v>
          </cell>
        </row>
        <row r="952">
          <cell r="A952">
            <v>36797</v>
          </cell>
          <cell r="B952">
            <v>142.59</v>
          </cell>
          <cell r="C952">
            <v>142.592212537714</v>
          </cell>
          <cell r="D952">
            <v>14915</v>
          </cell>
          <cell r="E952">
            <v>16</v>
          </cell>
          <cell r="F952">
            <v>142.75</v>
          </cell>
        </row>
        <row r="953">
          <cell r="A953">
            <v>36798</v>
          </cell>
          <cell r="B953">
            <v>142.57</v>
          </cell>
          <cell r="C953">
            <v>142.581455916473</v>
          </cell>
          <cell r="D953">
            <v>8620</v>
          </cell>
          <cell r="E953">
            <v>18</v>
          </cell>
          <cell r="F953">
            <v>142.75</v>
          </cell>
        </row>
        <row r="954">
          <cell r="A954">
            <v>36801</v>
          </cell>
          <cell r="B954">
            <v>142.52000000000001</v>
          </cell>
          <cell r="C954">
            <v>142.52284272051</v>
          </cell>
          <cell r="D954">
            <v>9410</v>
          </cell>
          <cell r="E954">
            <v>15</v>
          </cell>
          <cell r="F954">
            <v>142.65</v>
          </cell>
        </row>
        <row r="955">
          <cell r="A955">
            <v>36802</v>
          </cell>
          <cell r="B955">
            <v>142.44</v>
          </cell>
          <cell r="C955">
            <v>142.44514669926701</v>
          </cell>
          <cell r="D955">
            <v>4090</v>
          </cell>
          <cell r="E955">
            <v>16</v>
          </cell>
          <cell r="F955">
            <v>142.65</v>
          </cell>
        </row>
        <row r="956">
          <cell r="A956">
            <v>36803</v>
          </cell>
          <cell r="B956">
            <v>142.41</v>
          </cell>
          <cell r="C956">
            <v>142.39513740458</v>
          </cell>
          <cell r="D956">
            <v>6550</v>
          </cell>
          <cell r="E956">
            <v>14</v>
          </cell>
          <cell r="F956">
            <v>142.65</v>
          </cell>
        </row>
        <row r="957">
          <cell r="A957">
            <v>36804</v>
          </cell>
          <cell r="B957">
            <v>142.51</v>
          </cell>
          <cell r="C957">
            <v>142.470396039604</v>
          </cell>
          <cell r="D957">
            <v>505</v>
          </cell>
          <cell r="E957">
            <v>16</v>
          </cell>
          <cell r="F957">
            <v>142.65</v>
          </cell>
        </row>
        <row r="958">
          <cell r="A958">
            <v>36805</v>
          </cell>
          <cell r="B958">
            <v>142.5</v>
          </cell>
          <cell r="C958">
            <v>142.500802047782</v>
          </cell>
          <cell r="D958">
            <v>2930</v>
          </cell>
          <cell r="E958">
            <v>19</v>
          </cell>
          <cell r="F958">
            <v>142.65</v>
          </cell>
        </row>
        <row r="959">
          <cell r="A959">
            <v>36808</v>
          </cell>
          <cell r="B959">
            <v>142.5</v>
          </cell>
          <cell r="C959">
            <v>142.503157894737</v>
          </cell>
          <cell r="D959">
            <v>2375</v>
          </cell>
          <cell r="E959">
            <v>16</v>
          </cell>
          <cell r="F959">
            <v>142.6</v>
          </cell>
        </row>
        <row r="960">
          <cell r="A960">
            <v>36809</v>
          </cell>
          <cell r="B960">
            <v>142.56</v>
          </cell>
          <cell r="C960">
            <v>142.53693548387099</v>
          </cell>
          <cell r="D960">
            <v>1860</v>
          </cell>
          <cell r="E960">
            <v>17</v>
          </cell>
          <cell r="F960">
            <v>142.6</v>
          </cell>
        </row>
        <row r="961">
          <cell r="A961">
            <v>36810</v>
          </cell>
          <cell r="B961">
            <v>142.61000000000001</v>
          </cell>
          <cell r="C961">
            <v>142.61089655172401</v>
          </cell>
          <cell r="D961">
            <v>2900</v>
          </cell>
          <cell r="E961">
            <v>16</v>
          </cell>
          <cell r="F961">
            <v>142.6</v>
          </cell>
        </row>
        <row r="962">
          <cell r="A962">
            <v>36811</v>
          </cell>
          <cell r="B962">
            <v>142.58000000000001</v>
          </cell>
          <cell r="C962">
            <v>142.55985627177699</v>
          </cell>
          <cell r="D962">
            <v>11480</v>
          </cell>
          <cell r="E962">
            <v>17</v>
          </cell>
          <cell r="F962">
            <v>142.6</v>
          </cell>
        </row>
        <row r="963">
          <cell r="A963">
            <v>36812</v>
          </cell>
          <cell r="B963">
            <v>142.68</v>
          </cell>
          <cell r="C963">
            <v>142.664768211921</v>
          </cell>
          <cell r="D963">
            <v>2265</v>
          </cell>
          <cell r="E963">
            <v>15</v>
          </cell>
          <cell r="F963">
            <v>142.6</v>
          </cell>
        </row>
        <row r="964">
          <cell r="A964">
            <v>36815</v>
          </cell>
          <cell r="B964">
            <v>142.71</v>
          </cell>
          <cell r="C964">
            <v>142.71127982646399</v>
          </cell>
          <cell r="D964">
            <v>2305</v>
          </cell>
          <cell r="E964">
            <v>19</v>
          </cell>
          <cell r="F964">
            <v>142.65</v>
          </cell>
        </row>
        <row r="965">
          <cell r="A965">
            <v>36816</v>
          </cell>
          <cell r="B965">
            <v>142.65</v>
          </cell>
          <cell r="C965">
            <v>142.65885850178401</v>
          </cell>
          <cell r="D965">
            <v>4205</v>
          </cell>
          <cell r="E965">
            <v>16</v>
          </cell>
          <cell r="F965">
            <v>142.65</v>
          </cell>
        </row>
        <row r="966">
          <cell r="A966">
            <v>36817</v>
          </cell>
          <cell r="B966">
            <v>142.58000000000001</v>
          </cell>
          <cell r="C966">
            <v>142.56439716312099</v>
          </cell>
          <cell r="D966">
            <v>9870</v>
          </cell>
          <cell r="E966">
            <v>18</v>
          </cell>
          <cell r="F966">
            <v>142.65</v>
          </cell>
        </row>
        <row r="967">
          <cell r="A967">
            <v>36818</v>
          </cell>
          <cell r="B967">
            <v>142.62</v>
          </cell>
          <cell r="C967">
            <v>142.58939597315401</v>
          </cell>
          <cell r="D967">
            <v>2235</v>
          </cell>
          <cell r="E967">
            <v>13</v>
          </cell>
          <cell r="F967">
            <v>142.65</v>
          </cell>
        </row>
        <row r="968">
          <cell r="A968">
            <v>36819</v>
          </cell>
          <cell r="B968">
            <v>142.66999999999999</v>
          </cell>
          <cell r="C968">
            <v>142.68967803030301</v>
          </cell>
          <cell r="D968">
            <v>2640</v>
          </cell>
          <cell r="E968">
            <v>20</v>
          </cell>
          <cell r="F968">
            <v>142.65</v>
          </cell>
        </row>
        <row r="969">
          <cell r="A969">
            <v>36822</v>
          </cell>
          <cell r="B969">
            <v>142.63</v>
          </cell>
          <cell r="C969">
            <v>142.62226912928799</v>
          </cell>
          <cell r="D969">
            <v>3790</v>
          </cell>
          <cell r="E969">
            <v>16</v>
          </cell>
          <cell r="F969">
            <v>142.65</v>
          </cell>
        </row>
        <row r="970">
          <cell r="A970">
            <v>36823</v>
          </cell>
          <cell r="B970">
            <v>142.66</v>
          </cell>
          <cell r="C970">
            <v>142.642021857923</v>
          </cell>
          <cell r="D970">
            <v>1830</v>
          </cell>
          <cell r="E970">
            <v>17</v>
          </cell>
          <cell r="F970">
            <v>142.65</v>
          </cell>
        </row>
        <row r="971">
          <cell r="A971">
            <v>36825</v>
          </cell>
          <cell r="B971">
            <v>142.68</v>
          </cell>
          <cell r="C971">
            <v>142.67670329670301</v>
          </cell>
          <cell r="D971">
            <v>910</v>
          </cell>
          <cell r="E971">
            <v>14</v>
          </cell>
          <cell r="F971">
            <v>142.65</v>
          </cell>
        </row>
        <row r="972">
          <cell r="A972">
            <v>36826</v>
          </cell>
          <cell r="B972">
            <v>142.65</v>
          </cell>
          <cell r="C972">
            <v>142.64662952646199</v>
          </cell>
          <cell r="D972">
            <v>3590</v>
          </cell>
          <cell r="E972">
            <v>19</v>
          </cell>
          <cell r="F972">
            <v>142.65</v>
          </cell>
        </row>
        <row r="973">
          <cell r="A973">
            <v>36829</v>
          </cell>
          <cell r="B973">
            <v>142.63</v>
          </cell>
          <cell r="C973">
            <v>142.63176991150399</v>
          </cell>
          <cell r="D973">
            <v>4520</v>
          </cell>
          <cell r="E973">
            <v>14</v>
          </cell>
          <cell r="F973">
            <v>142.65</v>
          </cell>
        </row>
        <row r="974">
          <cell r="A974">
            <v>36830</v>
          </cell>
          <cell r="B974">
            <v>142.58000000000001</v>
          </cell>
          <cell r="C974">
            <v>142.581990291262</v>
          </cell>
          <cell r="D974">
            <v>7210</v>
          </cell>
          <cell r="E974">
            <v>15</v>
          </cell>
          <cell r="F974">
            <v>142.65</v>
          </cell>
        </row>
        <row r="975">
          <cell r="A975">
            <v>36831</v>
          </cell>
          <cell r="B975">
            <v>142.63</v>
          </cell>
          <cell r="C975">
            <v>142.61601226993901</v>
          </cell>
          <cell r="D975">
            <v>815</v>
          </cell>
          <cell r="E975">
            <v>15</v>
          </cell>
          <cell r="F975">
            <v>142.65</v>
          </cell>
        </row>
        <row r="976">
          <cell r="A976">
            <v>36832</v>
          </cell>
          <cell r="B976">
            <v>142.76</v>
          </cell>
          <cell r="C976">
            <v>142.744214876033</v>
          </cell>
          <cell r="D976">
            <v>605</v>
          </cell>
          <cell r="E976">
            <v>15</v>
          </cell>
          <cell r="F976">
            <v>142.65</v>
          </cell>
        </row>
        <row r="977">
          <cell r="A977">
            <v>36833</v>
          </cell>
          <cell r="B977">
            <v>142.85</v>
          </cell>
          <cell r="C977">
            <v>142.85170731707299</v>
          </cell>
          <cell r="D977">
            <v>2460</v>
          </cell>
          <cell r="E977">
            <v>16</v>
          </cell>
          <cell r="F977">
            <v>142.65</v>
          </cell>
        </row>
        <row r="978">
          <cell r="A978">
            <v>36836</v>
          </cell>
          <cell r="B978">
            <v>142.81</v>
          </cell>
          <cell r="C978">
            <v>142.80960526315801</v>
          </cell>
          <cell r="D978">
            <v>380</v>
          </cell>
          <cell r="E978">
            <v>13</v>
          </cell>
          <cell r="F978">
            <v>142.69999999999999</v>
          </cell>
        </row>
        <row r="979">
          <cell r="A979">
            <v>36837</v>
          </cell>
          <cell r="B979">
            <v>142.9</v>
          </cell>
          <cell r="C979">
            <v>142.89213075060499</v>
          </cell>
          <cell r="D979">
            <v>2065</v>
          </cell>
          <cell r="E979">
            <v>16</v>
          </cell>
          <cell r="F979">
            <v>142.69999999999999</v>
          </cell>
        </row>
        <row r="980">
          <cell r="A980">
            <v>36838</v>
          </cell>
          <cell r="B980">
            <v>143.53</v>
          </cell>
          <cell r="C980">
            <v>143.4334375</v>
          </cell>
          <cell r="D980">
            <v>960</v>
          </cell>
          <cell r="E980">
            <v>18</v>
          </cell>
          <cell r="F980">
            <v>142.69999999999999</v>
          </cell>
        </row>
        <row r="981">
          <cell r="A981">
            <v>36839</v>
          </cell>
          <cell r="B981">
            <v>144</v>
          </cell>
          <cell r="C981">
            <v>143.97807385648301</v>
          </cell>
          <cell r="D981">
            <v>11915</v>
          </cell>
          <cell r="E981">
            <v>22</v>
          </cell>
          <cell r="F981">
            <v>142.69999999999999</v>
          </cell>
        </row>
        <row r="982">
          <cell r="A982">
            <v>36840</v>
          </cell>
          <cell r="B982">
            <v>144.12</v>
          </cell>
          <cell r="C982">
            <v>144.10537560581599</v>
          </cell>
          <cell r="D982">
            <v>12380</v>
          </cell>
          <cell r="E982">
            <v>20</v>
          </cell>
          <cell r="F982">
            <v>142.69999999999999</v>
          </cell>
        </row>
        <row r="983">
          <cell r="A983">
            <v>36843</v>
          </cell>
          <cell r="B983">
            <v>144.25</v>
          </cell>
          <cell r="C983">
            <v>144.25794241573001</v>
          </cell>
          <cell r="D983">
            <v>14240</v>
          </cell>
          <cell r="E983">
            <v>17</v>
          </cell>
          <cell r="F983">
            <v>144</v>
          </cell>
        </row>
        <row r="984">
          <cell r="A984">
            <v>36844</v>
          </cell>
          <cell r="B984">
            <v>144.28</v>
          </cell>
          <cell r="C984">
            <v>144.27284051222401</v>
          </cell>
          <cell r="D984">
            <v>8590</v>
          </cell>
          <cell r="E984">
            <v>16</v>
          </cell>
          <cell r="F984">
            <v>144</v>
          </cell>
        </row>
        <row r="985">
          <cell r="A985">
            <v>36845</v>
          </cell>
          <cell r="B985">
            <v>144.19</v>
          </cell>
          <cell r="C985">
            <v>144.18459161147899</v>
          </cell>
          <cell r="D985">
            <v>2265</v>
          </cell>
          <cell r="E985">
            <v>19</v>
          </cell>
          <cell r="F985">
            <v>144</v>
          </cell>
        </row>
        <row r="986">
          <cell r="A986">
            <v>36846</v>
          </cell>
          <cell r="B986">
            <v>144.24</v>
          </cell>
          <cell r="C986">
            <v>144.22488721804501</v>
          </cell>
          <cell r="D986">
            <v>5320</v>
          </cell>
          <cell r="E986">
            <v>19</v>
          </cell>
          <cell r="F986">
            <v>144</v>
          </cell>
        </row>
        <row r="987">
          <cell r="A987">
            <v>36847</v>
          </cell>
          <cell r="B987">
            <v>144.22999999999999</v>
          </cell>
          <cell r="C987">
            <v>144.25955952381</v>
          </cell>
          <cell r="D987">
            <v>4200</v>
          </cell>
          <cell r="E987">
            <v>16</v>
          </cell>
          <cell r="F987">
            <v>144</v>
          </cell>
        </row>
        <row r="988">
          <cell r="A988">
            <v>36850</v>
          </cell>
          <cell r="B988">
            <v>144.06</v>
          </cell>
          <cell r="C988">
            <v>144.117862266858</v>
          </cell>
          <cell r="D988">
            <v>3485</v>
          </cell>
          <cell r="E988">
            <v>20</v>
          </cell>
          <cell r="F988">
            <v>144.1</v>
          </cell>
        </row>
        <row r="989">
          <cell r="A989">
            <v>36851</v>
          </cell>
          <cell r="B989">
            <v>143.9</v>
          </cell>
          <cell r="C989">
            <v>143.82740462117101</v>
          </cell>
          <cell r="D989">
            <v>9305</v>
          </cell>
          <cell r="E989">
            <v>21</v>
          </cell>
          <cell r="F989">
            <v>144.1</v>
          </cell>
        </row>
        <row r="990">
          <cell r="A990">
            <v>36852</v>
          </cell>
          <cell r="B990">
            <v>143.88999999999999</v>
          </cell>
          <cell r="C990">
            <v>143.83755225080401</v>
          </cell>
          <cell r="D990">
            <v>12440</v>
          </cell>
          <cell r="E990">
            <v>18</v>
          </cell>
          <cell r="F990">
            <v>144.1</v>
          </cell>
        </row>
        <row r="991">
          <cell r="A991">
            <v>36853</v>
          </cell>
          <cell r="B991">
            <v>143.9</v>
          </cell>
          <cell r="C991">
            <v>143.910672268908</v>
          </cell>
          <cell r="D991">
            <v>1785</v>
          </cell>
          <cell r="E991">
            <v>16</v>
          </cell>
          <cell r="F991">
            <v>144.1</v>
          </cell>
        </row>
        <row r="992">
          <cell r="A992">
            <v>36854</v>
          </cell>
          <cell r="B992">
            <v>144.1</v>
          </cell>
          <cell r="C992">
            <v>144.10873881932</v>
          </cell>
          <cell r="D992">
            <v>5590</v>
          </cell>
          <cell r="E992">
            <v>22</v>
          </cell>
          <cell r="F992">
            <v>144.1</v>
          </cell>
        </row>
        <row r="993">
          <cell r="A993">
            <v>36857</v>
          </cell>
          <cell r="B993">
            <v>144.11000000000001</v>
          </cell>
          <cell r="C993">
            <v>144.11860799999999</v>
          </cell>
          <cell r="D993">
            <v>3125</v>
          </cell>
          <cell r="E993">
            <v>20</v>
          </cell>
          <cell r="F993">
            <v>144.1</v>
          </cell>
        </row>
        <row r="994">
          <cell r="A994">
            <v>36858</v>
          </cell>
          <cell r="B994">
            <v>144.16</v>
          </cell>
          <cell r="C994">
            <v>144.158220338983</v>
          </cell>
          <cell r="D994">
            <v>4720</v>
          </cell>
          <cell r="E994">
            <v>20</v>
          </cell>
          <cell r="F994">
            <v>144.1</v>
          </cell>
        </row>
        <row r="995">
          <cell r="A995">
            <v>36859</v>
          </cell>
          <cell r="B995">
            <v>144.21</v>
          </cell>
          <cell r="C995">
            <v>144.20201030927799</v>
          </cell>
          <cell r="D995">
            <v>970</v>
          </cell>
          <cell r="E995">
            <v>17</v>
          </cell>
          <cell r="F995">
            <v>144.1</v>
          </cell>
        </row>
        <row r="996">
          <cell r="A996">
            <v>36860</v>
          </cell>
          <cell r="B996">
            <v>144.13</v>
          </cell>
          <cell r="C996">
            <v>144.14710843373501</v>
          </cell>
          <cell r="D996">
            <v>2075</v>
          </cell>
          <cell r="E996">
            <v>20</v>
          </cell>
          <cell r="F996">
            <v>144.1</v>
          </cell>
        </row>
        <row r="997">
          <cell r="A997">
            <v>36861</v>
          </cell>
          <cell r="B997">
            <v>144.16999999999999</v>
          </cell>
          <cell r="C997">
            <v>144.143765432099</v>
          </cell>
          <cell r="D997">
            <v>810</v>
          </cell>
          <cell r="E997">
            <v>17</v>
          </cell>
          <cell r="F997">
            <v>144.1</v>
          </cell>
        </row>
        <row r="998">
          <cell r="A998">
            <v>36864</v>
          </cell>
          <cell r="B998">
            <v>144.34</v>
          </cell>
          <cell r="C998">
            <v>144.33739583333301</v>
          </cell>
          <cell r="D998">
            <v>2400</v>
          </cell>
          <cell r="E998">
            <v>17</v>
          </cell>
          <cell r="F998">
            <v>144.15</v>
          </cell>
        </row>
        <row r="999">
          <cell r="A999">
            <v>36865</v>
          </cell>
          <cell r="B999">
            <v>144.41</v>
          </cell>
          <cell r="C999">
            <v>144.409328358209</v>
          </cell>
          <cell r="D999">
            <v>3350</v>
          </cell>
          <cell r="E999">
            <v>21</v>
          </cell>
          <cell r="F999">
            <v>144.15</v>
          </cell>
        </row>
        <row r="1000">
          <cell r="A1000">
            <v>36866</v>
          </cell>
          <cell r="B1000">
            <v>144.44999999999999</v>
          </cell>
          <cell r="C1000">
            <v>144.435417236662</v>
          </cell>
          <cell r="D1000">
            <v>3655</v>
          </cell>
          <cell r="E1000">
            <v>17</v>
          </cell>
          <cell r="F1000">
            <v>144.15</v>
          </cell>
        </row>
        <row r="1001">
          <cell r="A1001">
            <v>36867</v>
          </cell>
          <cell r="B1001">
            <v>144.47</v>
          </cell>
          <cell r="C1001">
            <v>144.45562091503299</v>
          </cell>
          <cell r="D1001">
            <v>3060</v>
          </cell>
          <cell r="E1001">
            <v>18</v>
          </cell>
          <cell r="F1001">
            <v>144.15</v>
          </cell>
        </row>
        <row r="1002">
          <cell r="A1002">
            <v>36868</v>
          </cell>
          <cell r="B1002">
            <v>144.54</v>
          </cell>
          <cell r="C1002">
            <v>144.55003427592101</v>
          </cell>
          <cell r="D1002">
            <v>5835</v>
          </cell>
          <cell r="E1002">
            <v>19</v>
          </cell>
          <cell r="F1002">
            <v>144.15</v>
          </cell>
        </row>
        <row r="1003">
          <cell r="A1003">
            <v>36871</v>
          </cell>
          <cell r="B1003">
            <v>144.59</v>
          </cell>
          <cell r="C1003">
            <v>144.58826689774699</v>
          </cell>
          <cell r="D1003">
            <v>2885</v>
          </cell>
          <cell r="E1003">
            <v>16</v>
          </cell>
          <cell r="F1003">
            <v>144.25</v>
          </cell>
        </row>
        <row r="1004">
          <cell r="A1004">
            <v>36872</v>
          </cell>
          <cell r="B1004">
            <v>144.66999999999999</v>
          </cell>
          <cell r="C1004">
            <v>144.705641025641</v>
          </cell>
          <cell r="D1004">
            <v>12285</v>
          </cell>
          <cell r="E1004">
            <v>21</v>
          </cell>
          <cell r="F1004">
            <v>144.25</v>
          </cell>
        </row>
        <row r="1005">
          <cell r="A1005">
            <v>36873</v>
          </cell>
          <cell r="B1005">
            <v>144.74</v>
          </cell>
          <cell r="C1005">
            <v>144.69810513447399</v>
          </cell>
          <cell r="D1005">
            <v>4090</v>
          </cell>
          <cell r="E1005">
            <v>19</v>
          </cell>
          <cell r="F1005">
            <v>144.25</v>
          </cell>
        </row>
        <row r="1006">
          <cell r="A1006">
            <v>36874</v>
          </cell>
          <cell r="B1006">
            <v>144.66999999999999</v>
          </cell>
          <cell r="C1006">
            <v>144.68768333333301</v>
          </cell>
          <cell r="D1006">
            <v>6000</v>
          </cell>
          <cell r="E1006">
            <v>22</v>
          </cell>
          <cell r="F1006">
            <v>144.25</v>
          </cell>
        </row>
        <row r="1007">
          <cell r="A1007">
            <v>36875</v>
          </cell>
          <cell r="B1007">
            <v>144.77000000000001</v>
          </cell>
          <cell r="C1007">
            <v>144.76909090909101</v>
          </cell>
          <cell r="D1007">
            <v>9350</v>
          </cell>
          <cell r="E1007">
            <v>19</v>
          </cell>
          <cell r="F1007">
            <v>144.25</v>
          </cell>
        </row>
        <row r="1008">
          <cell r="A1008">
            <v>36878</v>
          </cell>
          <cell r="B1008">
            <v>144.72999999999999</v>
          </cell>
          <cell r="C1008">
            <v>144.74832738095199</v>
          </cell>
          <cell r="D1008">
            <v>8400</v>
          </cell>
          <cell r="E1008">
            <v>16</v>
          </cell>
          <cell r="F1008">
            <v>144.4</v>
          </cell>
        </row>
        <row r="1009">
          <cell r="A1009">
            <v>36879</v>
          </cell>
          <cell r="B1009">
            <v>144.66</v>
          </cell>
          <cell r="C1009">
            <v>144.64994041707999</v>
          </cell>
          <cell r="D1009">
            <v>5035</v>
          </cell>
          <cell r="E1009">
            <v>18</v>
          </cell>
          <cell r="F1009">
            <v>144.4</v>
          </cell>
        </row>
        <row r="1010">
          <cell r="A1010">
            <v>36880</v>
          </cell>
          <cell r="B1010">
            <v>144.71</v>
          </cell>
          <cell r="C1010">
            <v>144.68395020188399</v>
          </cell>
          <cell r="D1010">
            <v>7430</v>
          </cell>
          <cell r="E1010">
            <v>19</v>
          </cell>
          <cell r="F1010">
            <v>144.4</v>
          </cell>
        </row>
        <row r="1011">
          <cell r="A1011">
            <v>36881</v>
          </cell>
          <cell r="B1011">
            <v>144.79</v>
          </cell>
          <cell r="C1011">
            <v>144.789394347241</v>
          </cell>
          <cell r="D1011">
            <v>3715</v>
          </cell>
          <cell r="E1011">
            <v>19</v>
          </cell>
          <cell r="F1011">
            <v>144.4</v>
          </cell>
        </row>
        <row r="1012">
          <cell r="A1012">
            <v>36882</v>
          </cell>
          <cell r="B1012">
            <v>144.91</v>
          </cell>
          <cell r="C1012">
            <v>144.90128961405699</v>
          </cell>
          <cell r="D1012">
            <v>15935</v>
          </cell>
          <cell r="E1012">
            <v>18</v>
          </cell>
          <cell r="F1012">
            <v>144.4</v>
          </cell>
        </row>
        <row r="1013">
          <cell r="A1013">
            <v>36885</v>
          </cell>
          <cell r="B1013">
            <v>145.05000000000001</v>
          </cell>
          <cell r="C1013">
            <v>145.049575197889</v>
          </cell>
          <cell r="D1013">
            <v>18950</v>
          </cell>
          <cell r="E1013">
            <v>16</v>
          </cell>
          <cell r="F1013">
            <v>144.5</v>
          </cell>
        </row>
        <row r="1014">
          <cell r="A1014">
            <v>36886</v>
          </cell>
          <cell r="B1014">
            <v>145.13</v>
          </cell>
          <cell r="C1014">
            <v>145.14098203793901</v>
          </cell>
          <cell r="D1014">
            <v>29785</v>
          </cell>
          <cell r="E1014">
            <v>17</v>
          </cell>
          <cell r="F1014">
            <v>144.5</v>
          </cell>
        </row>
        <row r="1015">
          <cell r="A1015">
            <v>36887</v>
          </cell>
          <cell r="B1015">
            <v>145.13</v>
          </cell>
          <cell r="C1015">
            <v>145.127238962859</v>
          </cell>
          <cell r="D1015">
            <v>7135</v>
          </cell>
          <cell r="E1015">
            <v>16</v>
          </cell>
          <cell r="F1015">
            <v>144.5</v>
          </cell>
        </row>
        <row r="1016">
          <cell r="A1016">
            <v>36888</v>
          </cell>
          <cell r="B1016">
            <v>145.26</v>
          </cell>
          <cell r="C1016">
            <v>145.25081027668</v>
          </cell>
          <cell r="D1016">
            <v>15180</v>
          </cell>
          <cell r="E1016">
            <v>19</v>
          </cell>
          <cell r="F1016">
            <v>144.5</v>
          </cell>
        </row>
        <row r="1017">
          <cell r="A1017">
            <v>36889</v>
          </cell>
          <cell r="B1017">
            <v>145.4</v>
          </cell>
          <cell r="C1017">
            <v>145.401915708812</v>
          </cell>
          <cell r="D1017">
            <v>41760</v>
          </cell>
          <cell r="E1017">
            <v>19</v>
          </cell>
          <cell r="F1017">
            <v>144.5</v>
          </cell>
        </row>
        <row r="1018">
          <cell r="A1018">
            <v>36894</v>
          </cell>
          <cell r="B1018">
            <v>145.55000000000001</v>
          </cell>
          <cell r="C1018">
            <v>145.54499999999999</v>
          </cell>
          <cell r="D1018">
            <v>1600</v>
          </cell>
          <cell r="E1018">
            <v>7</v>
          </cell>
          <cell r="F1018">
            <v>145</v>
          </cell>
        </row>
        <row r="1019">
          <cell r="A1019">
            <v>36895</v>
          </cell>
          <cell r="B1019">
            <v>145.66999999999999</v>
          </cell>
          <cell r="C1019">
            <v>145.66766345123301</v>
          </cell>
          <cell r="D1019">
            <v>32655</v>
          </cell>
          <cell r="E1019">
            <v>20</v>
          </cell>
          <cell r="F1019">
            <v>145</v>
          </cell>
        </row>
        <row r="1020">
          <cell r="A1020">
            <v>36896</v>
          </cell>
          <cell r="B1020">
            <v>145.57</v>
          </cell>
          <cell r="C1020">
            <v>145.517315270936</v>
          </cell>
          <cell r="D1020">
            <v>2030</v>
          </cell>
          <cell r="E1020">
            <v>16</v>
          </cell>
          <cell r="F1020">
            <v>145</v>
          </cell>
        </row>
        <row r="1021">
          <cell r="A1021">
            <v>36899</v>
          </cell>
          <cell r="B1021">
            <v>145.43</v>
          </cell>
          <cell r="C1021">
            <v>145.41754385964899</v>
          </cell>
          <cell r="D1021">
            <v>855</v>
          </cell>
          <cell r="E1021">
            <v>15</v>
          </cell>
          <cell r="F1021">
            <v>145.1</v>
          </cell>
        </row>
        <row r="1022">
          <cell r="A1022">
            <v>36900</v>
          </cell>
          <cell r="B1022">
            <v>145.5</v>
          </cell>
          <cell r="C1022">
            <v>145.479597633136</v>
          </cell>
          <cell r="D1022">
            <v>4225</v>
          </cell>
          <cell r="E1022">
            <v>17</v>
          </cell>
          <cell r="F1022">
            <v>145.1</v>
          </cell>
        </row>
        <row r="1023">
          <cell r="A1023">
            <v>36901</v>
          </cell>
          <cell r="B1023">
            <v>145.55000000000001</v>
          </cell>
          <cell r="C1023">
            <v>145.56006322444699</v>
          </cell>
          <cell r="D1023">
            <v>4745</v>
          </cell>
          <cell r="E1023">
            <v>17</v>
          </cell>
          <cell r="F1023">
            <v>145.1</v>
          </cell>
        </row>
        <row r="1024">
          <cell r="A1024">
            <v>36902</v>
          </cell>
          <cell r="B1024">
            <v>145.47</v>
          </cell>
          <cell r="C1024">
            <v>145.510505617978</v>
          </cell>
          <cell r="D1024">
            <v>5340</v>
          </cell>
          <cell r="E1024">
            <v>17</v>
          </cell>
          <cell r="F1024">
            <v>145.1</v>
          </cell>
        </row>
        <row r="1025">
          <cell r="A1025">
            <v>36903</v>
          </cell>
          <cell r="B1025">
            <v>145.41</v>
          </cell>
          <cell r="C1025">
            <v>145.43260416666701</v>
          </cell>
          <cell r="D1025">
            <v>2400</v>
          </cell>
          <cell r="E1025">
            <v>19</v>
          </cell>
          <cell r="F1025">
            <v>145.1</v>
          </cell>
        </row>
        <row r="1026">
          <cell r="A1026">
            <v>36906</v>
          </cell>
          <cell r="B1026">
            <v>145.29</v>
          </cell>
          <cell r="C1026">
            <v>145.284747826087</v>
          </cell>
          <cell r="D1026">
            <v>2875</v>
          </cell>
          <cell r="E1026">
            <v>15</v>
          </cell>
          <cell r="F1026">
            <v>145.1</v>
          </cell>
        </row>
        <row r="1027">
          <cell r="A1027">
            <v>36907</v>
          </cell>
          <cell r="B1027">
            <v>145.15</v>
          </cell>
          <cell r="C1027">
            <v>145.148533640023</v>
          </cell>
          <cell r="D1027">
            <v>8695</v>
          </cell>
          <cell r="E1027">
            <v>18</v>
          </cell>
          <cell r="F1027">
            <v>145.1</v>
          </cell>
        </row>
        <row r="1028">
          <cell r="A1028">
            <v>36908</v>
          </cell>
          <cell r="B1028">
            <v>145.1</v>
          </cell>
          <cell r="C1028">
            <v>145.10025308241401</v>
          </cell>
          <cell r="D1028">
            <v>7705</v>
          </cell>
          <cell r="E1028">
            <v>17</v>
          </cell>
          <cell r="F1028">
            <v>145.1</v>
          </cell>
        </row>
        <row r="1029">
          <cell r="A1029">
            <v>36909</v>
          </cell>
          <cell r="B1029">
            <v>145.27000000000001</v>
          </cell>
          <cell r="C1029">
            <v>145.281316725979</v>
          </cell>
          <cell r="D1029">
            <v>2810</v>
          </cell>
          <cell r="E1029">
            <v>17</v>
          </cell>
          <cell r="F1029">
            <v>145.1</v>
          </cell>
        </row>
        <row r="1030">
          <cell r="A1030">
            <v>36910</v>
          </cell>
          <cell r="B1030">
            <v>145.12</v>
          </cell>
          <cell r="C1030">
            <v>145.127598944591</v>
          </cell>
          <cell r="D1030">
            <v>1895</v>
          </cell>
          <cell r="E1030">
            <v>19</v>
          </cell>
          <cell r="F1030">
            <v>145.1</v>
          </cell>
        </row>
        <row r="1031">
          <cell r="A1031">
            <v>36913</v>
          </cell>
          <cell r="B1031">
            <v>145.1</v>
          </cell>
          <cell r="C1031">
            <v>145.09554371002099</v>
          </cell>
          <cell r="D1031">
            <v>4690</v>
          </cell>
          <cell r="E1031">
            <v>13</v>
          </cell>
          <cell r="F1031">
            <v>145.1</v>
          </cell>
        </row>
        <row r="1032">
          <cell r="A1032">
            <v>36914</v>
          </cell>
          <cell r="B1032">
            <v>145.11000000000001</v>
          </cell>
          <cell r="C1032">
            <v>145.09281094527401</v>
          </cell>
          <cell r="D1032">
            <v>2010</v>
          </cell>
          <cell r="E1032">
            <v>18</v>
          </cell>
          <cell r="F1032">
            <v>145.1</v>
          </cell>
        </row>
        <row r="1033">
          <cell r="A1033">
            <v>36915</v>
          </cell>
          <cell r="B1033">
            <v>145.05000000000001</v>
          </cell>
          <cell r="C1033">
            <v>145.05157480315</v>
          </cell>
          <cell r="D1033">
            <v>5715</v>
          </cell>
          <cell r="E1033">
            <v>15</v>
          </cell>
          <cell r="F1033">
            <v>145.1</v>
          </cell>
        </row>
        <row r="1034">
          <cell r="A1034">
            <v>36916</v>
          </cell>
          <cell r="B1034">
            <v>145.08000000000001</v>
          </cell>
          <cell r="C1034">
            <v>145.07</v>
          </cell>
          <cell r="D1034">
            <v>1180</v>
          </cell>
          <cell r="E1034">
            <v>13</v>
          </cell>
          <cell r="F1034">
            <v>145.1</v>
          </cell>
        </row>
        <row r="1035">
          <cell r="A1035">
            <v>36917</v>
          </cell>
          <cell r="B1035">
            <v>145.11000000000001</v>
          </cell>
          <cell r="C1035">
            <v>145.10140109890099</v>
          </cell>
          <cell r="D1035">
            <v>1820</v>
          </cell>
          <cell r="E1035">
            <v>15</v>
          </cell>
          <cell r="F1035">
            <v>145.1</v>
          </cell>
        </row>
        <row r="1036">
          <cell r="A1036">
            <v>36920</v>
          </cell>
          <cell r="B1036">
            <v>145.18</v>
          </cell>
          <cell r="C1036">
            <v>145.151926380368</v>
          </cell>
          <cell r="D1036">
            <v>4075</v>
          </cell>
          <cell r="E1036">
            <v>19</v>
          </cell>
          <cell r="F1036">
            <v>145.1</v>
          </cell>
        </row>
        <row r="1037">
          <cell r="A1037">
            <v>36921</v>
          </cell>
          <cell r="B1037">
            <v>145.15</v>
          </cell>
          <cell r="C1037">
            <v>145.13946428571401</v>
          </cell>
          <cell r="D1037">
            <v>560</v>
          </cell>
          <cell r="E1037">
            <v>18</v>
          </cell>
          <cell r="F1037">
            <v>145.1</v>
          </cell>
        </row>
        <row r="1038">
          <cell r="A1038">
            <v>36922</v>
          </cell>
          <cell r="B1038">
            <v>145.1</v>
          </cell>
          <cell r="C1038">
            <v>145.114387755102</v>
          </cell>
          <cell r="D1038">
            <v>2940</v>
          </cell>
          <cell r="E1038">
            <v>15</v>
          </cell>
          <cell r="F1038">
            <v>145.1</v>
          </cell>
        </row>
        <row r="1039">
          <cell r="A1039">
            <v>36923</v>
          </cell>
          <cell r="B1039">
            <v>145.18</v>
          </cell>
          <cell r="C1039">
            <v>145.141010928962</v>
          </cell>
          <cell r="D1039">
            <v>3660</v>
          </cell>
          <cell r="E1039">
            <v>18</v>
          </cell>
          <cell r="F1039">
            <v>145.1</v>
          </cell>
        </row>
        <row r="1040">
          <cell r="A1040">
            <v>36924</v>
          </cell>
          <cell r="B1040">
            <v>145.18</v>
          </cell>
          <cell r="C1040">
            <v>145.173448275862</v>
          </cell>
          <cell r="D1040">
            <v>2900</v>
          </cell>
          <cell r="E1040">
            <v>15</v>
          </cell>
          <cell r="F1040">
            <v>145.1</v>
          </cell>
        </row>
        <row r="1041">
          <cell r="A1041">
            <v>36927</v>
          </cell>
          <cell r="B1041">
            <v>145.22999999999999</v>
          </cell>
          <cell r="C1041">
            <v>145.236618075802</v>
          </cell>
          <cell r="D1041">
            <v>1715</v>
          </cell>
          <cell r="E1041">
            <v>19</v>
          </cell>
          <cell r="F1041">
            <v>145.15</v>
          </cell>
        </row>
        <row r="1042">
          <cell r="A1042">
            <v>36928</v>
          </cell>
          <cell r="B1042">
            <v>145.24</v>
          </cell>
          <cell r="C1042">
            <v>145.25143939393899</v>
          </cell>
          <cell r="D1042">
            <v>1980</v>
          </cell>
          <cell r="E1042">
            <v>17</v>
          </cell>
          <cell r="F1042">
            <v>145.15</v>
          </cell>
        </row>
        <row r="1043">
          <cell r="A1043">
            <v>36929</v>
          </cell>
          <cell r="B1043">
            <v>145.24</v>
          </cell>
          <cell r="C1043">
            <v>145.238125</v>
          </cell>
          <cell r="D1043">
            <v>1360</v>
          </cell>
          <cell r="E1043">
            <v>16</v>
          </cell>
          <cell r="F1043">
            <v>145.15</v>
          </cell>
        </row>
        <row r="1044">
          <cell r="A1044">
            <v>36930</v>
          </cell>
          <cell r="B1044">
            <v>145.35</v>
          </cell>
          <cell r="C1044">
            <v>145.340505747126</v>
          </cell>
          <cell r="D1044">
            <v>4350</v>
          </cell>
          <cell r="E1044">
            <v>20</v>
          </cell>
          <cell r="F1044">
            <v>145.15</v>
          </cell>
        </row>
        <row r="1045">
          <cell r="A1045">
            <v>36931</v>
          </cell>
          <cell r="B1045">
            <v>145.41</v>
          </cell>
          <cell r="C1045">
            <v>145.393114241002</v>
          </cell>
          <cell r="D1045">
            <v>6390</v>
          </cell>
          <cell r="E1045">
            <v>17</v>
          </cell>
          <cell r="F1045">
            <v>145.15</v>
          </cell>
        </row>
        <row r="1046">
          <cell r="A1046">
            <v>36934</v>
          </cell>
          <cell r="B1046">
            <v>145.49</v>
          </cell>
          <cell r="C1046">
            <v>145.481283471837</v>
          </cell>
          <cell r="D1046">
            <v>5415</v>
          </cell>
          <cell r="E1046">
            <v>19</v>
          </cell>
          <cell r="F1046">
            <v>145.25</v>
          </cell>
        </row>
        <row r="1047">
          <cell r="A1047">
            <v>36935</v>
          </cell>
          <cell r="B1047">
            <v>145.56</v>
          </cell>
          <cell r="C1047">
            <v>145.56936750998699</v>
          </cell>
          <cell r="D1047">
            <v>7510</v>
          </cell>
          <cell r="E1047">
            <v>22</v>
          </cell>
          <cell r="F1047">
            <v>145.25</v>
          </cell>
        </row>
        <row r="1048">
          <cell r="A1048">
            <v>36936</v>
          </cell>
          <cell r="B1048">
            <v>145.47999999999999</v>
          </cell>
          <cell r="C1048">
            <v>145.49546615581099</v>
          </cell>
          <cell r="D1048">
            <v>3915</v>
          </cell>
          <cell r="E1048">
            <v>16</v>
          </cell>
          <cell r="F1048">
            <v>145.25</v>
          </cell>
        </row>
        <row r="1049">
          <cell r="A1049">
            <v>36937</v>
          </cell>
          <cell r="B1049">
            <v>145.4</v>
          </cell>
          <cell r="C1049">
            <v>145.41598281417799</v>
          </cell>
          <cell r="D1049">
            <v>4655</v>
          </cell>
          <cell r="E1049">
            <v>20</v>
          </cell>
          <cell r="F1049">
            <v>145.25</v>
          </cell>
        </row>
        <row r="1050">
          <cell r="A1050">
            <v>36938</v>
          </cell>
          <cell r="B1050">
            <v>145.29</v>
          </cell>
          <cell r="C1050">
            <v>145.29750824477799</v>
          </cell>
          <cell r="D1050">
            <v>13645</v>
          </cell>
          <cell r="E1050">
            <v>15</v>
          </cell>
          <cell r="F1050">
            <v>145.25</v>
          </cell>
        </row>
        <row r="1051">
          <cell r="A1051">
            <v>36941</v>
          </cell>
          <cell r="B1051">
            <v>145.36000000000001</v>
          </cell>
          <cell r="C1051">
            <v>145.35526119402999</v>
          </cell>
          <cell r="D1051">
            <v>1340</v>
          </cell>
          <cell r="E1051">
            <v>12</v>
          </cell>
          <cell r="F1051">
            <v>145.30000000000001</v>
          </cell>
        </row>
        <row r="1052">
          <cell r="A1052">
            <v>36942</v>
          </cell>
          <cell r="B1052">
            <v>145.30000000000001</v>
          </cell>
          <cell r="C1052">
            <v>145.30023828435299</v>
          </cell>
          <cell r="D1052">
            <v>6295</v>
          </cell>
          <cell r="E1052">
            <v>19</v>
          </cell>
          <cell r="F1052">
            <v>145.30000000000001</v>
          </cell>
        </row>
        <row r="1053">
          <cell r="A1053">
            <v>36943</v>
          </cell>
          <cell r="B1053">
            <v>145.28</v>
          </cell>
          <cell r="C1053">
            <v>145.280342577488</v>
          </cell>
          <cell r="D1053">
            <v>12260</v>
          </cell>
          <cell r="E1053">
            <v>16</v>
          </cell>
          <cell r="F1053">
            <v>145.30000000000001</v>
          </cell>
        </row>
        <row r="1054">
          <cell r="A1054">
            <v>36944</v>
          </cell>
          <cell r="B1054">
            <v>145.27000000000001</v>
          </cell>
          <cell r="C1054">
            <v>145.27364940238999</v>
          </cell>
          <cell r="D1054">
            <v>6275</v>
          </cell>
          <cell r="E1054">
            <v>17</v>
          </cell>
          <cell r="F1054">
            <v>145.30000000000001</v>
          </cell>
        </row>
        <row r="1055">
          <cell r="A1055">
            <v>36945</v>
          </cell>
          <cell r="B1055">
            <v>145.28</v>
          </cell>
          <cell r="C1055">
            <v>145.28817102137799</v>
          </cell>
          <cell r="D1055">
            <v>2105</v>
          </cell>
          <cell r="E1055">
            <v>14</v>
          </cell>
          <cell r="F1055">
            <v>145.30000000000001</v>
          </cell>
        </row>
        <row r="1056">
          <cell r="A1056">
            <v>36948</v>
          </cell>
          <cell r="B1056">
            <v>145.36000000000001</v>
          </cell>
          <cell r="C1056">
            <v>145.354467005076</v>
          </cell>
          <cell r="D1056">
            <v>3940</v>
          </cell>
          <cell r="E1056">
            <v>18</v>
          </cell>
          <cell r="F1056">
            <v>145.30000000000001</v>
          </cell>
        </row>
        <row r="1057">
          <cell r="A1057">
            <v>36949</v>
          </cell>
          <cell r="B1057">
            <v>145.27000000000001</v>
          </cell>
          <cell r="C1057">
            <v>145.28</v>
          </cell>
          <cell r="D1057">
            <v>15480</v>
          </cell>
          <cell r="E1057">
            <v>14</v>
          </cell>
          <cell r="F1057">
            <v>145.30000000000001</v>
          </cell>
        </row>
        <row r="1058">
          <cell r="A1058">
            <v>36950</v>
          </cell>
          <cell r="B1058">
            <v>145.27000000000001</v>
          </cell>
          <cell r="C1058">
            <v>145.28305882352899</v>
          </cell>
          <cell r="D1058">
            <v>2550</v>
          </cell>
          <cell r="E1058">
            <v>19</v>
          </cell>
          <cell r="F1058">
            <v>145.30000000000001</v>
          </cell>
        </row>
        <row r="1059">
          <cell r="A1059">
            <v>36951</v>
          </cell>
          <cell r="B1059">
            <v>145.35</v>
          </cell>
          <cell r="C1059">
            <v>145.329904191617</v>
          </cell>
          <cell r="D1059">
            <v>4175</v>
          </cell>
          <cell r="E1059">
            <v>16</v>
          </cell>
          <cell r="F1059">
            <v>145.30000000000001</v>
          </cell>
        </row>
        <row r="1060">
          <cell r="A1060">
            <v>36952</v>
          </cell>
          <cell r="B1060">
            <v>145.4</v>
          </cell>
          <cell r="C1060">
            <v>145.37333333333299</v>
          </cell>
          <cell r="D1060">
            <v>3750</v>
          </cell>
          <cell r="E1060">
            <v>18</v>
          </cell>
          <cell r="F1060">
            <v>145.30000000000001</v>
          </cell>
        </row>
        <row r="1061">
          <cell r="A1061">
            <v>36955</v>
          </cell>
          <cell r="B1061">
            <v>145.5</v>
          </cell>
          <cell r="C1061">
            <v>145.472508038585</v>
          </cell>
          <cell r="D1061">
            <v>6220</v>
          </cell>
          <cell r="E1061">
            <v>15</v>
          </cell>
          <cell r="F1061">
            <v>145.35</v>
          </cell>
        </row>
        <row r="1062">
          <cell r="A1062">
            <v>36956</v>
          </cell>
          <cell r="B1062">
            <v>145.51</v>
          </cell>
          <cell r="C1062">
            <v>145.511532104259</v>
          </cell>
          <cell r="D1062">
            <v>7865</v>
          </cell>
          <cell r="E1062">
            <v>20</v>
          </cell>
          <cell r="F1062">
            <v>145.35</v>
          </cell>
        </row>
        <row r="1063">
          <cell r="A1063">
            <v>36957</v>
          </cell>
          <cell r="B1063">
            <v>145.6</v>
          </cell>
          <cell r="C1063">
            <v>145.601398104265</v>
          </cell>
          <cell r="D1063">
            <v>6330</v>
          </cell>
          <cell r="E1063">
            <v>19</v>
          </cell>
          <cell r="F1063">
            <v>145.35</v>
          </cell>
        </row>
        <row r="1064">
          <cell r="A1064">
            <v>36961</v>
          </cell>
          <cell r="B1064">
            <v>145.53</v>
          </cell>
          <cell r="C1064">
            <v>145.53736111111101</v>
          </cell>
          <cell r="D1064">
            <v>2160</v>
          </cell>
          <cell r="E1064">
            <v>15</v>
          </cell>
          <cell r="F1064">
            <v>145.35</v>
          </cell>
        </row>
        <row r="1065">
          <cell r="A1065">
            <v>36962</v>
          </cell>
          <cell r="B1065">
            <v>145.56</v>
          </cell>
          <cell r="C1065">
            <v>145.565276292335</v>
          </cell>
          <cell r="D1065">
            <v>2805</v>
          </cell>
          <cell r="E1065">
            <v>19</v>
          </cell>
          <cell r="F1065">
            <v>145.44999999999999</v>
          </cell>
        </row>
        <row r="1066">
          <cell r="A1066">
            <v>36963</v>
          </cell>
          <cell r="B1066">
            <v>145.55000000000001</v>
          </cell>
          <cell r="C1066">
            <v>145.536061046512</v>
          </cell>
          <cell r="D1066">
            <v>3440</v>
          </cell>
          <cell r="E1066">
            <v>19</v>
          </cell>
          <cell r="F1066">
            <v>145.44999999999999</v>
          </cell>
        </row>
        <row r="1067">
          <cell r="A1067">
            <v>36964</v>
          </cell>
          <cell r="B1067">
            <v>145.47999999999999</v>
          </cell>
          <cell r="C1067">
            <v>145.481325757576</v>
          </cell>
          <cell r="D1067">
            <v>7920</v>
          </cell>
          <cell r="E1067">
            <v>18</v>
          </cell>
          <cell r="F1067">
            <v>145.44999999999999</v>
          </cell>
        </row>
        <row r="1068">
          <cell r="A1068">
            <v>36965</v>
          </cell>
          <cell r="B1068">
            <v>145.59</v>
          </cell>
          <cell r="C1068">
            <v>145.55723437500001</v>
          </cell>
          <cell r="D1068">
            <v>6400</v>
          </cell>
          <cell r="E1068">
            <v>18</v>
          </cell>
          <cell r="F1068">
            <v>145.44999999999999</v>
          </cell>
        </row>
        <row r="1069">
          <cell r="A1069">
            <v>36966</v>
          </cell>
          <cell r="B1069">
            <v>145.51</v>
          </cell>
          <cell r="C1069">
            <v>145.51830489192301</v>
          </cell>
          <cell r="D1069">
            <v>4395</v>
          </cell>
          <cell r="E1069">
            <v>17</v>
          </cell>
          <cell r="F1069">
            <v>145.44999999999999</v>
          </cell>
        </row>
        <row r="1070">
          <cell r="A1070">
            <v>36969</v>
          </cell>
          <cell r="B1070">
            <v>145.51</v>
          </cell>
          <cell r="C1070">
            <v>145.51679405520201</v>
          </cell>
          <cell r="D1070">
            <v>2355</v>
          </cell>
          <cell r="E1070">
            <v>14</v>
          </cell>
          <cell r="F1070">
            <v>145.44999999999999</v>
          </cell>
        </row>
        <row r="1071">
          <cell r="A1071">
            <v>36970</v>
          </cell>
          <cell r="B1071">
            <v>145.6</v>
          </cell>
          <cell r="C1071">
            <v>145.59181818181801</v>
          </cell>
          <cell r="D1071">
            <v>3080</v>
          </cell>
          <cell r="E1071">
            <v>15</v>
          </cell>
          <cell r="F1071">
            <v>145.44999999999999</v>
          </cell>
        </row>
        <row r="1072">
          <cell r="A1072">
            <v>36971</v>
          </cell>
          <cell r="B1072">
            <v>145.54</v>
          </cell>
          <cell r="C1072">
            <v>145.535766871166</v>
          </cell>
          <cell r="D1072">
            <v>3260</v>
          </cell>
          <cell r="E1072">
            <v>17</v>
          </cell>
          <cell r="F1072">
            <v>145.44999999999999</v>
          </cell>
        </row>
        <row r="1073">
          <cell r="A1073">
            <v>36976</v>
          </cell>
          <cell r="B1073">
            <v>145.46</v>
          </cell>
          <cell r="C1073">
            <v>145.44787819253401</v>
          </cell>
          <cell r="D1073">
            <v>10180</v>
          </cell>
          <cell r="E1073">
            <v>19</v>
          </cell>
          <cell r="F1073">
            <v>145.44999999999999</v>
          </cell>
        </row>
        <row r="1074">
          <cell r="A1074">
            <v>36977</v>
          </cell>
          <cell r="B1074">
            <v>145.47999999999999</v>
          </cell>
          <cell r="C1074">
            <v>145.48750778816199</v>
          </cell>
          <cell r="D1074">
            <v>4815</v>
          </cell>
          <cell r="E1074">
            <v>21</v>
          </cell>
          <cell r="F1074">
            <v>145.44999999999999</v>
          </cell>
        </row>
        <row r="1075">
          <cell r="A1075">
            <v>36978</v>
          </cell>
          <cell r="B1075">
            <v>145.44999999999999</v>
          </cell>
          <cell r="C1075">
            <v>145.44172774869099</v>
          </cell>
          <cell r="D1075">
            <v>16235</v>
          </cell>
          <cell r="E1075">
            <v>18</v>
          </cell>
          <cell r="F1075">
            <v>145.44999999999999</v>
          </cell>
        </row>
        <row r="1076">
          <cell r="A1076">
            <v>36979</v>
          </cell>
          <cell r="B1076">
            <v>145.44</v>
          </cell>
          <cell r="C1076">
            <v>145.43984308992199</v>
          </cell>
          <cell r="D1076">
            <v>8285</v>
          </cell>
          <cell r="E1076">
            <v>18</v>
          </cell>
          <cell r="F1076">
            <v>145.44999999999999</v>
          </cell>
        </row>
        <row r="1077">
          <cell r="A1077">
            <v>36980</v>
          </cell>
          <cell r="B1077">
            <v>145.43</v>
          </cell>
          <cell r="C1077">
            <v>145.42376821651601</v>
          </cell>
          <cell r="D1077">
            <v>14410</v>
          </cell>
          <cell r="E1077">
            <v>20</v>
          </cell>
          <cell r="F1077">
            <v>145.44999999999999</v>
          </cell>
        </row>
        <row r="1078">
          <cell r="A1078">
            <v>36983</v>
          </cell>
          <cell r="B1078">
            <v>145.4</v>
          </cell>
          <cell r="C1078">
            <v>145.4</v>
          </cell>
          <cell r="D1078">
            <v>12145</v>
          </cell>
          <cell r="E1078">
            <v>16</v>
          </cell>
          <cell r="F1078">
            <v>145.4</v>
          </cell>
        </row>
        <row r="1079">
          <cell r="A1079">
            <v>36984</v>
          </cell>
          <cell r="B1079">
            <v>145.44</v>
          </cell>
          <cell r="C1079">
            <v>145.4406875</v>
          </cell>
          <cell r="D1079">
            <v>1600</v>
          </cell>
          <cell r="E1079">
            <v>16</v>
          </cell>
          <cell r="F1079">
            <v>145.4</v>
          </cell>
        </row>
        <row r="1080">
          <cell r="A1080">
            <v>36985</v>
          </cell>
          <cell r="B1080">
            <v>145.61000000000001</v>
          </cell>
          <cell r="C1080">
            <v>145.59386909693501</v>
          </cell>
          <cell r="D1080">
            <v>6035</v>
          </cell>
          <cell r="E1080">
            <v>14</v>
          </cell>
          <cell r="F1080">
            <v>145.4</v>
          </cell>
        </row>
        <row r="1081">
          <cell r="A1081">
            <v>36986</v>
          </cell>
          <cell r="B1081">
            <v>145.61000000000001</v>
          </cell>
          <cell r="C1081">
            <v>145.614410828025</v>
          </cell>
          <cell r="D1081">
            <v>6280</v>
          </cell>
          <cell r="E1081">
            <v>16</v>
          </cell>
          <cell r="F1081">
            <v>145.4</v>
          </cell>
        </row>
        <row r="1082">
          <cell r="A1082">
            <v>36987</v>
          </cell>
          <cell r="B1082">
            <v>145.72</v>
          </cell>
          <cell r="C1082">
            <v>145.696285046729</v>
          </cell>
          <cell r="D1082">
            <v>2140</v>
          </cell>
          <cell r="E1082">
            <v>19</v>
          </cell>
          <cell r="F1082">
            <v>145.4</v>
          </cell>
        </row>
        <row r="1083">
          <cell r="A1083">
            <v>36990</v>
          </cell>
          <cell r="B1083">
            <v>145.69999999999999</v>
          </cell>
          <cell r="C1083">
            <v>145.69071428571399</v>
          </cell>
          <cell r="D1083">
            <v>1820</v>
          </cell>
          <cell r="E1083">
            <v>15</v>
          </cell>
          <cell r="F1083">
            <v>145.55000000000001</v>
          </cell>
        </row>
        <row r="1084">
          <cell r="A1084">
            <v>36991</v>
          </cell>
          <cell r="B1084">
            <v>145.55000000000001</v>
          </cell>
          <cell r="C1084">
            <v>145.55888609188199</v>
          </cell>
          <cell r="D1084">
            <v>7945</v>
          </cell>
          <cell r="E1084">
            <v>17</v>
          </cell>
          <cell r="F1084">
            <v>145.55000000000001</v>
          </cell>
        </row>
        <row r="1085">
          <cell r="A1085">
            <v>36992</v>
          </cell>
          <cell r="B1085">
            <v>145.54</v>
          </cell>
          <cell r="C1085">
            <v>145.54088295687899</v>
          </cell>
          <cell r="D1085">
            <v>4870</v>
          </cell>
          <cell r="E1085">
            <v>16</v>
          </cell>
          <cell r="F1085">
            <v>145.55000000000001</v>
          </cell>
        </row>
        <row r="1086">
          <cell r="A1086">
            <v>36993</v>
          </cell>
          <cell r="B1086">
            <v>145.52000000000001</v>
          </cell>
          <cell r="C1086">
            <v>145.51106435643601</v>
          </cell>
          <cell r="D1086">
            <v>2020</v>
          </cell>
          <cell r="E1086">
            <v>16</v>
          </cell>
          <cell r="F1086">
            <v>145.55000000000001</v>
          </cell>
        </row>
        <row r="1087">
          <cell r="A1087">
            <v>36994</v>
          </cell>
          <cell r="B1087">
            <v>145.47999999999999</v>
          </cell>
          <cell r="C1087">
            <v>145.491913900415</v>
          </cell>
          <cell r="D1087">
            <v>9640</v>
          </cell>
          <cell r="E1087">
            <v>31</v>
          </cell>
          <cell r="F1087">
            <v>145.55000000000001</v>
          </cell>
        </row>
        <row r="1088">
          <cell r="A1088">
            <v>36997</v>
          </cell>
          <cell r="B1088">
            <v>145.53</v>
          </cell>
          <cell r="C1088">
            <v>145.5376</v>
          </cell>
          <cell r="D1088">
            <v>1875</v>
          </cell>
          <cell r="E1088">
            <v>14</v>
          </cell>
          <cell r="F1088">
            <v>145.55000000000001</v>
          </cell>
        </row>
        <row r="1089">
          <cell r="A1089">
            <v>36998</v>
          </cell>
          <cell r="B1089">
            <v>145.53</v>
          </cell>
          <cell r="C1089">
            <v>145.53216159496299</v>
          </cell>
          <cell r="D1089">
            <v>4765</v>
          </cell>
          <cell r="E1089">
            <v>16</v>
          </cell>
          <cell r="F1089">
            <v>145.55000000000001</v>
          </cell>
        </row>
        <row r="1090">
          <cell r="A1090">
            <v>36999</v>
          </cell>
          <cell r="B1090">
            <v>145.52000000000001</v>
          </cell>
          <cell r="C1090">
            <v>145.517371565113</v>
          </cell>
          <cell r="D1090">
            <v>4185</v>
          </cell>
          <cell r="E1090">
            <v>15</v>
          </cell>
          <cell r="F1090">
            <v>145.55000000000001</v>
          </cell>
        </row>
        <row r="1091">
          <cell r="A1091">
            <v>37000</v>
          </cell>
          <cell r="B1091">
            <v>145.5</v>
          </cell>
          <cell r="C1091">
            <v>145.49999032881999</v>
          </cell>
          <cell r="D1091">
            <v>5170</v>
          </cell>
          <cell r="E1091">
            <v>14</v>
          </cell>
          <cell r="F1091">
            <v>145.55000000000001</v>
          </cell>
        </row>
        <row r="1092">
          <cell r="A1092">
            <v>37001</v>
          </cell>
          <cell r="B1092">
            <v>145.52000000000001</v>
          </cell>
          <cell r="C1092">
            <v>145.522210526316</v>
          </cell>
          <cell r="D1092">
            <v>3325</v>
          </cell>
          <cell r="E1092">
            <v>20</v>
          </cell>
          <cell r="F1092">
            <v>145.55000000000001</v>
          </cell>
        </row>
        <row r="1093">
          <cell r="A1093">
            <v>37004</v>
          </cell>
          <cell r="B1093">
            <v>145.5</v>
          </cell>
          <cell r="C1093">
            <v>145.495651230101</v>
          </cell>
          <cell r="D1093">
            <v>6910</v>
          </cell>
          <cell r="E1093">
            <v>18</v>
          </cell>
          <cell r="F1093">
            <v>145.55000000000001</v>
          </cell>
        </row>
        <row r="1094">
          <cell r="A1094">
            <v>37005</v>
          </cell>
          <cell r="B1094">
            <v>145.49</v>
          </cell>
          <cell r="C1094">
            <v>145.49457392571</v>
          </cell>
          <cell r="D1094">
            <v>6865</v>
          </cell>
          <cell r="E1094">
            <v>17</v>
          </cell>
          <cell r="F1094">
            <v>145.55000000000001</v>
          </cell>
        </row>
        <row r="1095">
          <cell r="A1095">
            <v>37006</v>
          </cell>
          <cell r="B1095">
            <v>145.56</v>
          </cell>
          <cell r="C1095">
            <v>145.55280701754401</v>
          </cell>
          <cell r="D1095">
            <v>1710</v>
          </cell>
          <cell r="E1095">
            <v>17</v>
          </cell>
          <cell r="F1095">
            <v>145.55000000000001</v>
          </cell>
        </row>
        <row r="1096">
          <cell r="A1096">
            <v>37007</v>
          </cell>
          <cell r="B1096">
            <v>145.66999999999999</v>
          </cell>
          <cell r="C1096">
            <v>145.63713636363599</v>
          </cell>
          <cell r="D1096">
            <v>2200</v>
          </cell>
          <cell r="E1096">
            <v>19</v>
          </cell>
          <cell r="F1096">
            <v>145.55000000000001</v>
          </cell>
        </row>
        <row r="1097">
          <cell r="A1097">
            <v>37008</v>
          </cell>
          <cell r="B1097">
            <v>145.78</v>
          </cell>
          <cell r="C1097">
            <v>145.78008968609899</v>
          </cell>
          <cell r="D1097">
            <v>4460</v>
          </cell>
          <cell r="E1097">
            <v>15</v>
          </cell>
          <cell r="F1097">
            <v>145.55000000000001</v>
          </cell>
        </row>
        <row r="1098">
          <cell r="A1098">
            <v>37009</v>
          </cell>
          <cell r="B1098">
            <v>145.77000000000001</v>
          </cell>
          <cell r="C1098">
            <v>145.77073770491799</v>
          </cell>
          <cell r="D1098">
            <v>1220</v>
          </cell>
          <cell r="E1098">
            <v>13</v>
          </cell>
          <cell r="F1098">
            <v>145.55000000000001</v>
          </cell>
        </row>
        <row r="1099">
          <cell r="A1099">
            <v>37013</v>
          </cell>
          <cell r="B1099">
            <v>145.86000000000001</v>
          </cell>
          <cell r="C1099">
            <v>145.85762262262301</v>
          </cell>
          <cell r="D1099">
            <v>19980</v>
          </cell>
          <cell r="E1099">
            <v>15</v>
          </cell>
          <cell r="F1099">
            <v>145.65</v>
          </cell>
        </row>
        <row r="1100">
          <cell r="A1100">
            <v>37014</v>
          </cell>
          <cell r="B1100">
            <v>145.94999999999999</v>
          </cell>
          <cell r="C1100">
            <v>145.938080808081</v>
          </cell>
          <cell r="D1100">
            <v>1485</v>
          </cell>
          <cell r="E1100">
            <v>17</v>
          </cell>
          <cell r="F1100">
            <v>145.65</v>
          </cell>
        </row>
        <row r="1101">
          <cell r="A1101">
            <v>37015</v>
          </cell>
          <cell r="B1101">
            <v>146.06</v>
          </cell>
          <cell r="C1101">
            <v>146.05993359375</v>
          </cell>
          <cell r="D1101">
            <v>12800</v>
          </cell>
          <cell r="E1101">
            <v>19</v>
          </cell>
          <cell r="F1101">
            <v>145.65</v>
          </cell>
        </row>
        <row r="1102">
          <cell r="A1102">
            <v>37018</v>
          </cell>
          <cell r="B1102">
            <v>146.15</v>
          </cell>
          <cell r="C1102">
            <v>146.14651480637801</v>
          </cell>
          <cell r="D1102">
            <v>6585</v>
          </cell>
          <cell r="E1102">
            <v>18</v>
          </cell>
          <cell r="F1102">
            <v>145.80000000000001</v>
          </cell>
        </row>
        <row r="1103">
          <cell r="A1103">
            <v>37019</v>
          </cell>
          <cell r="B1103">
            <v>146.25</v>
          </cell>
          <cell r="C1103">
            <v>146.249657092614</v>
          </cell>
          <cell r="D1103">
            <v>17060</v>
          </cell>
          <cell r="E1103">
            <v>16</v>
          </cell>
          <cell r="F1103">
            <v>145.80000000000001</v>
          </cell>
        </row>
        <row r="1104">
          <cell r="A1104">
            <v>37021</v>
          </cell>
          <cell r="B1104">
            <v>146.24</v>
          </cell>
          <cell r="C1104">
            <v>146.21092261904801</v>
          </cell>
          <cell r="D1104">
            <v>1680</v>
          </cell>
          <cell r="E1104">
            <v>16</v>
          </cell>
          <cell r="F1104">
            <v>145.80000000000001</v>
          </cell>
        </row>
        <row r="1105">
          <cell r="A1105">
            <v>37022</v>
          </cell>
          <cell r="B1105">
            <v>146.33000000000001</v>
          </cell>
          <cell r="C1105">
            <v>146.31941176470599</v>
          </cell>
          <cell r="D1105">
            <v>1530</v>
          </cell>
          <cell r="E1105">
            <v>15</v>
          </cell>
          <cell r="F1105">
            <v>145.80000000000001</v>
          </cell>
        </row>
        <row r="1106">
          <cell r="A1106">
            <v>37025</v>
          </cell>
          <cell r="B1106">
            <v>146.4</v>
          </cell>
          <cell r="C1106">
            <v>146.39929166666701</v>
          </cell>
          <cell r="D1106">
            <v>7200</v>
          </cell>
          <cell r="E1106">
            <v>17</v>
          </cell>
          <cell r="F1106">
            <v>146</v>
          </cell>
        </row>
        <row r="1107">
          <cell r="A1107">
            <v>37026</v>
          </cell>
          <cell r="B1107">
            <v>146.22999999999999</v>
          </cell>
          <cell r="C1107">
            <v>146.22952727272701</v>
          </cell>
          <cell r="D1107">
            <v>1375</v>
          </cell>
          <cell r="E1107">
            <v>15</v>
          </cell>
          <cell r="F1107">
            <v>146</v>
          </cell>
        </row>
        <row r="1108">
          <cell r="A1108">
            <v>37027</v>
          </cell>
          <cell r="B1108">
            <v>146.13</v>
          </cell>
          <cell r="C1108">
            <v>146.115719769674</v>
          </cell>
          <cell r="D1108">
            <v>13025</v>
          </cell>
          <cell r="E1108">
            <v>14</v>
          </cell>
          <cell r="F1108">
            <v>146</v>
          </cell>
        </row>
        <row r="1109">
          <cell r="A1109">
            <v>37028</v>
          </cell>
          <cell r="B1109">
            <v>146.11000000000001</v>
          </cell>
          <cell r="C1109">
            <v>146.12565295169901</v>
          </cell>
          <cell r="D1109">
            <v>5590</v>
          </cell>
          <cell r="E1109">
            <v>14</v>
          </cell>
          <cell r="F1109">
            <v>146</v>
          </cell>
        </row>
        <row r="1110">
          <cell r="A1110">
            <v>37029</v>
          </cell>
          <cell r="B1110">
            <v>146.12</v>
          </cell>
          <cell r="C1110">
            <v>146.141799307958</v>
          </cell>
          <cell r="D1110">
            <v>2890</v>
          </cell>
          <cell r="E1110">
            <v>15</v>
          </cell>
          <cell r="F1110">
            <v>146</v>
          </cell>
        </row>
        <row r="1111">
          <cell r="A1111">
            <v>37032</v>
          </cell>
          <cell r="B1111">
            <v>146.11000000000001</v>
          </cell>
          <cell r="C1111">
            <v>146.10770515970501</v>
          </cell>
          <cell r="D1111">
            <v>10175</v>
          </cell>
          <cell r="E1111">
            <v>15</v>
          </cell>
          <cell r="F1111">
            <v>146.1</v>
          </cell>
        </row>
        <row r="1112">
          <cell r="A1112">
            <v>37033</v>
          </cell>
          <cell r="B1112">
            <v>146.1</v>
          </cell>
          <cell r="C1112">
            <v>146.09662536142099</v>
          </cell>
          <cell r="D1112">
            <v>12105</v>
          </cell>
          <cell r="E1112">
            <v>18</v>
          </cell>
          <cell r="F1112">
            <v>146.1</v>
          </cell>
        </row>
        <row r="1113">
          <cell r="A1113">
            <v>37034</v>
          </cell>
          <cell r="B1113">
            <v>146.15</v>
          </cell>
          <cell r="C1113">
            <v>146.14655172413799</v>
          </cell>
          <cell r="D1113">
            <v>2900</v>
          </cell>
          <cell r="E1113">
            <v>18</v>
          </cell>
          <cell r="F1113">
            <v>146.1</v>
          </cell>
        </row>
        <row r="1114">
          <cell r="A1114">
            <v>37035</v>
          </cell>
          <cell r="B1114">
            <v>146.11000000000001</v>
          </cell>
          <cell r="C1114">
            <v>146.11000000000001</v>
          </cell>
          <cell r="D1114">
            <v>3215</v>
          </cell>
          <cell r="E1114">
            <v>17</v>
          </cell>
          <cell r="F1114">
            <v>146.1</v>
          </cell>
        </row>
        <row r="1115">
          <cell r="A1115">
            <v>37036</v>
          </cell>
          <cell r="B1115">
            <v>146.11000000000001</v>
          </cell>
          <cell r="C1115">
            <v>146.10692307692301</v>
          </cell>
          <cell r="D1115">
            <v>1300</v>
          </cell>
          <cell r="E1115">
            <v>15</v>
          </cell>
          <cell r="F1115">
            <v>146.1</v>
          </cell>
        </row>
        <row r="1116">
          <cell r="A1116">
            <v>37039</v>
          </cell>
          <cell r="B1116">
            <v>146.15</v>
          </cell>
          <cell r="C1116">
            <v>146.13800000000001</v>
          </cell>
          <cell r="D1116">
            <v>250</v>
          </cell>
          <cell r="E1116">
            <v>11</v>
          </cell>
          <cell r="F1116">
            <v>146.1</v>
          </cell>
        </row>
        <row r="1117">
          <cell r="A1117">
            <v>37040</v>
          </cell>
          <cell r="B1117">
            <v>146.16</v>
          </cell>
          <cell r="C1117">
            <v>146.16533498759301</v>
          </cell>
          <cell r="D1117">
            <v>4030</v>
          </cell>
          <cell r="E1117">
            <v>29</v>
          </cell>
          <cell r="F1117">
            <v>146.1</v>
          </cell>
        </row>
        <row r="1118">
          <cell r="A1118">
            <v>37041</v>
          </cell>
          <cell r="B1118">
            <v>146.35</v>
          </cell>
          <cell r="C1118">
            <v>146.30767567567599</v>
          </cell>
          <cell r="D1118">
            <v>1850</v>
          </cell>
          <cell r="E1118">
            <v>17</v>
          </cell>
          <cell r="F1118">
            <v>146.1</v>
          </cell>
        </row>
        <row r="1119">
          <cell r="A1119">
            <v>37042</v>
          </cell>
          <cell r="B1119">
            <v>146.47</v>
          </cell>
          <cell r="C1119">
            <v>146.46918074324299</v>
          </cell>
          <cell r="D1119">
            <v>5920</v>
          </cell>
          <cell r="E1119">
            <v>20</v>
          </cell>
          <cell r="F1119">
            <v>146.1</v>
          </cell>
        </row>
        <row r="1120">
          <cell r="A1120">
            <v>37043</v>
          </cell>
          <cell r="B1120">
            <v>146.56</v>
          </cell>
          <cell r="C1120">
            <v>146.52987573099401</v>
          </cell>
          <cell r="D1120">
            <v>6840</v>
          </cell>
          <cell r="E1120">
            <v>17</v>
          </cell>
          <cell r="F1120">
            <v>146.1</v>
          </cell>
        </row>
        <row r="1121">
          <cell r="A1121">
            <v>37046</v>
          </cell>
          <cell r="B1121">
            <v>146.63999999999999</v>
          </cell>
          <cell r="C1121">
            <v>146.62929347826099</v>
          </cell>
          <cell r="D1121">
            <v>1840</v>
          </cell>
          <cell r="E1121">
            <v>14</v>
          </cell>
          <cell r="F1121">
            <v>146.30000000000001</v>
          </cell>
        </row>
        <row r="1122">
          <cell r="A1122">
            <v>37047</v>
          </cell>
          <cell r="B1122">
            <v>146.77000000000001</v>
          </cell>
          <cell r="C1122">
            <v>146.76852631578899</v>
          </cell>
          <cell r="D1122">
            <v>9500</v>
          </cell>
          <cell r="E1122">
            <v>20</v>
          </cell>
          <cell r="F1122">
            <v>146.30000000000001</v>
          </cell>
        </row>
        <row r="1123">
          <cell r="A1123">
            <v>37048</v>
          </cell>
          <cell r="B1123">
            <v>146.87</v>
          </cell>
          <cell r="C1123">
            <v>146.86976198809899</v>
          </cell>
          <cell r="D1123">
            <v>14285</v>
          </cell>
          <cell r="E1123">
            <v>17</v>
          </cell>
          <cell r="F1123">
            <v>146.30000000000001</v>
          </cell>
        </row>
        <row r="1124">
          <cell r="A1124">
            <v>37049</v>
          </cell>
          <cell r="B1124">
            <v>146.66</v>
          </cell>
          <cell r="C1124">
            <v>146.690302571861</v>
          </cell>
          <cell r="D1124">
            <v>3305</v>
          </cell>
          <cell r="E1124">
            <v>14</v>
          </cell>
          <cell r="F1124">
            <v>146.30000000000001</v>
          </cell>
        </row>
        <row r="1125">
          <cell r="A1125">
            <v>37050</v>
          </cell>
          <cell r="B1125">
            <v>146.41999999999999</v>
          </cell>
          <cell r="C1125">
            <v>146.496658624849</v>
          </cell>
          <cell r="D1125">
            <v>8290</v>
          </cell>
          <cell r="E1125">
            <v>17</v>
          </cell>
          <cell r="F1125">
            <v>146.30000000000001</v>
          </cell>
        </row>
        <row r="1126">
          <cell r="A1126">
            <v>37053</v>
          </cell>
          <cell r="B1126">
            <v>146.44</v>
          </cell>
          <cell r="C1126">
            <v>146.43304081632701</v>
          </cell>
          <cell r="D1126">
            <v>4900</v>
          </cell>
          <cell r="E1126">
            <v>16</v>
          </cell>
          <cell r="F1126">
            <v>146.4</v>
          </cell>
        </row>
        <row r="1127">
          <cell r="A1127">
            <v>37054</v>
          </cell>
          <cell r="B1127">
            <v>146.41999999999999</v>
          </cell>
          <cell r="C1127">
            <v>146.420039196472</v>
          </cell>
          <cell r="D1127">
            <v>10205</v>
          </cell>
          <cell r="E1127">
            <v>18</v>
          </cell>
          <cell r="F1127">
            <v>146.4</v>
          </cell>
        </row>
        <row r="1128">
          <cell r="A1128">
            <v>37055</v>
          </cell>
          <cell r="B1128">
            <v>146.43</v>
          </cell>
          <cell r="C1128">
            <v>146.424259789876</v>
          </cell>
          <cell r="D1128">
            <v>5235</v>
          </cell>
          <cell r="E1128">
            <v>18</v>
          </cell>
          <cell r="F1128">
            <v>146.4</v>
          </cell>
        </row>
        <row r="1129">
          <cell r="A1129">
            <v>37056</v>
          </cell>
          <cell r="B1129">
            <v>146.43</v>
          </cell>
          <cell r="C1129">
            <v>146.435600292826</v>
          </cell>
          <cell r="D1129">
            <v>6830</v>
          </cell>
          <cell r="E1129">
            <v>20</v>
          </cell>
          <cell r="F1129">
            <v>146.4</v>
          </cell>
        </row>
        <row r="1130">
          <cell r="A1130">
            <v>37057</v>
          </cell>
          <cell r="B1130">
            <v>146.53</v>
          </cell>
          <cell r="C1130">
            <v>146.523708029197</v>
          </cell>
          <cell r="D1130">
            <v>3425</v>
          </cell>
          <cell r="E1130">
            <v>16</v>
          </cell>
          <cell r="F1130">
            <v>146.4</v>
          </cell>
        </row>
        <row r="1131">
          <cell r="A1131">
            <v>37060</v>
          </cell>
          <cell r="B1131">
            <v>146.57</v>
          </cell>
          <cell r="C1131">
            <v>146.56326530612199</v>
          </cell>
          <cell r="D1131">
            <v>2450</v>
          </cell>
          <cell r="E1131">
            <v>15</v>
          </cell>
          <cell r="F1131">
            <v>146.44999999999999</v>
          </cell>
        </row>
        <row r="1132">
          <cell r="A1132">
            <v>37061</v>
          </cell>
          <cell r="B1132">
            <v>146.44999999999999</v>
          </cell>
          <cell r="C1132">
            <v>146.45802913453301</v>
          </cell>
          <cell r="D1132">
            <v>5835</v>
          </cell>
          <cell r="E1132">
            <v>17</v>
          </cell>
          <cell r="F1132">
            <v>146.44999999999999</v>
          </cell>
        </row>
        <row r="1133">
          <cell r="A1133">
            <v>37062</v>
          </cell>
          <cell r="B1133">
            <v>146.47</v>
          </cell>
          <cell r="C1133">
            <v>146.46345029239799</v>
          </cell>
          <cell r="D1133">
            <v>1710</v>
          </cell>
          <cell r="E1133">
            <v>15</v>
          </cell>
          <cell r="F1133">
            <v>146.44999999999999</v>
          </cell>
        </row>
        <row r="1134">
          <cell r="A1134">
            <v>37063</v>
          </cell>
          <cell r="B1134">
            <v>146.59</v>
          </cell>
          <cell r="C1134">
            <v>146.57183856502201</v>
          </cell>
          <cell r="D1134">
            <v>3345</v>
          </cell>
          <cell r="E1134">
            <v>18</v>
          </cell>
          <cell r="F1134">
            <v>146.44999999999999</v>
          </cell>
        </row>
        <row r="1135">
          <cell r="A1135">
            <v>37064</v>
          </cell>
          <cell r="B1135">
            <v>146.47999999999999</v>
          </cell>
          <cell r="C1135">
            <v>146.48001468428799</v>
          </cell>
          <cell r="D1135">
            <v>3405</v>
          </cell>
          <cell r="E1135">
            <v>16</v>
          </cell>
          <cell r="F1135">
            <v>146.44999999999999</v>
          </cell>
        </row>
        <row r="1136">
          <cell r="A1136">
            <v>37067</v>
          </cell>
          <cell r="B1136">
            <v>146.5</v>
          </cell>
          <cell r="C1136">
            <v>146.517816683831</v>
          </cell>
          <cell r="D1136">
            <v>4855</v>
          </cell>
          <cell r="E1136">
            <v>18</v>
          </cell>
          <cell r="F1136">
            <v>146.5</v>
          </cell>
        </row>
        <row r="1137">
          <cell r="A1137">
            <v>37068</v>
          </cell>
          <cell r="B1137">
            <v>146.66999999999999</v>
          </cell>
          <cell r="C1137">
            <v>146.661888888889</v>
          </cell>
          <cell r="D1137">
            <v>1800</v>
          </cell>
          <cell r="E1137">
            <v>17</v>
          </cell>
          <cell r="F1137">
            <v>146.5</v>
          </cell>
        </row>
        <row r="1138">
          <cell r="A1138">
            <v>37069</v>
          </cell>
          <cell r="B1138">
            <v>146.61000000000001</v>
          </cell>
          <cell r="C1138">
            <v>146.59570016474501</v>
          </cell>
          <cell r="D1138">
            <v>3035</v>
          </cell>
          <cell r="E1138">
            <v>15</v>
          </cell>
          <cell r="F1138">
            <v>146.5</v>
          </cell>
        </row>
        <row r="1139">
          <cell r="A1139">
            <v>37070</v>
          </cell>
          <cell r="B1139">
            <v>146.66</v>
          </cell>
          <cell r="C1139">
            <v>146.65433850702101</v>
          </cell>
          <cell r="D1139">
            <v>6765</v>
          </cell>
          <cell r="E1139">
            <v>21</v>
          </cell>
          <cell r="F1139">
            <v>146.5</v>
          </cell>
        </row>
        <row r="1140">
          <cell r="A1140">
            <v>37071</v>
          </cell>
          <cell r="B1140">
            <v>146.80000000000001</v>
          </cell>
          <cell r="C1140">
            <v>146.79998749999999</v>
          </cell>
          <cell r="D1140">
            <v>4000</v>
          </cell>
          <cell r="E1140">
            <v>17</v>
          </cell>
          <cell r="F1140">
            <v>146.5</v>
          </cell>
        </row>
        <row r="1141">
          <cell r="A1141">
            <v>37074</v>
          </cell>
          <cell r="B1141">
            <v>146.79</v>
          </cell>
          <cell r="C1141">
            <v>146.79474576271201</v>
          </cell>
          <cell r="D1141">
            <v>2950</v>
          </cell>
          <cell r="E1141">
            <v>14</v>
          </cell>
          <cell r="F1141">
            <v>146.6</v>
          </cell>
        </row>
        <row r="1142">
          <cell r="A1142">
            <v>37075</v>
          </cell>
          <cell r="B1142">
            <v>146.83000000000001</v>
          </cell>
          <cell r="C1142">
            <v>146.83750176928501</v>
          </cell>
          <cell r="D1142">
            <v>14130</v>
          </cell>
          <cell r="E1142">
            <v>17</v>
          </cell>
          <cell r="F1142">
            <v>146.6</v>
          </cell>
        </row>
        <row r="1143">
          <cell r="A1143">
            <v>37076</v>
          </cell>
          <cell r="B1143">
            <v>146.81</v>
          </cell>
          <cell r="C1143">
            <v>146.82294642857099</v>
          </cell>
          <cell r="D1143">
            <v>3360</v>
          </cell>
          <cell r="E1143">
            <v>11</v>
          </cell>
          <cell r="F1143">
            <v>146.6</v>
          </cell>
        </row>
        <row r="1144">
          <cell r="A1144">
            <v>37077</v>
          </cell>
          <cell r="B1144">
            <v>146.84</v>
          </cell>
          <cell r="C1144">
            <v>146.838417849899</v>
          </cell>
          <cell r="D1144">
            <v>4930</v>
          </cell>
          <cell r="E1144">
            <v>17</v>
          </cell>
          <cell r="F1144">
            <v>146.6</v>
          </cell>
        </row>
        <row r="1145">
          <cell r="A1145">
            <v>37078</v>
          </cell>
          <cell r="B1145">
            <v>146.74</v>
          </cell>
          <cell r="C1145">
            <v>146.74213788300801</v>
          </cell>
          <cell r="D1145">
            <v>7180</v>
          </cell>
          <cell r="E1145">
            <v>14</v>
          </cell>
          <cell r="F1145">
            <v>146.6</v>
          </cell>
        </row>
        <row r="1146">
          <cell r="A1146">
            <v>37081</v>
          </cell>
          <cell r="B1146">
            <v>146.75</v>
          </cell>
          <cell r="C1146">
            <v>146.72773691042801</v>
          </cell>
          <cell r="D1146">
            <v>11555</v>
          </cell>
          <cell r="E1146">
            <v>12</v>
          </cell>
          <cell r="F1146">
            <v>146.69999999999999</v>
          </cell>
        </row>
        <row r="1147">
          <cell r="A1147">
            <v>37082</v>
          </cell>
          <cell r="B1147">
            <v>146.71</v>
          </cell>
          <cell r="C1147">
            <v>146.71502558853601</v>
          </cell>
          <cell r="D1147">
            <v>14655</v>
          </cell>
          <cell r="E1147">
            <v>14</v>
          </cell>
          <cell r="F1147">
            <v>146.69999999999999</v>
          </cell>
        </row>
        <row r="1148">
          <cell r="A1148">
            <v>37083</v>
          </cell>
          <cell r="B1148">
            <v>146.72</v>
          </cell>
          <cell r="C1148">
            <v>146.71595561035801</v>
          </cell>
          <cell r="D1148">
            <v>12165</v>
          </cell>
          <cell r="E1148">
            <v>16</v>
          </cell>
          <cell r="F1148">
            <v>146.69999999999999</v>
          </cell>
        </row>
        <row r="1149">
          <cell r="A1149">
            <v>37084</v>
          </cell>
          <cell r="B1149">
            <v>146.74</v>
          </cell>
          <cell r="C1149">
            <v>146.729849056604</v>
          </cell>
          <cell r="D1149">
            <v>1325</v>
          </cell>
          <cell r="E1149">
            <v>12</v>
          </cell>
          <cell r="F1149">
            <v>146.69999999999999</v>
          </cell>
        </row>
        <row r="1150">
          <cell r="A1150">
            <v>37085</v>
          </cell>
          <cell r="B1150">
            <v>146.72999999999999</v>
          </cell>
          <cell r="C1150">
            <v>146.73219977553299</v>
          </cell>
          <cell r="D1150">
            <v>4455</v>
          </cell>
          <cell r="E1150">
            <v>12</v>
          </cell>
          <cell r="F1150">
            <v>146.69999999999999</v>
          </cell>
        </row>
        <row r="1151">
          <cell r="A1151">
            <v>37088</v>
          </cell>
          <cell r="B1151">
            <v>146.72999999999999</v>
          </cell>
          <cell r="C1151">
            <v>146.714666666667</v>
          </cell>
          <cell r="D1151">
            <v>7425</v>
          </cell>
          <cell r="E1151">
            <v>16</v>
          </cell>
          <cell r="F1151">
            <v>146.69999999999999</v>
          </cell>
        </row>
        <row r="1152">
          <cell r="A1152">
            <v>37089</v>
          </cell>
          <cell r="B1152">
            <v>146.71</v>
          </cell>
          <cell r="C1152">
            <v>146.70544067796601</v>
          </cell>
          <cell r="D1152">
            <v>8850</v>
          </cell>
          <cell r="E1152">
            <v>17</v>
          </cell>
          <cell r="F1152">
            <v>146.69999999999999</v>
          </cell>
        </row>
        <row r="1153">
          <cell r="A1153">
            <v>37090</v>
          </cell>
          <cell r="B1153">
            <v>146.72999999999999</v>
          </cell>
          <cell r="C1153">
            <v>146.74319429198701</v>
          </cell>
          <cell r="D1153">
            <v>4555</v>
          </cell>
          <cell r="E1153">
            <v>18</v>
          </cell>
          <cell r="F1153">
            <v>146.69999999999999</v>
          </cell>
        </row>
        <row r="1154">
          <cell r="A1154">
            <v>37091</v>
          </cell>
          <cell r="B1154">
            <v>146.72999999999999</v>
          </cell>
          <cell r="C1154">
            <v>146.71730468749999</v>
          </cell>
          <cell r="D1154">
            <v>5120</v>
          </cell>
          <cell r="E1154">
            <v>14</v>
          </cell>
          <cell r="F1154">
            <v>146.69999999999999</v>
          </cell>
        </row>
        <row r="1155">
          <cell r="A1155">
            <v>37092</v>
          </cell>
          <cell r="B1155">
            <v>146.72</v>
          </cell>
          <cell r="C1155">
            <v>146.72999999999999</v>
          </cell>
          <cell r="D1155">
            <v>8710</v>
          </cell>
          <cell r="E1155">
            <v>13</v>
          </cell>
          <cell r="F1155">
            <v>146.69999999999999</v>
          </cell>
        </row>
        <row r="1156">
          <cell r="A1156">
            <v>37095</v>
          </cell>
          <cell r="B1156">
            <v>146.72999999999999</v>
          </cell>
          <cell r="C1156">
            <v>146.731380368098</v>
          </cell>
          <cell r="D1156">
            <v>3260</v>
          </cell>
          <cell r="E1156">
            <v>17</v>
          </cell>
          <cell r="F1156">
            <v>146.69999999999999</v>
          </cell>
        </row>
        <row r="1157">
          <cell r="A1157">
            <v>37096</v>
          </cell>
          <cell r="B1157">
            <v>146.71</v>
          </cell>
          <cell r="C1157">
            <v>146.71904695652199</v>
          </cell>
          <cell r="D1157">
            <v>14375</v>
          </cell>
          <cell r="E1157">
            <v>17</v>
          </cell>
          <cell r="F1157">
            <v>146.69999999999999</v>
          </cell>
        </row>
        <row r="1158">
          <cell r="A1158">
            <v>37097</v>
          </cell>
          <cell r="B1158">
            <v>146.77000000000001</v>
          </cell>
          <cell r="C1158">
            <v>146.75593434343401</v>
          </cell>
          <cell r="D1158">
            <v>1980</v>
          </cell>
          <cell r="E1158">
            <v>16</v>
          </cell>
          <cell r="F1158">
            <v>146.69999999999999</v>
          </cell>
        </row>
        <row r="1159">
          <cell r="A1159">
            <v>37098</v>
          </cell>
          <cell r="B1159">
            <v>146.91</v>
          </cell>
          <cell r="C1159">
            <v>146.911978021978</v>
          </cell>
          <cell r="D1159">
            <v>2730</v>
          </cell>
          <cell r="E1159">
            <v>16</v>
          </cell>
          <cell r="F1159">
            <v>146.69999999999999</v>
          </cell>
        </row>
        <row r="1160">
          <cell r="A1160">
            <v>37099</v>
          </cell>
          <cell r="B1160">
            <v>146.9</v>
          </cell>
          <cell r="C1160">
            <v>146.897817047817</v>
          </cell>
          <cell r="D1160">
            <v>2405</v>
          </cell>
          <cell r="E1160">
            <v>19</v>
          </cell>
          <cell r="F1160">
            <v>146.69999999999999</v>
          </cell>
        </row>
        <row r="1161">
          <cell r="A1161">
            <v>37102</v>
          </cell>
          <cell r="B1161">
            <v>147.01</v>
          </cell>
          <cell r="C1161">
            <v>147.012970639033</v>
          </cell>
          <cell r="D1161">
            <v>2895</v>
          </cell>
          <cell r="E1161">
            <v>15</v>
          </cell>
          <cell r="F1161">
            <v>146.80000000000001</v>
          </cell>
        </row>
        <row r="1162">
          <cell r="A1162">
            <v>37103</v>
          </cell>
          <cell r="B1162">
            <v>147.08000000000001</v>
          </cell>
          <cell r="C1162">
            <v>147.06822761193999</v>
          </cell>
          <cell r="D1162">
            <v>2680</v>
          </cell>
          <cell r="E1162">
            <v>19</v>
          </cell>
          <cell r="F1162">
            <v>146.80000000000001</v>
          </cell>
        </row>
        <row r="1163">
          <cell r="A1163">
            <v>37104</v>
          </cell>
          <cell r="B1163">
            <v>147.15</v>
          </cell>
          <cell r="C1163">
            <v>147.15377337733801</v>
          </cell>
          <cell r="D1163">
            <v>4545</v>
          </cell>
          <cell r="E1163">
            <v>18</v>
          </cell>
          <cell r="F1163">
            <v>146.80000000000001</v>
          </cell>
        </row>
        <row r="1164">
          <cell r="A1164">
            <v>37105</v>
          </cell>
          <cell r="B1164">
            <v>147.19</v>
          </cell>
          <cell r="C1164">
            <v>147.198999179655</v>
          </cell>
          <cell r="D1164">
            <v>6095</v>
          </cell>
          <cell r="E1164">
            <v>19</v>
          </cell>
          <cell r="F1164">
            <v>146.80000000000001</v>
          </cell>
        </row>
        <row r="1165">
          <cell r="A1165">
            <v>37106</v>
          </cell>
          <cell r="B1165">
            <v>147.16</v>
          </cell>
          <cell r="C1165">
            <v>147.15916916916899</v>
          </cell>
          <cell r="D1165">
            <v>4995</v>
          </cell>
          <cell r="E1165">
            <v>17</v>
          </cell>
          <cell r="F1165">
            <v>146.80000000000001</v>
          </cell>
        </row>
        <row r="1166">
          <cell r="A1166">
            <v>37109</v>
          </cell>
          <cell r="B1166">
            <v>147.32</v>
          </cell>
          <cell r="C1166">
            <v>147.29869421487601</v>
          </cell>
          <cell r="D1166">
            <v>3025</v>
          </cell>
          <cell r="E1166">
            <v>17</v>
          </cell>
          <cell r="F1166">
            <v>147.05000000000001</v>
          </cell>
        </row>
        <row r="1167">
          <cell r="A1167">
            <v>37110</v>
          </cell>
          <cell r="B1167">
            <v>147.19</v>
          </cell>
          <cell r="C1167">
            <v>147.20201133144499</v>
          </cell>
          <cell r="D1167">
            <v>1765</v>
          </cell>
          <cell r="E1167">
            <v>21</v>
          </cell>
          <cell r="F1167">
            <v>147.05000000000001</v>
          </cell>
        </row>
        <row r="1168">
          <cell r="A1168">
            <v>37111</v>
          </cell>
          <cell r="B1168">
            <v>147.16</v>
          </cell>
          <cell r="C1168">
            <v>147.16197301854999</v>
          </cell>
          <cell r="D1168">
            <v>2965</v>
          </cell>
          <cell r="E1168">
            <v>18</v>
          </cell>
          <cell r="F1168">
            <v>147.05000000000001</v>
          </cell>
        </row>
        <row r="1169">
          <cell r="A1169">
            <v>37112</v>
          </cell>
          <cell r="B1169">
            <v>147.09</v>
          </cell>
          <cell r="C1169">
            <v>147.07628787878801</v>
          </cell>
          <cell r="D1169">
            <v>1980</v>
          </cell>
          <cell r="E1169">
            <v>18</v>
          </cell>
          <cell r="F1169">
            <v>147.05000000000001</v>
          </cell>
        </row>
        <row r="1170">
          <cell r="A1170">
            <v>37113</v>
          </cell>
          <cell r="B1170">
            <v>147.19999999999999</v>
          </cell>
          <cell r="C1170">
            <v>147.17307692307699</v>
          </cell>
          <cell r="D1170">
            <v>195</v>
          </cell>
          <cell r="E1170">
            <v>16</v>
          </cell>
          <cell r="F1170">
            <v>147.05000000000001</v>
          </cell>
        </row>
        <row r="1171">
          <cell r="A1171">
            <v>37116</v>
          </cell>
          <cell r="B1171">
            <v>147.18</v>
          </cell>
          <cell r="C1171">
            <v>147.18280701754401</v>
          </cell>
          <cell r="D1171">
            <v>1140</v>
          </cell>
          <cell r="E1171">
            <v>16</v>
          </cell>
          <cell r="F1171">
            <v>147.1</v>
          </cell>
        </row>
        <row r="1172">
          <cell r="A1172">
            <v>37117</v>
          </cell>
          <cell r="B1172">
            <v>147.18</v>
          </cell>
          <cell r="C1172">
            <v>147.162411924119</v>
          </cell>
          <cell r="D1172">
            <v>1845</v>
          </cell>
          <cell r="E1172">
            <v>17</v>
          </cell>
          <cell r="F1172">
            <v>147.1</v>
          </cell>
        </row>
        <row r="1173">
          <cell r="A1173">
            <v>37118</v>
          </cell>
          <cell r="B1173">
            <v>147.19999999999999</v>
          </cell>
          <cell r="C1173">
            <v>147.19968490878901</v>
          </cell>
          <cell r="D1173">
            <v>3015</v>
          </cell>
          <cell r="E1173">
            <v>16</v>
          </cell>
          <cell r="F1173">
            <v>147.1</v>
          </cell>
        </row>
        <row r="1174">
          <cell r="A1174">
            <v>37119</v>
          </cell>
          <cell r="B1174">
            <v>147.16</v>
          </cell>
          <cell r="C1174">
            <v>147.144943037975</v>
          </cell>
          <cell r="D1174">
            <v>15800</v>
          </cell>
          <cell r="E1174">
            <v>16</v>
          </cell>
          <cell r="F1174">
            <v>147.1</v>
          </cell>
        </row>
        <row r="1175">
          <cell r="A1175">
            <v>37120</v>
          </cell>
          <cell r="B1175">
            <v>147.18</v>
          </cell>
          <cell r="C1175">
            <v>147.18391304347799</v>
          </cell>
          <cell r="D1175">
            <v>805</v>
          </cell>
          <cell r="E1175">
            <v>15</v>
          </cell>
          <cell r="F1175">
            <v>147.1</v>
          </cell>
        </row>
        <row r="1176">
          <cell r="A1176">
            <v>37123</v>
          </cell>
          <cell r="B1176">
            <v>147.16</v>
          </cell>
          <cell r="C1176">
            <v>147.17965686274499</v>
          </cell>
          <cell r="D1176">
            <v>1020</v>
          </cell>
          <cell r="E1176">
            <v>17</v>
          </cell>
          <cell r="F1176">
            <v>147.15</v>
          </cell>
        </row>
        <row r="1177">
          <cell r="A1177">
            <v>37124</v>
          </cell>
          <cell r="B1177">
            <v>147.15</v>
          </cell>
          <cell r="C1177">
            <v>147.14855364335401</v>
          </cell>
          <cell r="D1177">
            <v>13655</v>
          </cell>
          <cell r="E1177">
            <v>18</v>
          </cell>
          <cell r="F1177">
            <v>147.15</v>
          </cell>
        </row>
        <row r="1178">
          <cell r="A1178">
            <v>37125</v>
          </cell>
          <cell r="B1178">
            <v>147.15</v>
          </cell>
          <cell r="C1178">
            <v>147.15436936936899</v>
          </cell>
          <cell r="D1178">
            <v>1110</v>
          </cell>
          <cell r="E1178">
            <v>14</v>
          </cell>
          <cell r="F1178">
            <v>147.15</v>
          </cell>
        </row>
        <row r="1179">
          <cell r="A1179">
            <v>37126</v>
          </cell>
          <cell r="B1179">
            <v>147.13999999999999</v>
          </cell>
          <cell r="C1179">
            <v>147.13999999999999</v>
          </cell>
          <cell r="D1179">
            <v>14500</v>
          </cell>
          <cell r="E1179">
            <v>14</v>
          </cell>
          <cell r="F1179">
            <v>147.15</v>
          </cell>
        </row>
        <row r="1180">
          <cell r="A1180">
            <v>37127</v>
          </cell>
          <cell r="B1180">
            <v>147.13999999999999</v>
          </cell>
          <cell r="C1180">
            <v>147.13993190151899</v>
          </cell>
          <cell r="D1180">
            <v>9545</v>
          </cell>
          <cell r="E1180">
            <v>15</v>
          </cell>
          <cell r="F1180">
            <v>147.15</v>
          </cell>
        </row>
        <row r="1181">
          <cell r="A1181">
            <v>37130</v>
          </cell>
          <cell r="B1181">
            <v>147.16</v>
          </cell>
          <cell r="C1181">
            <v>147.150062444246</v>
          </cell>
          <cell r="D1181">
            <v>5605</v>
          </cell>
          <cell r="E1181">
            <v>15</v>
          </cell>
          <cell r="F1181">
            <v>147.15</v>
          </cell>
        </row>
        <row r="1182">
          <cell r="A1182">
            <v>37131</v>
          </cell>
          <cell r="B1182">
            <v>147.27000000000001</v>
          </cell>
          <cell r="C1182">
            <v>147.242164502165</v>
          </cell>
          <cell r="D1182">
            <v>1155</v>
          </cell>
          <cell r="E1182">
            <v>16</v>
          </cell>
          <cell r="F1182">
            <v>147.15</v>
          </cell>
        </row>
        <row r="1183">
          <cell r="A1183">
            <v>37132</v>
          </cell>
          <cell r="B1183">
            <v>147.29</v>
          </cell>
          <cell r="C1183">
            <v>147.29826044225999</v>
          </cell>
          <cell r="D1183">
            <v>10175</v>
          </cell>
          <cell r="E1183">
            <v>18</v>
          </cell>
          <cell r="F1183">
            <v>147.15</v>
          </cell>
        </row>
        <row r="1184">
          <cell r="A1184">
            <v>37136</v>
          </cell>
          <cell r="B1184">
            <v>147.35</v>
          </cell>
          <cell r="C1184">
            <v>147.35</v>
          </cell>
          <cell r="D1184">
            <v>500</v>
          </cell>
          <cell r="E1184">
            <v>6</v>
          </cell>
          <cell r="F1184">
            <v>147.15</v>
          </cell>
        </row>
        <row r="1185">
          <cell r="A1185">
            <v>37137</v>
          </cell>
          <cell r="B1185">
            <v>147.36000000000001</v>
          </cell>
          <cell r="C1185">
            <v>147.358928571429</v>
          </cell>
          <cell r="D1185">
            <v>2800</v>
          </cell>
          <cell r="E1185">
            <v>14</v>
          </cell>
          <cell r="F1185">
            <v>147.25</v>
          </cell>
        </row>
        <row r="1186">
          <cell r="A1186">
            <v>37138</v>
          </cell>
          <cell r="B1186">
            <v>147.53</v>
          </cell>
          <cell r="C1186">
            <v>147.51</v>
          </cell>
          <cell r="D1186">
            <v>8940</v>
          </cell>
          <cell r="E1186">
            <v>20</v>
          </cell>
          <cell r="F1186">
            <v>147.25</v>
          </cell>
        </row>
        <row r="1187">
          <cell r="A1187">
            <v>37139</v>
          </cell>
          <cell r="B1187">
            <v>147.52000000000001</v>
          </cell>
          <cell r="C1187">
            <v>147.494880573248</v>
          </cell>
          <cell r="D1187">
            <v>6280</v>
          </cell>
          <cell r="E1187">
            <v>19</v>
          </cell>
          <cell r="F1187">
            <v>147.25</v>
          </cell>
        </row>
        <row r="1188">
          <cell r="A1188">
            <v>37140</v>
          </cell>
          <cell r="B1188">
            <v>147.75</v>
          </cell>
          <cell r="C1188">
            <v>147.72875402792701</v>
          </cell>
          <cell r="D1188">
            <v>4655</v>
          </cell>
          <cell r="E1188">
            <v>21</v>
          </cell>
          <cell r="F1188">
            <v>147.25</v>
          </cell>
        </row>
        <row r="1189">
          <cell r="A1189">
            <v>37141</v>
          </cell>
          <cell r="B1189">
            <v>147.80000000000001</v>
          </cell>
          <cell r="C1189">
            <v>147.80654320987699</v>
          </cell>
          <cell r="D1189">
            <v>11745</v>
          </cell>
          <cell r="E1189">
            <v>20</v>
          </cell>
          <cell r="F1189">
            <v>147.25</v>
          </cell>
        </row>
        <row r="1190">
          <cell r="A1190">
            <v>37144</v>
          </cell>
          <cell r="B1190">
            <v>147.69</v>
          </cell>
          <cell r="C1190">
            <v>147.674168618267</v>
          </cell>
          <cell r="D1190">
            <v>2135</v>
          </cell>
          <cell r="E1190">
            <v>18</v>
          </cell>
          <cell r="F1190">
            <v>147.5</v>
          </cell>
        </row>
        <row r="1191">
          <cell r="A1191">
            <v>37145</v>
          </cell>
          <cell r="B1191">
            <v>147.71</v>
          </cell>
          <cell r="C1191">
            <v>147.69741348973599</v>
          </cell>
          <cell r="D1191">
            <v>8525</v>
          </cell>
          <cell r="E1191">
            <v>19</v>
          </cell>
          <cell r="F1191">
            <v>147.5</v>
          </cell>
        </row>
        <row r="1192">
          <cell r="A1192">
            <v>37146</v>
          </cell>
          <cell r="B1192">
            <v>147.62</v>
          </cell>
          <cell r="C1192">
            <v>147.56366197183101</v>
          </cell>
          <cell r="D1192">
            <v>355</v>
          </cell>
          <cell r="E1192">
            <v>8</v>
          </cell>
          <cell r="F1192">
            <v>147.5</v>
          </cell>
        </row>
        <row r="1193">
          <cell r="A1193">
            <v>37147</v>
          </cell>
          <cell r="B1193">
            <v>147.78</v>
          </cell>
          <cell r="C1193">
            <v>147.77139013452901</v>
          </cell>
          <cell r="D1193">
            <v>1115</v>
          </cell>
          <cell r="E1193">
            <v>16</v>
          </cell>
          <cell r="F1193">
            <v>147.5</v>
          </cell>
        </row>
        <row r="1194">
          <cell r="A1194">
            <v>37148</v>
          </cell>
          <cell r="B1194">
            <v>147.91</v>
          </cell>
          <cell r="C1194">
            <v>147.904660326087</v>
          </cell>
          <cell r="D1194">
            <v>3680</v>
          </cell>
          <cell r="E1194">
            <v>20</v>
          </cell>
          <cell r="F1194">
            <v>147.5</v>
          </cell>
        </row>
        <row r="1195">
          <cell r="A1195">
            <v>37151</v>
          </cell>
          <cell r="B1195">
            <v>147.97</v>
          </cell>
          <cell r="C1195">
            <v>147.96850931677</v>
          </cell>
          <cell r="D1195">
            <v>805</v>
          </cell>
          <cell r="E1195">
            <v>17</v>
          </cell>
          <cell r="F1195">
            <v>147.69999999999999</v>
          </cell>
        </row>
        <row r="1196">
          <cell r="A1196">
            <v>37152</v>
          </cell>
          <cell r="B1196">
            <v>147.75</v>
          </cell>
          <cell r="C1196">
            <v>147.76506711409399</v>
          </cell>
          <cell r="D1196">
            <v>4470</v>
          </cell>
          <cell r="E1196">
            <v>18</v>
          </cell>
          <cell r="F1196">
            <v>147.69999999999999</v>
          </cell>
        </row>
        <row r="1197">
          <cell r="A1197">
            <v>37153</v>
          </cell>
          <cell r="B1197">
            <v>147.72</v>
          </cell>
          <cell r="C1197">
            <v>147.72676303562201</v>
          </cell>
          <cell r="D1197">
            <v>9685</v>
          </cell>
          <cell r="E1197">
            <v>18</v>
          </cell>
          <cell r="F1197">
            <v>147.69999999999999</v>
          </cell>
        </row>
        <row r="1198">
          <cell r="A1198">
            <v>37154</v>
          </cell>
          <cell r="B1198">
            <v>147.75</v>
          </cell>
          <cell r="C1198">
            <v>147.746068111455</v>
          </cell>
          <cell r="D1198">
            <v>1615</v>
          </cell>
          <cell r="E1198">
            <v>20</v>
          </cell>
          <cell r="F1198">
            <v>147.69999999999999</v>
          </cell>
        </row>
        <row r="1199">
          <cell r="A1199">
            <v>37155</v>
          </cell>
          <cell r="B1199">
            <v>147.72</v>
          </cell>
          <cell r="C1199">
            <v>147.71535714285699</v>
          </cell>
          <cell r="D1199">
            <v>3640</v>
          </cell>
          <cell r="E1199">
            <v>21</v>
          </cell>
          <cell r="F1199">
            <v>147.69999999999999</v>
          </cell>
        </row>
        <row r="1200">
          <cell r="A1200">
            <v>37158</v>
          </cell>
          <cell r="B1200">
            <v>147.69999999999999</v>
          </cell>
          <cell r="C1200">
            <v>147.707673733804</v>
          </cell>
          <cell r="D1200">
            <v>8490</v>
          </cell>
          <cell r="E1200">
            <v>17</v>
          </cell>
          <cell r="F1200">
            <v>147.69999999999999</v>
          </cell>
        </row>
        <row r="1201">
          <cell r="A1201">
            <v>37159</v>
          </cell>
          <cell r="B1201">
            <v>147.71</v>
          </cell>
          <cell r="C1201">
            <v>147.70862877997899</v>
          </cell>
          <cell r="D1201">
            <v>19180</v>
          </cell>
          <cell r="E1201">
            <v>19</v>
          </cell>
          <cell r="F1201">
            <v>147.69999999999999</v>
          </cell>
        </row>
        <row r="1202">
          <cell r="A1202">
            <v>37160</v>
          </cell>
          <cell r="B1202">
            <v>147.69999999999999</v>
          </cell>
          <cell r="C1202">
            <v>147.705184331797</v>
          </cell>
          <cell r="D1202">
            <v>21700</v>
          </cell>
          <cell r="E1202">
            <v>18</v>
          </cell>
          <cell r="F1202">
            <v>147.69999999999999</v>
          </cell>
        </row>
        <row r="1203">
          <cell r="A1203">
            <v>37161</v>
          </cell>
          <cell r="B1203">
            <v>147.71</v>
          </cell>
          <cell r="C1203">
            <v>147.71</v>
          </cell>
          <cell r="D1203">
            <v>1690</v>
          </cell>
          <cell r="E1203">
            <v>16</v>
          </cell>
          <cell r="F1203">
            <v>147.69999999999999</v>
          </cell>
        </row>
        <row r="1204">
          <cell r="A1204">
            <v>37162</v>
          </cell>
          <cell r="B1204">
            <v>147.82</v>
          </cell>
          <cell r="C1204">
            <v>147.80229617304499</v>
          </cell>
          <cell r="D1204">
            <v>6010</v>
          </cell>
          <cell r="E1204">
            <v>16</v>
          </cell>
          <cell r="F1204">
            <v>147.69999999999999</v>
          </cell>
        </row>
        <row r="1205">
          <cell r="A1205">
            <v>37165</v>
          </cell>
          <cell r="B1205">
            <v>147.99</v>
          </cell>
          <cell r="C1205">
            <v>147.97352941176501</v>
          </cell>
          <cell r="D1205">
            <v>5100</v>
          </cell>
          <cell r="E1205">
            <v>16</v>
          </cell>
          <cell r="F1205">
            <v>147.75</v>
          </cell>
        </row>
        <row r="1206">
          <cell r="A1206">
            <v>37166</v>
          </cell>
          <cell r="B1206">
            <v>147.97999999999999</v>
          </cell>
          <cell r="C1206">
            <v>147.97167984189699</v>
          </cell>
          <cell r="D1206">
            <v>10120</v>
          </cell>
          <cell r="E1206">
            <v>20</v>
          </cell>
          <cell r="F1206">
            <v>147.75</v>
          </cell>
        </row>
        <row r="1207">
          <cell r="A1207">
            <v>37167</v>
          </cell>
          <cell r="B1207">
            <v>147.96</v>
          </cell>
          <cell r="C1207">
            <v>147.96105600933501</v>
          </cell>
          <cell r="D1207">
            <v>8570</v>
          </cell>
          <cell r="E1207">
            <v>16</v>
          </cell>
          <cell r="F1207">
            <v>147.75</v>
          </cell>
        </row>
        <row r="1208">
          <cell r="A1208">
            <v>37168</v>
          </cell>
          <cell r="B1208">
            <v>147.96</v>
          </cell>
          <cell r="C1208">
            <v>147.96334381551401</v>
          </cell>
          <cell r="D1208">
            <v>4770</v>
          </cell>
          <cell r="E1208">
            <v>17</v>
          </cell>
          <cell r="F1208">
            <v>147.75</v>
          </cell>
        </row>
        <row r="1209">
          <cell r="A1209">
            <v>37169</v>
          </cell>
          <cell r="B1209">
            <v>148.01</v>
          </cell>
          <cell r="C1209">
            <v>148.01268828451899</v>
          </cell>
          <cell r="D1209">
            <v>4780</v>
          </cell>
          <cell r="E1209">
            <v>17</v>
          </cell>
          <cell r="F1209">
            <v>147.75</v>
          </cell>
        </row>
        <row r="1210">
          <cell r="A1210">
            <v>37172</v>
          </cell>
          <cell r="B1210">
            <v>147.97999999999999</v>
          </cell>
          <cell r="C1210">
            <v>148.006007751938</v>
          </cell>
          <cell r="D1210">
            <v>2580</v>
          </cell>
          <cell r="E1210">
            <v>15</v>
          </cell>
          <cell r="F1210">
            <v>147.9</v>
          </cell>
        </row>
        <row r="1211">
          <cell r="A1211">
            <v>37173</v>
          </cell>
          <cell r="B1211">
            <v>147.94999999999999</v>
          </cell>
          <cell r="C1211">
            <v>147.941272727273</v>
          </cell>
          <cell r="D1211">
            <v>9625</v>
          </cell>
          <cell r="E1211">
            <v>17</v>
          </cell>
          <cell r="F1211">
            <v>147.9</v>
          </cell>
        </row>
        <row r="1212">
          <cell r="A1212">
            <v>37174</v>
          </cell>
          <cell r="B1212">
            <v>147.94999999999999</v>
          </cell>
          <cell r="C1212">
            <v>147.953</v>
          </cell>
          <cell r="D1212">
            <v>6000</v>
          </cell>
          <cell r="E1212">
            <v>16</v>
          </cell>
          <cell r="F1212">
            <v>147.9</v>
          </cell>
        </row>
        <row r="1213">
          <cell r="A1213">
            <v>37175</v>
          </cell>
          <cell r="B1213">
            <v>147.93</v>
          </cell>
          <cell r="C1213">
            <v>147.93</v>
          </cell>
          <cell r="D1213">
            <v>11050</v>
          </cell>
          <cell r="E1213">
            <v>15</v>
          </cell>
          <cell r="F1213">
            <v>147.9</v>
          </cell>
        </row>
        <row r="1214">
          <cell r="A1214">
            <v>37176</v>
          </cell>
          <cell r="B1214">
            <v>148.04</v>
          </cell>
          <cell r="C1214">
            <v>148.02655791190901</v>
          </cell>
          <cell r="D1214">
            <v>3065</v>
          </cell>
          <cell r="E1214">
            <v>15</v>
          </cell>
          <cell r="F1214">
            <v>147.9</v>
          </cell>
        </row>
        <row r="1215">
          <cell r="A1215">
            <v>37179</v>
          </cell>
          <cell r="B1215">
            <v>148.09</v>
          </cell>
          <cell r="C1215">
            <v>148.080579915134</v>
          </cell>
          <cell r="D1215">
            <v>3535</v>
          </cell>
          <cell r="E1215">
            <v>16</v>
          </cell>
          <cell r="F1215">
            <v>148</v>
          </cell>
        </row>
        <row r="1216">
          <cell r="A1216">
            <v>37180</v>
          </cell>
          <cell r="B1216">
            <v>148</v>
          </cell>
          <cell r="C1216">
            <v>147.998966155473</v>
          </cell>
          <cell r="D1216">
            <v>18910</v>
          </cell>
          <cell r="E1216">
            <v>18</v>
          </cell>
          <cell r="F1216">
            <v>148</v>
          </cell>
        </row>
        <row r="1217">
          <cell r="A1217">
            <v>37181</v>
          </cell>
          <cell r="B1217">
            <v>148.01</v>
          </cell>
          <cell r="C1217">
            <v>148.008855345912</v>
          </cell>
          <cell r="D1217">
            <v>3975</v>
          </cell>
          <cell r="E1217">
            <v>15</v>
          </cell>
          <cell r="F1217">
            <v>148</v>
          </cell>
        </row>
        <row r="1218">
          <cell r="A1218">
            <v>37182</v>
          </cell>
          <cell r="B1218">
            <v>148</v>
          </cell>
          <cell r="C1218">
            <v>148.00950331125799</v>
          </cell>
          <cell r="D1218">
            <v>7550</v>
          </cell>
          <cell r="E1218">
            <v>12</v>
          </cell>
          <cell r="F1218">
            <v>148</v>
          </cell>
        </row>
        <row r="1219">
          <cell r="A1219">
            <v>37183</v>
          </cell>
          <cell r="B1219">
            <v>148.05000000000001</v>
          </cell>
          <cell r="C1219">
            <v>148.04447121034099</v>
          </cell>
          <cell r="D1219">
            <v>8510</v>
          </cell>
          <cell r="E1219">
            <v>26</v>
          </cell>
          <cell r="F1219">
            <v>148</v>
          </cell>
        </row>
        <row r="1220">
          <cell r="A1220">
            <v>37186</v>
          </cell>
          <cell r="B1220">
            <v>148.04</v>
          </cell>
          <cell r="C1220">
            <v>148.019230769231</v>
          </cell>
          <cell r="D1220">
            <v>7020</v>
          </cell>
          <cell r="E1220">
            <v>14</v>
          </cell>
          <cell r="F1220">
            <v>148</v>
          </cell>
        </row>
        <row r="1221">
          <cell r="A1221">
            <v>37187</v>
          </cell>
          <cell r="B1221">
            <v>148.05000000000001</v>
          </cell>
          <cell r="C1221">
            <v>148.067282958199</v>
          </cell>
          <cell r="D1221">
            <v>6220</v>
          </cell>
          <cell r="E1221">
            <v>14</v>
          </cell>
          <cell r="F1221">
            <v>148</v>
          </cell>
        </row>
        <row r="1222">
          <cell r="A1222">
            <v>37188</v>
          </cell>
          <cell r="B1222">
            <v>148.07</v>
          </cell>
          <cell r="C1222">
            <v>148.06603954463799</v>
          </cell>
          <cell r="D1222">
            <v>8345</v>
          </cell>
          <cell r="E1222">
            <v>17</v>
          </cell>
          <cell r="F1222">
            <v>148</v>
          </cell>
        </row>
        <row r="1223">
          <cell r="A1223">
            <v>37192</v>
          </cell>
          <cell r="B1223">
            <v>148.12</v>
          </cell>
          <cell r="C1223">
            <v>148.122786885246</v>
          </cell>
          <cell r="D1223">
            <v>3050</v>
          </cell>
          <cell r="E1223">
            <v>14</v>
          </cell>
          <cell r="F1223">
            <v>148</v>
          </cell>
        </row>
        <row r="1224">
          <cell r="A1224">
            <v>37193</v>
          </cell>
          <cell r="B1224">
            <v>148.1</v>
          </cell>
          <cell r="C1224">
            <v>148.107629139073</v>
          </cell>
          <cell r="D1224">
            <v>3775</v>
          </cell>
          <cell r="E1224">
            <v>15</v>
          </cell>
          <cell r="F1224">
            <v>148.1</v>
          </cell>
        </row>
        <row r="1225">
          <cell r="A1225">
            <v>37194</v>
          </cell>
          <cell r="B1225">
            <v>148.1</v>
          </cell>
          <cell r="C1225">
            <v>148.1</v>
          </cell>
          <cell r="D1225">
            <v>28905</v>
          </cell>
          <cell r="E1225">
            <v>18</v>
          </cell>
          <cell r="F1225">
            <v>148.1</v>
          </cell>
        </row>
        <row r="1226">
          <cell r="A1226">
            <v>37195</v>
          </cell>
          <cell r="B1226">
            <v>148.15</v>
          </cell>
          <cell r="C1226">
            <v>148.129709821429</v>
          </cell>
          <cell r="D1226">
            <v>13440</v>
          </cell>
          <cell r="E1226">
            <v>17</v>
          </cell>
          <cell r="F1226">
            <v>148.1</v>
          </cell>
        </row>
        <row r="1227">
          <cell r="A1227">
            <v>37196</v>
          </cell>
          <cell r="B1227">
            <v>148.32</v>
          </cell>
          <cell r="C1227">
            <v>148.301304347826</v>
          </cell>
          <cell r="D1227">
            <v>10005</v>
          </cell>
          <cell r="E1227">
            <v>19</v>
          </cell>
          <cell r="F1227">
            <v>148.1</v>
          </cell>
        </row>
        <row r="1228">
          <cell r="A1228">
            <v>37197</v>
          </cell>
          <cell r="B1228">
            <v>148.5</v>
          </cell>
          <cell r="C1228">
            <v>148.46478991596601</v>
          </cell>
          <cell r="D1228">
            <v>5950</v>
          </cell>
          <cell r="E1228">
            <v>15</v>
          </cell>
          <cell r="F1228">
            <v>148.1</v>
          </cell>
        </row>
        <row r="1229">
          <cell r="A1229">
            <v>37200</v>
          </cell>
          <cell r="B1229">
            <v>148.71</v>
          </cell>
          <cell r="C1229">
            <v>148.72017602283501</v>
          </cell>
          <cell r="D1229">
            <v>10510</v>
          </cell>
          <cell r="E1229">
            <v>19</v>
          </cell>
          <cell r="F1229">
            <v>148.30000000000001</v>
          </cell>
        </row>
        <row r="1230">
          <cell r="A1230">
            <v>37201</v>
          </cell>
          <cell r="B1230">
            <v>148.66999999999999</v>
          </cell>
          <cell r="C1230">
            <v>148.65138153185401</v>
          </cell>
          <cell r="D1230">
            <v>6985</v>
          </cell>
          <cell r="E1230">
            <v>18</v>
          </cell>
          <cell r="F1230">
            <v>148.30000000000001</v>
          </cell>
        </row>
        <row r="1231">
          <cell r="A1231">
            <v>37202</v>
          </cell>
          <cell r="B1231">
            <v>148.61000000000001</v>
          </cell>
          <cell r="C1231">
            <v>148.62298372513601</v>
          </cell>
          <cell r="D1231">
            <v>2765</v>
          </cell>
          <cell r="E1231">
            <v>17</v>
          </cell>
          <cell r="F1231">
            <v>148.30000000000001</v>
          </cell>
        </row>
        <row r="1232">
          <cell r="A1232">
            <v>37203</v>
          </cell>
          <cell r="B1232">
            <v>148.47</v>
          </cell>
          <cell r="C1232">
            <v>148.46506478873201</v>
          </cell>
          <cell r="D1232">
            <v>8875</v>
          </cell>
          <cell r="E1232">
            <v>17</v>
          </cell>
          <cell r="F1232">
            <v>148.30000000000001</v>
          </cell>
        </row>
        <row r="1233">
          <cell r="A1233">
            <v>37204</v>
          </cell>
          <cell r="B1233">
            <v>148.47999999999999</v>
          </cell>
          <cell r="C1233">
            <v>148.46325984251999</v>
          </cell>
          <cell r="D1233">
            <v>6350</v>
          </cell>
          <cell r="E1233">
            <v>19</v>
          </cell>
          <cell r="F1233">
            <v>148.30000000000001</v>
          </cell>
        </row>
        <row r="1234">
          <cell r="A1234">
            <v>37207</v>
          </cell>
          <cell r="B1234">
            <v>148.5</v>
          </cell>
          <cell r="C1234">
            <v>148.507530864198</v>
          </cell>
          <cell r="D1234">
            <v>1620</v>
          </cell>
          <cell r="E1234">
            <v>13</v>
          </cell>
          <cell r="F1234">
            <v>148.44999999999999</v>
          </cell>
        </row>
        <row r="1235">
          <cell r="A1235">
            <v>37208</v>
          </cell>
          <cell r="B1235">
            <v>148.49</v>
          </cell>
          <cell r="C1235">
            <v>148.47799607072699</v>
          </cell>
          <cell r="D1235">
            <v>5090</v>
          </cell>
          <cell r="E1235">
            <v>20</v>
          </cell>
          <cell r="F1235">
            <v>148.44999999999999</v>
          </cell>
        </row>
        <row r="1236">
          <cell r="A1236">
            <v>37209</v>
          </cell>
          <cell r="B1236">
            <v>148.55000000000001</v>
          </cell>
          <cell r="C1236">
            <v>148.552658862876</v>
          </cell>
          <cell r="D1236">
            <v>5980</v>
          </cell>
          <cell r="E1236">
            <v>16</v>
          </cell>
          <cell r="F1236">
            <v>148.44999999999999</v>
          </cell>
        </row>
        <row r="1237">
          <cell r="A1237">
            <v>37210</v>
          </cell>
          <cell r="B1237">
            <v>148.58000000000001</v>
          </cell>
          <cell r="C1237">
            <v>148.588271604938</v>
          </cell>
          <cell r="D1237">
            <v>5670</v>
          </cell>
          <cell r="E1237">
            <v>18</v>
          </cell>
          <cell r="F1237">
            <v>148.44999999999999</v>
          </cell>
        </row>
        <row r="1238">
          <cell r="A1238">
            <v>37211</v>
          </cell>
          <cell r="B1238">
            <v>148.65</v>
          </cell>
          <cell r="C1238">
            <v>148.63601910828001</v>
          </cell>
          <cell r="D1238">
            <v>1570</v>
          </cell>
          <cell r="E1238">
            <v>16</v>
          </cell>
          <cell r="F1238">
            <v>148.44999999999999</v>
          </cell>
        </row>
        <row r="1239">
          <cell r="A1239">
            <v>37214</v>
          </cell>
          <cell r="B1239">
            <v>148.59</v>
          </cell>
          <cell r="C1239">
            <v>148.61489067894101</v>
          </cell>
          <cell r="D1239">
            <v>4345</v>
          </cell>
          <cell r="E1239">
            <v>18</v>
          </cell>
          <cell r="F1239">
            <v>148.55000000000001</v>
          </cell>
        </row>
        <row r="1240">
          <cell r="A1240">
            <v>37215</v>
          </cell>
          <cell r="B1240">
            <v>148.52000000000001</v>
          </cell>
          <cell r="C1240">
            <v>148.510583738707</v>
          </cell>
          <cell r="D1240">
            <v>28780</v>
          </cell>
          <cell r="E1240">
            <v>17</v>
          </cell>
          <cell r="F1240">
            <v>148.55000000000001</v>
          </cell>
        </row>
        <row r="1241">
          <cell r="A1241">
            <v>37216</v>
          </cell>
          <cell r="B1241">
            <v>148.56</v>
          </cell>
          <cell r="C1241">
            <v>148.539146919431</v>
          </cell>
          <cell r="D1241">
            <v>1055</v>
          </cell>
          <cell r="E1241">
            <v>15</v>
          </cell>
          <cell r="F1241">
            <v>148.55000000000001</v>
          </cell>
        </row>
        <row r="1242">
          <cell r="A1242">
            <v>37217</v>
          </cell>
          <cell r="B1242">
            <v>148.6</v>
          </cell>
          <cell r="C1242">
            <v>148.602380952381</v>
          </cell>
          <cell r="D1242">
            <v>2100</v>
          </cell>
          <cell r="E1242">
            <v>9</v>
          </cell>
          <cell r="F1242">
            <v>148.55000000000001</v>
          </cell>
        </row>
        <row r="1243">
          <cell r="A1243">
            <v>37218</v>
          </cell>
          <cell r="B1243">
            <v>148.59</v>
          </cell>
          <cell r="C1243">
            <v>148.56720812182701</v>
          </cell>
          <cell r="D1243">
            <v>9850</v>
          </cell>
          <cell r="E1243">
            <v>17</v>
          </cell>
          <cell r="F1243">
            <v>148.55000000000001</v>
          </cell>
        </row>
        <row r="1244">
          <cell r="A1244">
            <v>37221</v>
          </cell>
          <cell r="B1244">
            <v>148.6</v>
          </cell>
          <cell r="C1244">
            <v>148.60002659574499</v>
          </cell>
          <cell r="D1244">
            <v>3760</v>
          </cell>
          <cell r="E1244">
            <v>28</v>
          </cell>
          <cell r="F1244">
            <v>148.55000000000001</v>
          </cell>
        </row>
        <row r="1245">
          <cell r="A1245">
            <v>37223</v>
          </cell>
          <cell r="B1245">
            <v>148.58000000000001</v>
          </cell>
          <cell r="C1245">
            <v>148.57150147928999</v>
          </cell>
          <cell r="D1245">
            <v>13520</v>
          </cell>
          <cell r="E1245">
            <v>16</v>
          </cell>
          <cell r="F1245">
            <v>148.55000000000001</v>
          </cell>
        </row>
        <row r="1246">
          <cell r="A1246">
            <v>37224</v>
          </cell>
          <cell r="B1246">
            <v>148.68</v>
          </cell>
          <cell r="C1246">
            <v>148.66024390243899</v>
          </cell>
          <cell r="D1246">
            <v>410</v>
          </cell>
          <cell r="E1246">
            <v>13</v>
          </cell>
          <cell r="F1246">
            <v>148.55000000000001</v>
          </cell>
        </row>
        <row r="1247">
          <cell r="A1247">
            <v>37225</v>
          </cell>
          <cell r="B1247">
            <v>148.97</v>
          </cell>
          <cell r="C1247">
            <v>148.954179954442</v>
          </cell>
          <cell r="D1247">
            <v>8780</v>
          </cell>
          <cell r="E1247">
            <v>17</v>
          </cell>
          <cell r="F1247">
            <v>148.55000000000001</v>
          </cell>
        </row>
        <row r="1248">
          <cell r="A1248">
            <v>37228</v>
          </cell>
          <cell r="B1248">
            <v>149.30000000000001</v>
          </cell>
          <cell r="C1248">
            <v>149.28452693993299</v>
          </cell>
          <cell r="D1248">
            <v>19395</v>
          </cell>
          <cell r="E1248">
            <v>16</v>
          </cell>
          <cell r="F1248">
            <v>148.75</v>
          </cell>
        </row>
        <row r="1249">
          <cell r="A1249">
            <v>37229</v>
          </cell>
          <cell r="B1249">
            <v>149.47999999999999</v>
          </cell>
          <cell r="C1249">
            <v>149.45216545012201</v>
          </cell>
          <cell r="D1249">
            <v>4110</v>
          </cell>
          <cell r="E1249">
            <v>17</v>
          </cell>
          <cell r="F1249">
            <v>148.75</v>
          </cell>
        </row>
        <row r="1250">
          <cell r="A1250">
            <v>37230</v>
          </cell>
          <cell r="B1250">
            <v>149.74</v>
          </cell>
          <cell r="C1250">
            <v>149.755571101501</v>
          </cell>
          <cell r="D1250">
            <v>19655</v>
          </cell>
          <cell r="E1250">
            <v>19</v>
          </cell>
          <cell r="F1250">
            <v>148.75</v>
          </cell>
        </row>
        <row r="1251">
          <cell r="A1251">
            <v>37231</v>
          </cell>
          <cell r="B1251">
            <v>149.69999999999999</v>
          </cell>
          <cell r="C1251">
            <v>149.64350746268701</v>
          </cell>
          <cell r="D1251">
            <v>4020</v>
          </cell>
          <cell r="E1251">
            <v>17</v>
          </cell>
          <cell r="F1251">
            <v>148.75</v>
          </cell>
        </row>
        <row r="1252">
          <cell r="A1252">
            <v>37232</v>
          </cell>
          <cell r="B1252">
            <v>149.94999999999999</v>
          </cell>
          <cell r="C1252">
            <v>149.94584913611499</v>
          </cell>
          <cell r="D1252">
            <v>11865</v>
          </cell>
          <cell r="E1252">
            <v>32</v>
          </cell>
          <cell r="F1252">
            <v>148.75</v>
          </cell>
        </row>
        <row r="1253">
          <cell r="A1253">
            <v>37235</v>
          </cell>
          <cell r="B1253">
            <v>150.13999999999999</v>
          </cell>
          <cell r="C1253">
            <v>150.05061425061399</v>
          </cell>
          <cell r="D1253">
            <v>4070</v>
          </cell>
          <cell r="E1253">
            <v>16</v>
          </cell>
          <cell r="F1253">
            <v>149.5</v>
          </cell>
        </row>
        <row r="1254">
          <cell r="A1254">
            <v>37236</v>
          </cell>
          <cell r="B1254">
            <v>150.08000000000001</v>
          </cell>
          <cell r="C1254">
            <v>150.081736997056</v>
          </cell>
          <cell r="D1254">
            <v>5095</v>
          </cell>
          <cell r="E1254">
            <v>19</v>
          </cell>
          <cell r="F1254">
            <v>149.5</v>
          </cell>
        </row>
        <row r="1255">
          <cell r="A1255">
            <v>37237</v>
          </cell>
          <cell r="B1255">
            <v>149.85</v>
          </cell>
          <cell r="C1255">
            <v>149.858456790123</v>
          </cell>
          <cell r="D1255">
            <v>4860</v>
          </cell>
          <cell r="E1255">
            <v>17</v>
          </cell>
          <cell r="F1255">
            <v>149.5</v>
          </cell>
        </row>
        <row r="1256">
          <cell r="A1256">
            <v>37238</v>
          </cell>
          <cell r="B1256">
            <v>149.86000000000001</v>
          </cell>
          <cell r="C1256">
            <v>149.819028290283</v>
          </cell>
          <cell r="D1256">
            <v>4065</v>
          </cell>
          <cell r="E1256">
            <v>19</v>
          </cell>
          <cell r="F1256">
            <v>149.5</v>
          </cell>
        </row>
        <row r="1257">
          <cell r="A1257">
            <v>37239</v>
          </cell>
          <cell r="B1257">
            <v>150.22</v>
          </cell>
          <cell r="C1257">
            <v>150.21525876817799</v>
          </cell>
          <cell r="D1257">
            <v>23380</v>
          </cell>
          <cell r="E1257">
            <v>15</v>
          </cell>
          <cell r="F1257">
            <v>149.5</v>
          </cell>
        </row>
        <row r="1261">
          <cell r="D1261">
            <v>7464540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H8">
            <v>10464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ОбщСравнение"/>
      <sheetName val="тит"/>
      <sheetName val="ПП"/>
      <sheetName val="Расшиф САР"/>
      <sheetName val="Бюджет Кап.з(Ф-4)"/>
      <sheetName val="Бюджет доходов(Ф-2)"/>
      <sheetName val="Расшифр (Ф-2)"/>
      <sheetName val="Бюджет доход и убыт(Ф-1)"/>
      <sheetName val="Бюджет затрат(Ф-3)"/>
      <sheetName val="Расходы"/>
      <sheetName val="Соц.сфера"/>
      <sheetName val="Аренда"/>
      <sheetName val="Налоги"/>
      <sheetName val="Обучение"/>
      <sheetName val="СиМ_ТП"/>
      <sheetName val="Сырье и матер"/>
      <sheetName val="Расш ФОТ"/>
      <sheetName val="Тарифы"/>
      <sheetName val="Расчеты ЭН"/>
      <sheetName val="Усл стор орг"/>
      <sheetName val="Топливо"/>
      <sheetName val="Топливо по видам"/>
      <sheetName val="Прочие"/>
      <sheetName val="Эл.энергия"/>
      <sheetName val="Ком.услуги"/>
      <sheetName val="Транспорт"/>
      <sheetName val="ОТиТБ"/>
      <sheetName val="ОТиТБ_вахта"/>
      <sheetName val="Командировочные"/>
      <sheetName val="Услуги связи"/>
      <sheetName val="Комерч."/>
      <sheetName val="Амор-ция"/>
      <sheetName val="Обяз.страх.платежи"/>
      <sheetName val="Аудит и юр.услуги"/>
      <sheetName val="Модернизация"/>
      <sheetName val="А_Газ"/>
      <sheetName val="ШтатИзменение"/>
      <sheetName val="Расходы_ГО"/>
      <sheetName val="Ш_А_Га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AA4">
            <v>1</v>
          </cell>
        </row>
      </sheetData>
      <sheetData sheetId="37"/>
      <sheetData sheetId="38"/>
      <sheetData sheetId="39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ст"/>
      <sheetName val="класс"/>
      <sheetName val="Лист2"/>
      <sheetName val="12"/>
      <sheetName val="10"/>
      <sheetName val="11"/>
      <sheetName val="08"/>
      <sheetName val="01"/>
      <sheetName val="081"/>
      <sheetName val="05"/>
      <sheetName val="04"/>
      <sheetName val="03"/>
      <sheetName val="02"/>
      <sheetName val="д.7.001"/>
      <sheetName val="А_Газ"/>
      <sheetName val=" 4"/>
      <sheetName val="группа"/>
      <sheetName val="объемы"/>
      <sheetName val="Данные"/>
      <sheetName val="14.1.2.2.(Услуги связи)"/>
      <sheetName val="факт 2005 г."/>
      <sheetName val="Форма2"/>
      <sheetName val="UNITPRICES"/>
      <sheetName val="Добыча нефти4"/>
      <sheetName val="поставка сравн13"/>
      <sheetName val="лим_пр _затр"/>
      <sheetName val="Марш"/>
      <sheetName val="CF"/>
      <sheetName val="list"/>
      <sheetName val="СПгнг"/>
      <sheetName val="ТЭП старая"/>
      <sheetName val="из сем"/>
      <sheetName val="14_1_2_2_(Услуги_связи)"/>
      <sheetName val="факт_2005_г_"/>
      <sheetName val="д_7_001"/>
      <sheetName val="_4"/>
      <sheetName val="Добыча_нефти4"/>
      <sheetName val="поставка_сравн13"/>
      <sheetName val="лим_пр__затр"/>
      <sheetName val="#REF"/>
      <sheetName val="A 100"/>
      <sheetName val="Лист1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Класс</v>
          </cell>
        </row>
        <row r="2">
          <cell r="A2">
            <v>11</v>
          </cell>
          <cell r="B2">
            <v>2</v>
          </cell>
        </row>
        <row r="3">
          <cell r="A3">
            <v>12</v>
          </cell>
          <cell r="B3">
            <v>2</v>
          </cell>
        </row>
        <row r="4">
          <cell r="A4">
            <v>13</v>
          </cell>
          <cell r="B4">
            <v>2</v>
          </cell>
        </row>
        <row r="5">
          <cell r="A5">
            <v>14</v>
          </cell>
          <cell r="B5">
            <v>2</v>
          </cell>
        </row>
        <row r="6">
          <cell r="A6">
            <v>15</v>
          </cell>
          <cell r="B6">
            <v>2</v>
          </cell>
        </row>
        <row r="7">
          <cell r="A7">
            <v>17</v>
          </cell>
          <cell r="B7">
            <v>2</v>
          </cell>
        </row>
        <row r="8">
          <cell r="A8">
            <v>18</v>
          </cell>
          <cell r="B8">
            <v>2</v>
          </cell>
        </row>
        <row r="9">
          <cell r="A9">
            <v>21</v>
          </cell>
          <cell r="B9">
            <v>2</v>
          </cell>
        </row>
        <row r="10">
          <cell r="A10">
            <v>22</v>
          </cell>
          <cell r="B10">
            <v>2</v>
          </cell>
        </row>
        <row r="11">
          <cell r="A11">
            <v>24</v>
          </cell>
          <cell r="B11">
            <v>2</v>
          </cell>
        </row>
        <row r="12">
          <cell r="A12">
            <v>31</v>
          </cell>
          <cell r="B12">
            <v>2</v>
          </cell>
        </row>
        <row r="13">
          <cell r="A13">
            <v>41</v>
          </cell>
          <cell r="B13">
            <v>2</v>
          </cell>
        </row>
        <row r="14">
          <cell r="A14">
            <v>43</v>
          </cell>
          <cell r="B14">
            <v>2</v>
          </cell>
        </row>
        <row r="15">
          <cell r="A15">
            <v>51</v>
          </cell>
          <cell r="B15">
            <v>2</v>
          </cell>
        </row>
        <row r="16">
          <cell r="A16">
            <v>52</v>
          </cell>
          <cell r="B16">
            <v>2</v>
          </cell>
        </row>
        <row r="17">
          <cell r="A17">
            <v>53</v>
          </cell>
          <cell r="B17">
            <v>2</v>
          </cell>
        </row>
        <row r="18">
          <cell r="A18">
            <v>54</v>
          </cell>
          <cell r="B18">
            <v>2</v>
          </cell>
        </row>
        <row r="19">
          <cell r="A19">
            <v>61</v>
          </cell>
          <cell r="B19">
            <v>2</v>
          </cell>
        </row>
        <row r="20">
          <cell r="A20">
            <v>63</v>
          </cell>
          <cell r="B20">
            <v>2</v>
          </cell>
        </row>
        <row r="21">
          <cell r="A21">
            <v>71</v>
          </cell>
          <cell r="B21">
            <v>2</v>
          </cell>
        </row>
        <row r="22">
          <cell r="A22">
            <v>72</v>
          </cell>
          <cell r="B22">
            <v>3</v>
          </cell>
        </row>
        <row r="23">
          <cell r="A23">
            <v>74</v>
          </cell>
          <cell r="B23">
            <v>2</v>
          </cell>
        </row>
        <row r="24">
          <cell r="A24">
            <v>76</v>
          </cell>
          <cell r="B24">
            <v>3</v>
          </cell>
        </row>
        <row r="25">
          <cell r="A25">
            <v>77</v>
          </cell>
          <cell r="B25">
            <v>3</v>
          </cell>
        </row>
        <row r="26">
          <cell r="A26">
            <v>81</v>
          </cell>
          <cell r="B26">
            <v>1</v>
          </cell>
        </row>
        <row r="27">
          <cell r="A27">
            <v>82</v>
          </cell>
          <cell r="B27">
            <v>1</v>
          </cell>
        </row>
        <row r="28">
          <cell r="A28">
            <v>91</v>
          </cell>
          <cell r="B28">
            <v>2</v>
          </cell>
        </row>
        <row r="29">
          <cell r="A29">
            <v>92</v>
          </cell>
          <cell r="B29">
            <v>3</v>
          </cell>
        </row>
        <row r="30">
          <cell r="A30">
            <v>93</v>
          </cell>
          <cell r="B30">
            <v>3</v>
          </cell>
        </row>
        <row r="31">
          <cell r="A31">
            <v>94</v>
          </cell>
          <cell r="B31">
            <v>3</v>
          </cell>
        </row>
        <row r="32">
          <cell r="A32">
            <v>101</v>
          </cell>
          <cell r="B32">
            <v>1</v>
          </cell>
        </row>
        <row r="33">
          <cell r="A33">
            <v>102</v>
          </cell>
          <cell r="B33">
            <v>1</v>
          </cell>
        </row>
        <row r="34">
          <cell r="A34">
            <v>111</v>
          </cell>
          <cell r="B34">
            <v>1</v>
          </cell>
        </row>
        <row r="35">
          <cell r="A35">
            <v>121</v>
          </cell>
          <cell r="B35">
            <v>3</v>
          </cell>
        </row>
        <row r="36">
          <cell r="A36">
            <v>122</v>
          </cell>
          <cell r="B36">
            <v>3</v>
          </cell>
        </row>
        <row r="37">
          <cell r="A37">
            <v>123</v>
          </cell>
          <cell r="B37">
            <v>3</v>
          </cell>
        </row>
        <row r="38">
          <cell r="A38">
            <v>124</v>
          </cell>
          <cell r="B38">
            <v>3</v>
          </cell>
        </row>
        <row r="39">
          <cell r="A39">
            <v>125</v>
          </cell>
          <cell r="B39">
            <v>3</v>
          </cell>
        </row>
        <row r="40">
          <cell r="A40">
            <v>126</v>
          </cell>
          <cell r="B40">
            <v>2</v>
          </cell>
        </row>
        <row r="41">
          <cell r="A41">
            <v>127</v>
          </cell>
          <cell r="B41">
            <v>3</v>
          </cell>
        </row>
        <row r="42">
          <cell r="A42">
            <v>131</v>
          </cell>
          <cell r="B42">
            <v>3</v>
          </cell>
        </row>
        <row r="43">
          <cell r="A43">
            <v>132</v>
          </cell>
          <cell r="B43">
            <v>3</v>
          </cell>
        </row>
        <row r="44">
          <cell r="A44">
            <v>133</v>
          </cell>
          <cell r="B44">
            <v>3</v>
          </cell>
        </row>
        <row r="45">
          <cell r="A45">
            <v>141</v>
          </cell>
          <cell r="B45">
            <v>1</v>
          </cell>
        </row>
        <row r="46">
          <cell r="A46">
            <v>142</v>
          </cell>
          <cell r="B46">
            <v>1</v>
          </cell>
        </row>
        <row r="47">
          <cell r="A47">
            <v>151</v>
          </cell>
          <cell r="B47">
            <v>1</v>
          </cell>
        </row>
        <row r="48">
          <cell r="A48">
            <v>161</v>
          </cell>
          <cell r="B48">
            <v>1</v>
          </cell>
        </row>
        <row r="49">
          <cell r="A49">
            <v>171</v>
          </cell>
          <cell r="B49">
            <v>1</v>
          </cell>
        </row>
        <row r="50">
          <cell r="A50">
            <v>201</v>
          </cell>
          <cell r="B50">
            <v>2</v>
          </cell>
        </row>
        <row r="51">
          <cell r="A51">
            <v>211</v>
          </cell>
          <cell r="B51">
            <v>2</v>
          </cell>
        </row>
        <row r="52">
          <cell r="A52">
            <v>212</v>
          </cell>
          <cell r="B52">
            <v>2</v>
          </cell>
        </row>
        <row r="53">
          <cell r="A53">
            <v>213</v>
          </cell>
          <cell r="B53">
            <v>3</v>
          </cell>
        </row>
        <row r="54">
          <cell r="A54">
            <v>214</v>
          </cell>
          <cell r="B54">
            <v>2</v>
          </cell>
        </row>
        <row r="55">
          <cell r="A55">
            <v>215</v>
          </cell>
          <cell r="B55">
            <v>3</v>
          </cell>
        </row>
        <row r="56">
          <cell r="A56">
            <v>221</v>
          </cell>
          <cell r="B56">
            <v>2</v>
          </cell>
        </row>
        <row r="57">
          <cell r="A57">
            <v>222</v>
          </cell>
          <cell r="B57">
            <v>2</v>
          </cell>
        </row>
        <row r="58">
          <cell r="A58">
            <v>225</v>
          </cell>
          <cell r="B58">
            <v>3</v>
          </cell>
        </row>
        <row r="59">
          <cell r="A59">
            <v>226</v>
          </cell>
          <cell r="B59">
            <v>1</v>
          </cell>
        </row>
        <row r="60">
          <cell r="A60">
            <v>231</v>
          </cell>
          <cell r="B60">
            <v>1</v>
          </cell>
        </row>
        <row r="61">
          <cell r="A61">
            <v>232</v>
          </cell>
          <cell r="B61">
            <v>1</v>
          </cell>
        </row>
        <row r="62">
          <cell r="A62">
            <v>233</v>
          </cell>
          <cell r="B62">
            <v>1</v>
          </cell>
        </row>
        <row r="63">
          <cell r="A63">
            <v>234</v>
          </cell>
          <cell r="B63">
            <v>1</v>
          </cell>
        </row>
        <row r="64">
          <cell r="A64">
            <v>235</v>
          </cell>
          <cell r="B64">
            <v>1</v>
          </cell>
        </row>
        <row r="65">
          <cell r="A65">
            <v>236</v>
          </cell>
          <cell r="B65">
            <v>1</v>
          </cell>
        </row>
        <row r="66">
          <cell r="A66">
            <v>241</v>
          </cell>
          <cell r="B66">
            <v>1</v>
          </cell>
        </row>
        <row r="67">
          <cell r="A67">
            <v>242</v>
          </cell>
          <cell r="B67">
            <v>1</v>
          </cell>
        </row>
        <row r="68">
          <cell r="A68">
            <v>246</v>
          </cell>
          <cell r="B68">
            <v>1</v>
          </cell>
        </row>
        <row r="69">
          <cell r="A69">
            <v>251</v>
          </cell>
          <cell r="B69">
            <v>2</v>
          </cell>
        </row>
        <row r="70">
          <cell r="A70">
            <v>252</v>
          </cell>
          <cell r="B70">
            <v>3</v>
          </cell>
        </row>
        <row r="71">
          <cell r="A71">
            <v>252</v>
          </cell>
          <cell r="B71">
            <v>3</v>
          </cell>
        </row>
        <row r="72">
          <cell r="A72">
            <v>253</v>
          </cell>
          <cell r="B72">
            <v>1</v>
          </cell>
        </row>
        <row r="73">
          <cell r="A73">
            <v>254</v>
          </cell>
          <cell r="B73">
            <v>2</v>
          </cell>
        </row>
        <row r="74">
          <cell r="A74">
            <v>255</v>
          </cell>
          <cell r="B74">
            <v>3</v>
          </cell>
        </row>
        <row r="75">
          <cell r="A75">
            <v>256</v>
          </cell>
          <cell r="B75">
            <v>3</v>
          </cell>
        </row>
        <row r="76">
          <cell r="A76">
            <v>261</v>
          </cell>
          <cell r="B76">
            <v>3</v>
          </cell>
        </row>
        <row r="77">
          <cell r="A77">
            <v>262</v>
          </cell>
          <cell r="B77">
            <v>3</v>
          </cell>
        </row>
        <row r="78">
          <cell r="A78">
            <v>264</v>
          </cell>
          <cell r="B78">
            <v>1</v>
          </cell>
        </row>
        <row r="79">
          <cell r="A79">
            <v>266</v>
          </cell>
          <cell r="B79">
            <v>3</v>
          </cell>
        </row>
        <row r="80">
          <cell r="A80">
            <v>267</v>
          </cell>
          <cell r="B80">
            <v>3</v>
          </cell>
        </row>
        <row r="81">
          <cell r="A81">
            <v>268</v>
          </cell>
          <cell r="B81">
            <v>3</v>
          </cell>
        </row>
        <row r="82">
          <cell r="A82">
            <v>271</v>
          </cell>
          <cell r="B82">
            <v>1</v>
          </cell>
        </row>
        <row r="83">
          <cell r="A83">
            <v>281</v>
          </cell>
          <cell r="B83">
            <v>1</v>
          </cell>
        </row>
        <row r="84">
          <cell r="A84">
            <v>291</v>
          </cell>
          <cell r="B84">
            <v>1</v>
          </cell>
        </row>
        <row r="85">
          <cell r="A85">
            <v>301</v>
          </cell>
          <cell r="B85">
            <v>1</v>
          </cell>
        </row>
        <row r="86">
          <cell r="A86">
            <v>302</v>
          </cell>
          <cell r="B86">
            <v>2</v>
          </cell>
        </row>
        <row r="87">
          <cell r="A87">
            <v>303</v>
          </cell>
          <cell r="B87">
            <v>2</v>
          </cell>
        </row>
        <row r="88">
          <cell r="A88">
            <v>304</v>
          </cell>
          <cell r="B88">
            <v>1</v>
          </cell>
        </row>
        <row r="89">
          <cell r="A89">
            <v>311</v>
          </cell>
          <cell r="B89">
            <v>2</v>
          </cell>
        </row>
        <row r="90">
          <cell r="A90">
            <v>312</v>
          </cell>
          <cell r="B90">
            <v>3</v>
          </cell>
        </row>
        <row r="91">
          <cell r="A91">
            <v>313</v>
          </cell>
          <cell r="B91">
            <v>3</v>
          </cell>
        </row>
        <row r="92">
          <cell r="A92">
            <v>314</v>
          </cell>
          <cell r="B92">
            <v>3</v>
          </cell>
        </row>
        <row r="93">
          <cell r="A93">
            <v>315</v>
          </cell>
          <cell r="B93">
            <v>3</v>
          </cell>
        </row>
        <row r="94">
          <cell r="A94">
            <v>316</v>
          </cell>
          <cell r="B94">
            <v>3</v>
          </cell>
        </row>
        <row r="95">
          <cell r="A95">
            <v>321</v>
          </cell>
          <cell r="B95">
            <v>3</v>
          </cell>
        </row>
        <row r="96">
          <cell r="A96">
            <v>322</v>
          </cell>
          <cell r="B96">
            <v>3</v>
          </cell>
        </row>
        <row r="97">
          <cell r="A97">
            <v>323</v>
          </cell>
          <cell r="B97">
            <v>3</v>
          </cell>
        </row>
        <row r="98">
          <cell r="A98">
            <v>324</v>
          </cell>
          <cell r="B98">
            <v>3</v>
          </cell>
        </row>
        <row r="99">
          <cell r="A99">
            <v>331</v>
          </cell>
          <cell r="B99">
            <v>3</v>
          </cell>
        </row>
        <row r="100">
          <cell r="A100">
            <v>332</v>
          </cell>
          <cell r="B100">
            <v>3</v>
          </cell>
        </row>
        <row r="101">
          <cell r="A101">
            <v>333</v>
          </cell>
          <cell r="B101">
            <v>3</v>
          </cell>
        </row>
        <row r="102">
          <cell r="A102">
            <v>341</v>
          </cell>
          <cell r="B102">
            <v>1</v>
          </cell>
        </row>
        <row r="103">
          <cell r="A103">
            <v>351</v>
          </cell>
          <cell r="B103">
            <v>3</v>
          </cell>
        </row>
        <row r="104">
          <cell r="A104">
            <v>361</v>
          </cell>
          <cell r="B104">
            <v>2</v>
          </cell>
        </row>
        <row r="105">
          <cell r="A105">
            <v>362</v>
          </cell>
          <cell r="B105">
            <v>2</v>
          </cell>
        </row>
        <row r="106">
          <cell r="A106">
            <v>371</v>
          </cell>
          <cell r="B106">
            <v>3</v>
          </cell>
        </row>
        <row r="107">
          <cell r="A107">
            <v>381</v>
          </cell>
          <cell r="B107">
            <v>3</v>
          </cell>
        </row>
        <row r="108">
          <cell r="A108">
            <v>391</v>
          </cell>
          <cell r="B108">
            <v>3</v>
          </cell>
        </row>
        <row r="109">
          <cell r="A109">
            <v>401</v>
          </cell>
          <cell r="B109">
            <v>3</v>
          </cell>
        </row>
        <row r="110">
          <cell r="A110">
            <v>402</v>
          </cell>
          <cell r="B110">
            <v>3</v>
          </cell>
        </row>
        <row r="111">
          <cell r="A111">
            <v>403</v>
          </cell>
          <cell r="B111">
            <v>3</v>
          </cell>
        </row>
        <row r="112">
          <cell r="A112">
            <v>404</v>
          </cell>
          <cell r="B112">
            <v>3</v>
          </cell>
        </row>
        <row r="113">
          <cell r="A113">
            <v>411</v>
          </cell>
          <cell r="B113">
            <v>3</v>
          </cell>
        </row>
        <row r="114">
          <cell r="A114">
            <v>412</v>
          </cell>
          <cell r="B114">
            <v>3</v>
          </cell>
        </row>
        <row r="115">
          <cell r="A115">
            <v>413</v>
          </cell>
          <cell r="B115">
            <v>3</v>
          </cell>
        </row>
        <row r="116">
          <cell r="A116">
            <v>414</v>
          </cell>
          <cell r="B116">
            <v>3</v>
          </cell>
        </row>
        <row r="117">
          <cell r="A117">
            <v>415</v>
          </cell>
          <cell r="B117">
            <v>3</v>
          </cell>
        </row>
        <row r="118">
          <cell r="A118">
            <v>416</v>
          </cell>
          <cell r="B118">
            <v>3</v>
          </cell>
        </row>
        <row r="119">
          <cell r="A119">
            <v>417</v>
          </cell>
          <cell r="B119">
            <v>3</v>
          </cell>
        </row>
        <row r="120">
          <cell r="A120">
            <v>421</v>
          </cell>
          <cell r="B120">
            <v>2</v>
          </cell>
        </row>
        <row r="121">
          <cell r="A121">
            <v>422</v>
          </cell>
          <cell r="B121">
            <v>2</v>
          </cell>
        </row>
        <row r="122">
          <cell r="A122">
            <v>423</v>
          </cell>
          <cell r="B122">
            <v>2</v>
          </cell>
        </row>
        <row r="123">
          <cell r="A123">
            <v>431</v>
          </cell>
          <cell r="B123">
            <v>1</v>
          </cell>
        </row>
        <row r="124">
          <cell r="A124">
            <v>432</v>
          </cell>
          <cell r="B124">
            <v>2</v>
          </cell>
        </row>
        <row r="125">
          <cell r="A125">
            <v>433</v>
          </cell>
          <cell r="B125">
            <v>2</v>
          </cell>
        </row>
        <row r="126">
          <cell r="A126">
            <v>434</v>
          </cell>
          <cell r="B126">
            <v>2</v>
          </cell>
        </row>
        <row r="127">
          <cell r="A127">
            <v>435</v>
          </cell>
          <cell r="B127">
            <v>2</v>
          </cell>
        </row>
        <row r="128">
          <cell r="A128">
            <v>436</v>
          </cell>
          <cell r="B128">
            <v>2</v>
          </cell>
        </row>
        <row r="129">
          <cell r="A129">
            <v>441</v>
          </cell>
          <cell r="B129">
            <v>2</v>
          </cell>
        </row>
        <row r="130">
          <cell r="A130">
            <v>443</v>
          </cell>
          <cell r="B130">
            <v>2</v>
          </cell>
        </row>
        <row r="131">
          <cell r="A131">
            <v>452</v>
          </cell>
          <cell r="B131">
            <v>3</v>
          </cell>
        </row>
        <row r="132">
          <cell r="A132">
            <v>453</v>
          </cell>
          <cell r="B132">
            <v>3</v>
          </cell>
        </row>
        <row r="133">
          <cell r="A133">
            <v>454</v>
          </cell>
          <cell r="B133">
            <v>3</v>
          </cell>
        </row>
        <row r="134">
          <cell r="A134">
            <v>461</v>
          </cell>
          <cell r="B134">
            <v>3</v>
          </cell>
        </row>
        <row r="135">
          <cell r="A135">
            <v>462</v>
          </cell>
          <cell r="B135">
            <v>3</v>
          </cell>
        </row>
        <row r="136">
          <cell r="A136">
            <v>463</v>
          </cell>
          <cell r="B136">
            <v>3</v>
          </cell>
        </row>
        <row r="137">
          <cell r="A137">
            <v>464</v>
          </cell>
          <cell r="B137">
            <v>3</v>
          </cell>
        </row>
        <row r="138">
          <cell r="A138">
            <v>466</v>
          </cell>
          <cell r="B138">
            <v>3</v>
          </cell>
        </row>
        <row r="139">
          <cell r="A139">
            <v>467</v>
          </cell>
          <cell r="B139">
            <v>3</v>
          </cell>
        </row>
        <row r="140">
          <cell r="A140">
            <v>471</v>
          </cell>
          <cell r="B140">
            <v>3</v>
          </cell>
        </row>
        <row r="141">
          <cell r="A141">
            <v>472</v>
          </cell>
          <cell r="B141">
            <v>3</v>
          </cell>
        </row>
        <row r="142">
          <cell r="A142">
            <v>473</v>
          </cell>
          <cell r="B142">
            <v>3</v>
          </cell>
        </row>
        <row r="143">
          <cell r="A143">
            <v>475</v>
          </cell>
          <cell r="B143">
            <v>3</v>
          </cell>
        </row>
        <row r="144">
          <cell r="A144">
            <v>481</v>
          </cell>
          <cell r="B144">
            <v>3</v>
          </cell>
        </row>
        <row r="145">
          <cell r="A145">
            <v>482</v>
          </cell>
          <cell r="B145">
            <v>2</v>
          </cell>
        </row>
        <row r="146">
          <cell r="A146">
            <v>483</v>
          </cell>
          <cell r="B146">
            <v>3</v>
          </cell>
        </row>
        <row r="147">
          <cell r="A147">
            <v>484</v>
          </cell>
          <cell r="B147">
            <v>3</v>
          </cell>
        </row>
        <row r="148">
          <cell r="A148">
            <v>485</v>
          </cell>
          <cell r="B148">
            <v>3</v>
          </cell>
        </row>
        <row r="149">
          <cell r="A149">
            <v>486</v>
          </cell>
          <cell r="B149">
            <v>3</v>
          </cell>
        </row>
        <row r="150">
          <cell r="A150">
            <v>487</v>
          </cell>
          <cell r="B150">
            <v>3</v>
          </cell>
        </row>
        <row r="151">
          <cell r="A151">
            <v>488</v>
          </cell>
          <cell r="B151">
            <v>3</v>
          </cell>
        </row>
        <row r="152">
          <cell r="A152">
            <v>489</v>
          </cell>
          <cell r="B152">
            <v>3</v>
          </cell>
        </row>
        <row r="153">
          <cell r="A153">
            <v>498</v>
          </cell>
          <cell r="B153">
            <v>3</v>
          </cell>
        </row>
        <row r="154">
          <cell r="A154">
            <v>501</v>
          </cell>
          <cell r="B154">
            <v>2</v>
          </cell>
        </row>
        <row r="155">
          <cell r="A155">
            <v>502</v>
          </cell>
          <cell r="B155">
            <v>2</v>
          </cell>
        </row>
        <row r="156">
          <cell r="A156">
            <v>503</v>
          </cell>
          <cell r="B156">
            <v>2</v>
          </cell>
        </row>
        <row r="157">
          <cell r="A157">
            <v>504</v>
          </cell>
          <cell r="B157">
            <v>2</v>
          </cell>
        </row>
        <row r="158">
          <cell r="A158">
            <v>505</v>
          </cell>
          <cell r="B158">
            <v>2</v>
          </cell>
        </row>
        <row r="159">
          <cell r="A159">
            <v>511</v>
          </cell>
          <cell r="B159">
            <v>2</v>
          </cell>
        </row>
        <row r="160">
          <cell r="A160">
            <v>512</v>
          </cell>
          <cell r="B160">
            <v>2</v>
          </cell>
        </row>
        <row r="161">
          <cell r="A161">
            <v>513</v>
          </cell>
          <cell r="B161">
            <v>2</v>
          </cell>
        </row>
        <row r="162">
          <cell r="A162">
            <v>514</v>
          </cell>
          <cell r="B162">
            <v>2</v>
          </cell>
        </row>
        <row r="163">
          <cell r="A163">
            <v>515</v>
          </cell>
          <cell r="B163">
            <v>3</v>
          </cell>
        </row>
        <row r="164">
          <cell r="A164">
            <v>516</v>
          </cell>
          <cell r="B164">
            <v>2</v>
          </cell>
        </row>
        <row r="165">
          <cell r="A165">
            <v>517</v>
          </cell>
          <cell r="B165">
            <v>3</v>
          </cell>
        </row>
        <row r="166">
          <cell r="A166">
            <v>521</v>
          </cell>
          <cell r="B166">
            <v>2</v>
          </cell>
        </row>
        <row r="167">
          <cell r="A167">
            <v>531</v>
          </cell>
          <cell r="B167">
            <v>2</v>
          </cell>
        </row>
        <row r="168">
          <cell r="A168">
            <v>541</v>
          </cell>
          <cell r="B168">
            <v>2</v>
          </cell>
        </row>
        <row r="169">
          <cell r="A169">
            <v>542</v>
          </cell>
          <cell r="B169">
            <v>2</v>
          </cell>
        </row>
        <row r="170">
          <cell r="A170">
            <v>551</v>
          </cell>
          <cell r="B170">
            <v>2</v>
          </cell>
        </row>
        <row r="171">
          <cell r="A171">
            <v>552</v>
          </cell>
          <cell r="B171">
            <v>2</v>
          </cell>
        </row>
        <row r="172">
          <cell r="A172">
            <v>553</v>
          </cell>
          <cell r="B172">
            <v>2</v>
          </cell>
        </row>
        <row r="173">
          <cell r="A173">
            <v>554</v>
          </cell>
          <cell r="B173">
            <v>2</v>
          </cell>
        </row>
        <row r="174">
          <cell r="A174">
            <v>556</v>
          </cell>
          <cell r="B174">
            <v>2</v>
          </cell>
        </row>
        <row r="175">
          <cell r="A175">
            <v>561</v>
          </cell>
          <cell r="B175">
            <v>2</v>
          </cell>
        </row>
        <row r="176">
          <cell r="A176">
            <v>562</v>
          </cell>
          <cell r="B176">
            <v>2</v>
          </cell>
        </row>
        <row r="177">
          <cell r="A177">
            <v>572</v>
          </cell>
          <cell r="B177">
            <v>2</v>
          </cell>
        </row>
        <row r="178">
          <cell r="A178">
            <v>581</v>
          </cell>
          <cell r="B178">
            <v>2</v>
          </cell>
        </row>
        <row r="179">
          <cell r="A179">
            <v>582</v>
          </cell>
          <cell r="B179">
            <v>2</v>
          </cell>
        </row>
        <row r="180">
          <cell r="A180">
            <v>583</v>
          </cell>
          <cell r="B180">
            <v>2</v>
          </cell>
        </row>
        <row r="181">
          <cell r="A181">
            <v>584</v>
          </cell>
          <cell r="B181">
            <v>2</v>
          </cell>
        </row>
        <row r="182">
          <cell r="A182">
            <v>591</v>
          </cell>
          <cell r="B182">
            <v>3</v>
          </cell>
        </row>
        <row r="183">
          <cell r="A183">
            <v>592</v>
          </cell>
          <cell r="B183">
            <v>3</v>
          </cell>
        </row>
        <row r="184">
          <cell r="A184">
            <v>593</v>
          </cell>
          <cell r="B184">
            <v>3</v>
          </cell>
        </row>
        <row r="185">
          <cell r="A185">
            <v>594</v>
          </cell>
          <cell r="B185">
            <v>3</v>
          </cell>
        </row>
        <row r="186">
          <cell r="A186">
            <v>595</v>
          </cell>
          <cell r="B186">
            <v>2</v>
          </cell>
        </row>
        <row r="187">
          <cell r="A187">
            <v>602</v>
          </cell>
          <cell r="B187">
            <v>3</v>
          </cell>
        </row>
        <row r="188">
          <cell r="A188">
            <v>611</v>
          </cell>
          <cell r="B188">
            <v>3</v>
          </cell>
        </row>
        <row r="189">
          <cell r="A189">
            <v>621</v>
          </cell>
          <cell r="B189">
            <v>3</v>
          </cell>
        </row>
        <row r="190">
          <cell r="A190">
            <v>622</v>
          </cell>
          <cell r="B190">
            <v>3</v>
          </cell>
        </row>
        <row r="191">
          <cell r="A191">
            <v>623</v>
          </cell>
          <cell r="B191">
            <v>3</v>
          </cell>
        </row>
        <row r="192">
          <cell r="A192">
            <v>624</v>
          </cell>
          <cell r="B192">
            <v>3</v>
          </cell>
        </row>
        <row r="193">
          <cell r="A193">
            <v>626</v>
          </cell>
          <cell r="B193">
            <v>3</v>
          </cell>
        </row>
        <row r="194">
          <cell r="A194">
            <v>631</v>
          </cell>
          <cell r="B194">
            <v>3</v>
          </cell>
        </row>
        <row r="195">
          <cell r="A195">
            <v>632</v>
          </cell>
          <cell r="B195">
            <v>3</v>
          </cell>
        </row>
        <row r="196">
          <cell r="A196">
            <v>633</v>
          </cell>
          <cell r="B196">
            <v>3</v>
          </cell>
        </row>
        <row r="197">
          <cell r="A197">
            <v>634</v>
          </cell>
          <cell r="B197">
            <v>3</v>
          </cell>
        </row>
        <row r="198">
          <cell r="A198">
            <v>635</v>
          </cell>
          <cell r="B198">
            <v>3</v>
          </cell>
        </row>
        <row r="199">
          <cell r="A199">
            <v>641</v>
          </cell>
          <cell r="B199">
            <v>3</v>
          </cell>
        </row>
        <row r="200">
          <cell r="A200">
            <v>651</v>
          </cell>
          <cell r="B200">
            <v>3</v>
          </cell>
        </row>
        <row r="201">
          <cell r="A201">
            <v>652</v>
          </cell>
          <cell r="B201">
            <v>3</v>
          </cell>
        </row>
        <row r="202">
          <cell r="A202">
            <v>653</v>
          </cell>
          <cell r="B202">
            <v>3</v>
          </cell>
        </row>
        <row r="203">
          <cell r="A203">
            <v>654</v>
          </cell>
          <cell r="B203">
            <v>3</v>
          </cell>
        </row>
        <row r="204">
          <cell r="A204">
            <v>661</v>
          </cell>
          <cell r="B204">
            <v>3</v>
          </cell>
        </row>
        <row r="205">
          <cell r="A205">
            <v>662</v>
          </cell>
          <cell r="B205">
            <v>2</v>
          </cell>
        </row>
        <row r="206">
          <cell r="A206">
            <v>671</v>
          </cell>
          <cell r="B206">
            <v>2</v>
          </cell>
        </row>
        <row r="207">
          <cell r="A207">
            <v>682</v>
          </cell>
          <cell r="B207">
            <v>3</v>
          </cell>
        </row>
        <row r="208">
          <cell r="A208">
            <v>683</v>
          </cell>
          <cell r="B208">
            <v>3</v>
          </cell>
        </row>
        <row r="209">
          <cell r="A209">
            <v>684</v>
          </cell>
          <cell r="B209">
            <v>2</v>
          </cell>
        </row>
        <row r="210">
          <cell r="A210">
            <v>685</v>
          </cell>
          <cell r="B210">
            <v>3</v>
          </cell>
        </row>
        <row r="211">
          <cell r="A211">
            <v>691</v>
          </cell>
          <cell r="B211">
            <v>2</v>
          </cell>
        </row>
        <row r="212">
          <cell r="A212">
            <v>692</v>
          </cell>
          <cell r="B212">
            <v>3</v>
          </cell>
        </row>
        <row r="213">
          <cell r="A213">
            <v>693</v>
          </cell>
          <cell r="B213">
            <v>2</v>
          </cell>
        </row>
        <row r="214">
          <cell r="A214">
            <v>711</v>
          </cell>
          <cell r="B214">
            <v>3</v>
          </cell>
        </row>
        <row r="215">
          <cell r="A215">
            <v>712</v>
          </cell>
          <cell r="B215">
            <v>3</v>
          </cell>
        </row>
        <row r="216">
          <cell r="A216">
            <v>713</v>
          </cell>
          <cell r="B216">
            <v>3</v>
          </cell>
        </row>
        <row r="217">
          <cell r="A217">
            <v>721</v>
          </cell>
          <cell r="B217">
            <v>3</v>
          </cell>
        </row>
        <row r="218">
          <cell r="A218">
            <v>723</v>
          </cell>
          <cell r="B218">
            <v>3</v>
          </cell>
        </row>
        <row r="219">
          <cell r="A219">
            <v>725</v>
          </cell>
          <cell r="B219">
            <v>3</v>
          </cell>
        </row>
        <row r="220">
          <cell r="A220">
            <v>726</v>
          </cell>
          <cell r="B220">
            <v>3</v>
          </cell>
        </row>
        <row r="221">
          <cell r="A221">
            <v>731</v>
          </cell>
          <cell r="B221">
            <v>3</v>
          </cell>
        </row>
        <row r="222">
          <cell r="A222">
            <v>742</v>
          </cell>
          <cell r="B222">
            <v>3</v>
          </cell>
        </row>
        <row r="223">
          <cell r="A223">
            <v>751</v>
          </cell>
          <cell r="B223">
            <v>3</v>
          </cell>
        </row>
        <row r="224">
          <cell r="A224">
            <v>752</v>
          </cell>
          <cell r="B224">
            <v>3</v>
          </cell>
        </row>
        <row r="225">
          <cell r="A225">
            <v>753</v>
          </cell>
          <cell r="B225">
            <v>3</v>
          </cell>
        </row>
        <row r="226">
          <cell r="A226">
            <v>754</v>
          </cell>
          <cell r="B226">
            <v>3</v>
          </cell>
        </row>
        <row r="227">
          <cell r="A227">
            <v>756</v>
          </cell>
          <cell r="B227">
            <v>3</v>
          </cell>
        </row>
        <row r="228">
          <cell r="A228">
            <v>757</v>
          </cell>
          <cell r="B228">
            <v>3</v>
          </cell>
        </row>
        <row r="229">
          <cell r="A229">
            <v>758</v>
          </cell>
          <cell r="B229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плвед"/>
      <sheetName val="расч ведомость"/>
      <sheetName val="справка"/>
      <sheetName val="I-Index"/>
      <sheetName val="I_Index"/>
      <sheetName val="Лист2"/>
      <sheetName val="Константы"/>
      <sheetName val="t0_name"/>
      <sheetName val="МО 0012"/>
      <sheetName val="База"/>
      <sheetName val="ФС-75"/>
      <sheetName val="ФСМн "/>
      <sheetName val="ФХ "/>
      <sheetName val="ФХС-40 "/>
      <sheetName val="ФХС-48 "/>
      <sheetName val="Global"/>
      <sheetName val="Balance Sheet"/>
      <sheetName val="Ввод"/>
      <sheetName val="класс"/>
      <sheetName val="plan s4etov"/>
      <sheetName val="Сомн_треб общие"/>
      <sheetName val="Общие"/>
      <sheetName val="бартер"/>
      <sheetName val="НАЛ.97г.пр.Нат."/>
      <sheetName val="гов нояб"/>
      <sheetName val="свин нояб"/>
      <sheetName val="Форма2"/>
      <sheetName val="Форма1"/>
      <sheetName val="Prelim Cost"/>
      <sheetName val="Assumptions"/>
      <sheetName val="эксп"/>
      <sheetName val="Дт-Кт"/>
    </sheetNames>
    <sheetDataSet>
      <sheetData sheetId="0" refreshError="1"/>
      <sheetData sheetId="1" refreshError="1"/>
      <sheetData sheetId="2" refreshError="1">
        <row r="4">
          <cell r="A4" t="str">
            <v>Янв</v>
          </cell>
          <cell r="B4">
            <v>725</v>
          </cell>
        </row>
        <row r="5">
          <cell r="A5" t="str">
            <v>Фев</v>
          </cell>
          <cell r="B5">
            <v>725</v>
          </cell>
        </row>
        <row r="6">
          <cell r="A6" t="str">
            <v>Мар</v>
          </cell>
          <cell r="B6">
            <v>725</v>
          </cell>
        </row>
        <row r="7">
          <cell r="A7" t="str">
            <v>Апр</v>
          </cell>
          <cell r="B7">
            <v>725</v>
          </cell>
        </row>
        <row r="8">
          <cell r="A8" t="str">
            <v>Май</v>
          </cell>
          <cell r="B8">
            <v>725</v>
          </cell>
        </row>
        <row r="9">
          <cell r="A9" t="str">
            <v>Июн</v>
          </cell>
          <cell r="B9">
            <v>725</v>
          </cell>
        </row>
        <row r="10">
          <cell r="A10" t="str">
            <v>Июл</v>
          </cell>
          <cell r="B10">
            <v>725</v>
          </cell>
        </row>
        <row r="11">
          <cell r="A11" t="str">
            <v>Авг</v>
          </cell>
          <cell r="B11">
            <v>725</v>
          </cell>
        </row>
        <row r="12">
          <cell r="A12" t="str">
            <v>Сен</v>
          </cell>
          <cell r="B12">
            <v>725</v>
          </cell>
        </row>
        <row r="13">
          <cell r="A13" t="str">
            <v>Окт</v>
          </cell>
          <cell r="B13">
            <v>725</v>
          </cell>
        </row>
        <row r="14">
          <cell r="A14" t="str">
            <v>Ноя</v>
          </cell>
          <cell r="B14">
            <v>725</v>
          </cell>
        </row>
        <row r="15">
          <cell r="A15" t="str">
            <v>Дек</v>
          </cell>
          <cell r="B15">
            <v>725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"/>
      <sheetName val="ТелефоныЮФ"/>
      <sheetName val="Отчеты"/>
      <sheetName val="Д"/>
      <sheetName val="Амашины"/>
      <sheetName val="Меню"/>
      <sheetName val="Лист2"/>
      <sheetName val="И"/>
      <sheetName val="ТекИнф"/>
      <sheetName val="ИЦА"/>
      <sheetName val="ДиалАУП"/>
      <sheetName val="Диал"/>
      <sheetName val="АвтоГО"/>
      <sheetName val="ФП_1_кв"/>
      <sheetName val="ФП_март"/>
      <sheetName val="ФП_фев"/>
      <sheetName val="ФП_янв"/>
      <sheetName val="РеестР"/>
      <sheetName val="ДДСККБ"/>
      <sheetName val="Текущие_Данные"/>
      <sheetName val="ДДСАБ"/>
      <sheetName val="З_на_оплату"/>
      <sheetName val="Форма"/>
      <sheetName val="ЗР"/>
      <sheetName val="Р"/>
      <sheetName val="ДДСККБ_09_04_ЮФ"/>
      <sheetName val="Р_85"/>
      <sheetName val="2кв"/>
      <sheetName val="Май"/>
      <sheetName val="Июн"/>
      <sheetName val="Апр"/>
      <sheetName val="ДДСАБ_12_04_ЮФ"/>
      <sheetName val="ДДСККБ_20_04_ЮФ"/>
      <sheetName val="Р_93"/>
      <sheetName val="Р_92"/>
      <sheetName val="ДДСККБ_30_04_ЮФ"/>
      <sheetName val="Р_104"/>
      <sheetName val="Р_103"/>
      <sheetName val="Лист1"/>
      <sheetName val="Р_105"/>
      <sheetName val="ДДСАБ_апр"/>
      <sheetName val="ДДСККБ_апр"/>
      <sheetName val="ТелИЦА"/>
      <sheetName val="К"/>
      <sheetName val="справка"/>
      <sheetName val="Константы"/>
      <sheetName val="Лв 1715 (сб)"/>
      <sheetName val="А_Газ"/>
      <sheetName val="Rollforward"/>
    </sheetNames>
    <sheetDataSet>
      <sheetData sheetId="0">
        <row r="58">
          <cell r="C58">
            <v>1459655.7900000066</v>
          </cell>
        </row>
      </sheetData>
      <sheetData sheetId="1">
        <row r="37">
          <cell r="C37">
            <v>33116.110000000102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58">
          <cell r="C58">
            <v>1459655.7900000066</v>
          </cell>
        </row>
      </sheetData>
      <sheetData sheetId="19"/>
      <sheetData sheetId="20" refreshError="1">
        <row r="37">
          <cell r="C37">
            <v>33116.110000000102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Доходы-Расходы"/>
      <sheetName val="Требования-Обязательства"/>
      <sheetName val="МеморандныеСчета"/>
      <sheetName val="1 класс"/>
      <sheetName val="2 класс"/>
      <sheetName val="3 класс"/>
      <sheetName val="4 класс"/>
      <sheetName val="5 класс"/>
      <sheetName val="6 класс"/>
      <sheetName val="7 класс"/>
      <sheetName val="Признак8"/>
      <sheetName val="Признак9"/>
      <sheetName val="Настройки"/>
      <sheetName val="ConfigTel"/>
      <sheetName val="700new"/>
      <sheetName val="errors"/>
      <sheetName val="Алгоритм"/>
      <sheetName val="Модуль2НБ"/>
      <sheetName val="Модуль1НБ"/>
      <sheetName val="ДДСАБ"/>
      <sheetName val="ДДСККБ"/>
      <sheetName val="Лв 1715 (сб)"/>
      <sheetName val="Пром1"/>
      <sheetName val="ОборБалФормОтч"/>
      <sheetName val="F700_311002"/>
      <sheetName val="#ССЫЛКА"/>
      <sheetName val="справка"/>
      <sheetName val="Prelim Cost"/>
      <sheetName val="% threshhold(salar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1001</v>
          </cell>
          <cell r="B5">
            <v>279293</v>
          </cell>
        </row>
        <row r="6">
          <cell r="A6" t="str">
            <v>1003</v>
          </cell>
          <cell r="B6">
            <v>111452</v>
          </cell>
        </row>
        <row r="7">
          <cell r="A7" t="str">
            <v>1051</v>
          </cell>
          <cell r="B7">
            <v>781553</v>
          </cell>
        </row>
        <row r="8">
          <cell r="A8" t="str">
            <v>1052</v>
          </cell>
          <cell r="B8">
            <v>146926</v>
          </cell>
        </row>
        <row r="9">
          <cell r="A9">
            <v>1151</v>
          </cell>
          <cell r="B9">
            <v>460000</v>
          </cell>
        </row>
        <row r="10">
          <cell r="A10">
            <v>1152</v>
          </cell>
          <cell r="B10">
            <v>780648</v>
          </cell>
        </row>
        <row r="11">
          <cell r="A11" t="str">
            <v>1254</v>
          </cell>
          <cell r="B11">
            <v>11115</v>
          </cell>
        </row>
        <row r="12">
          <cell r="A12" t="str">
            <v>1351</v>
          </cell>
          <cell r="B12">
            <v>0</v>
          </cell>
        </row>
        <row r="13">
          <cell r="A13" t="str">
            <v>1352</v>
          </cell>
          <cell r="B13">
            <v>0</v>
          </cell>
        </row>
        <row r="14">
          <cell r="A14" t="str">
            <v>1411</v>
          </cell>
          <cell r="B14">
            <v>1773484</v>
          </cell>
        </row>
        <row r="15">
          <cell r="A15">
            <v>1414</v>
          </cell>
          <cell r="B15">
            <v>2395544</v>
          </cell>
        </row>
        <row r="16">
          <cell r="A16" t="str">
            <v>1417</v>
          </cell>
          <cell r="B16">
            <v>771987</v>
          </cell>
        </row>
        <row r="17">
          <cell r="A17" t="str">
            <v>1424</v>
          </cell>
          <cell r="B17">
            <v>128930</v>
          </cell>
        </row>
        <row r="18">
          <cell r="A18" t="str">
            <v>1427</v>
          </cell>
          <cell r="B18">
            <v>43526</v>
          </cell>
        </row>
        <row r="19">
          <cell r="A19" t="str">
            <v>1439</v>
          </cell>
          <cell r="B19">
            <v>-20774</v>
          </cell>
        </row>
        <row r="20">
          <cell r="A20" t="str">
            <v>1456</v>
          </cell>
          <cell r="B20">
            <v>1351002</v>
          </cell>
        </row>
        <row r="21">
          <cell r="A21" t="str">
            <v>1465</v>
          </cell>
          <cell r="B21">
            <v>-195046</v>
          </cell>
        </row>
        <row r="22">
          <cell r="A22" t="str">
            <v>1602</v>
          </cell>
          <cell r="B22">
            <v>9306</v>
          </cell>
        </row>
        <row r="23">
          <cell r="A23" t="str">
            <v>1651</v>
          </cell>
          <cell r="B23">
            <v>51823</v>
          </cell>
        </row>
        <row r="24">
          <cell r="A24" t="str">
            <v>1652</v>
          </cell>
          <cell r="B24">
            <v>101447</v>
          </cell>
        </row>
        <row r="25">
          <cell r="A25" t="str">
            <v>1653</v>
          </cell>
          <cell r="B25">
            <v>81588</v>
          </cell>
        </row>
        <row r="26">
          <cell r="A26" t="str">
            <v>1654</v>
          </cell>
          <cell r="B26">
            <v>87056</v>
          </cell>
        </row>
        <row r="27">
          <cell r="A27" t="str">
            <v>1656</v>
          </cell>
          <cell r="B27">
            <v>446</v>
          </cell>
        </row>
        <row r="28">
          <cell r="A28" t="str">
            <v>1657</v>
          </cell>
          <cell r="B28">
            <v>7176</v>
          </cell>
        </row>
        <row r="29">
          <cell r="A29" t="str">
            <v>1658</v>
          </cell>
          <cell r="B29">
            <v>25500</v>
          </cell>
        </row>
        <row r="30">
          <cell r="A30" t="str">
            <v>1659</v>
          </cell>
          <cell r="B30">
            <v>50475</v>
          </cell>
        </row>
        <row r="31">
          <cell r="A31" t="str">
            <v>1692</v>
          </cell>
          <cell r="B31">
            <v>-4801</v>
          </cell>
        </row>
        <row r="32">
          <cell r="A32" t="str">
            <v>1693</v>
          </cell>
          <cell r="B32">
            <v>-33696</v>
          </cell>
        </row>
        <row r="33">
          <cell r="A33" t="str">
            <v>1694</v>
          </cell>
          <cell r="B33">
            <v>-39877</v>
          </cell>
        </row>
        <row r="34">
          <cell r="A34" t="str">
            <v>1697</v>
          </cell>
          <cell r="B34">
            <v>-3040</v>
          </cell>
        </row>
        <row r="35">
          <cell r="A35" t="str">
            <v>1698</v>
          </cell>
          <cell r="B35">
            <v>-9487</v>
          </cell>
        </row>
        <row r="36">
          <cell r="A36" t="str">
            <v>1699</v>
          </cell>
          <cell r="B36">
            <v>-5730</v>
          </cell>
        </row>
        <row r="37">
          <cell r="A37" t="str">
            <v>1705</v>
          </cell>
          <cell r="B37">
            <v>0</v>
          </cell>
        </row>
        <row r="38">
          <cell r="A38" t="str">
            <v>1715</v>
          </cell>
          <cell r="B38">
            <v>18316</v>
          </cell>
        </row>
        <row r="39">
          <cell r="A39" t="str">
            <v>1725</v>
          </cell>
          <cell r="B39">
            <v>3</v>
          </cell>
        </row>
        <row r="40">
          <cell r="A40" t="str">
            <v>1735</v>
          </cell>
          <cell r="B40">
            <v>0</v>
          </cell>
        </row>
        <row r="41">
          <cell r="A41" t="str">
            <v>1740</v>
          </cell>
          <cell r="B41">
            <v>26668</v>
          </cell>
        </row>
        <row r="42">
          <cell r="A42" t="str">
            <v>1741</v>
          </cell>
          <cell r="B42">
            <v>7130</v>
          </cell>
        </row>
        <row r="43">
          <cell r="A43" t="str">
            <v>1791</v>
          </cell>
          <cell r="B43">
            <v>6373</v>
          </cell>
        </row>
        <row r="44">
          <cell r="A44" t="str">
            <v>1801</v>
          </cell>
          <cell r="B44">
            <v>10710</v>
          </cell>
        </row>
        <row r="45">
          <cell r="A45" t="str">
            <v>1851</v>
          </cell>
          <cell r="B45">
            <v>2986</v>
          </cell>
        </row>
        <row r="46">
          <cell r="A46" t="str">
            <v>1854</v>
          </cell>
          <cell r="B46">
            <v>4182</v>
          </cell>
        </row>
        <row r="47">
          <cell r="A47" t="str">
            <v>1855</v>
          </cell>
          <cell r="B47">
            <v>36701</v>
          </cell>
        </row>
        <row r="48">
          <cell r="A48" t="str">
            <v>1856</v>
          </cell>
          <cell r="B48">
            <v>47259</v>
          </cell>
        </row>
        <row r="49">
          <cell r="A49" t="str">
            <v>1858</v>
          </cell>
          <cell r="B49">
            <v>0</v>
          </cell>
        </row>
        <row r="50">
          <cell r="A50" t="str">
            <v>1859</v>
          </cell>
          <cell r="B50">
            <v>0</v>
          </cell>
        </row>
        <row r="51">
          <cell r="A51" t="str">
            <v>1860</v>
          </cell>
          <cell r="B51">
            <v>7611</v>
          </cell>
        </row>
        <row r="52">
          <cell r="A52" t="str">
            <v>1870</v>
          </cell>
          <cell r="B52">
            <v>3295</v>
          </cell>
        </row>
        <row r="53">
          <cell r="A53" t="str">
            <v>5763</v>
          </cell>
          <cell r="B53">
            <v>35239</v>
          </cell>
        </row>
      </sheetData>
      <sheetData sheetId="5" refreshError="1">
        <row r="5">
          <cell r="A5" t="str">
            <v>2034</v>
          </cell>
          <cell r="B5">
            <v>3349</v>
          </cell>
        </row>
        <row r="6">
          <cell r="A6" t="str">
            <v>2035</v>
          </cell>
          <cell r="B6">
            <v>83134</v>
          </cell>
        </row>
        <row r="7">
          <cell r="A7" t="str">
            <v>2036</v>
          </cell>
          <cell r="B7">
            <v>19801</v>
          </cell>
        </row>
        <row r="8">
          <cell r="A8" t="str">
            <v>2065</v>
          </cell>
          <cell r="B8">
            <v>39558</v>
          </cell>
        </row>
        <row r="9">
          <cell r="A9" t="str">
            <v>2066</v>
          </cell>
          <cell r="B9">
            <v>123480</v>
          </cell>
        </row>
        <row r="10">
          <cell r="A10" t="str">
            <v>2124</v>
          </cell>
          <cell r="B10">
            <v>419832</v>
          </cell>
        </row>
        <row r="11">
          <cell r="A11" t="str">
            <v>2151</v>
          </cell>
          <cell r="B11">
            <v>0</v>
          </cell>
        </row>
        <row r="12">
          <cell r="A12" t="str">
            <v>2152</v>
          </cell>
          <cell r="B12">
            <v>0</v>
          </cell>
        </row>
        <row r="13">
          <cell r="A13" t="str">
            <v>2202</v>
          </cell>
          <cell r="B13">
            <v>149656</v>
          </cell>
        </row>
        <row r="14">
          <cell r="A14" t="str">
            <v>2203</v>
          </cell>
          <cell r="B14">
            <v>3420646</v>
          </cell>
        </row>
        <row r="15">
          <cell r="A15" t="str">
            <v>2211</v>
          </cell>
          <cell r="B15">
            <v>377876</v>
          </cell>
        </row>
        <row r="16">
          <cell r="A16" t="str">
            <v>2215</v>
          </cell>
          <cell r="B16">
            <v>2036356</v>
          </cell>
        </row>
        <row r="17">
          <cell r="A17" t="str">
            <v>2217</v>
          </cell>
          <cell r="B17">
            <v>1046237</v>
          </cell>
        </row>
        <row r="18">
          <cell r="A18" t="str">
            <v>2219</v>
          </cell>
          <cell r="B18">
            <v>5525</v>
          </cell>
        </row>
        <row r="19">
          <cell r="A19" t="str">
            <v>2221</v>
          </cell>
          <cell r="B19">
            <v>5158</v>
          </cell>
        </row>
        <row r="20">
          <cell r="A20" t="str">
            <v>2223</v>
          </cell>
          <cell r="B20">
            <v>49711</v>
          </cell>
        </row>
        <row r="21">
          <cell r="A21" t="str">
            <v>2229</v>
          </cell>
          <cell r="B21">
            <v>150</v>
          </cell>
        </row>
        <row r="22">
          <cell r="A22" t="str">
            <v>2401</v>
          </cell>
          <cell r="B22">
            <v>95631</v>
          </cell>
        </row>
        <row r="23">
          <cell r="A23" t="str">
            <v>2402</v>
          </cell>
          <cell r="B23">
            <v>162910</v>
          </cell>
        </row>
        <row r="24">
          <cell r="A24" t="str">
            <v>2703</v>
          </cell>
          <cell r="B24">
            <v>2809</v>
          </cell>
        </row>
        <row r="25">
          <cell r="A25" t="str">
            <v>2706</v>
          </cell>
          <cell r="B25">
            <v>2116</v>
          </cell>
        </row>
        <row r="26">
          <cell r="A26" t="str">
            <v>2712</v>
          </cell>
          <cell r="B26">
            <v>6495</v>
          </cell>
        </row>
        <row r="27">
          <cell r="A27" t="str">
            <v>2715</v>
          </cell>
          <cell r="B27">
            <v>0</v>
          </cell>
        </row>
        <row r="28">
          <cell r="A28" t="str">
            <v>2720</v>
          </cell>
          <cell r="B28">
            <v>66</v>
          </cell>
        </row>
        <row r="29">
          <cell r="A29" t="str">
            <v>2721</v>
          </cell>
          <cell r="B29">
            <v>72831</v>
          </cell>
        </row>
        <row r="30">
          <cell r="A30" t="str">
            <v>2740</v>
          </cell>
          <cell r="B30">
            <v>27862</v>
          </cell>
        </row>
        <row r="31">
          <cell r="A31" t="str">
            <v>2751</v>
          </cell>
          <cell r="B31">
            <v>81</v>
          </cell>
        </row>
        <row r="32">
          <cell r="A32" t="str">
            <v>2791</v>
          </cell>
          <cell r="B32">
            <v>1157</v>
          </cell>
        </row>
        <row r="33">
          <cell r="A33" t="str">
            <v>2801</v>
          </cell>
          <cell r="B33">
            <v>3638</v>
          </cell>
        </row>
        <row r="34">
          <cell r="A34" t="str">
            <v>2851</v>
          </cell>
          <cell r="B34">
            <v>10907</v>
          </cell>
        </row>
        <row r="35">
          <cell r="A35" t="str">
            <v>2853</v>
          </cell>
          <cell r="B35">
            <v>11919</v>
          </cell>
        </row>
        <row r="36">
          <cell r="A36" t="str">
            <v>2854</v>
          </cell>
          <cell r="B36">
            <v>9756</v>
          </cell>
        </row>
        <row r="37">
          <cell r="A37" t="str">
            <v>2855</v>
          </cell>
          <cell r="B37">
            <v>30260</v>
          </cell>
        </row>
        <row r="38">
          <cell r="A38" t="str">
            <v>2858</v>
          </cell>
          <cell r="B38">
            <v>0</v>
          </cell>
        </row>
        <row r="39">
          <cell r="A39" t="str">
            <v>2859</v>
          </cell>
          <cell r="B39">
            <v>0</v>
          </cell>
        </row>
        <row r="40">
          <cell r="A40" t="str">
            <v>2860</v>
          </cell>
          <cell r="B40">
            <v>19648</v>
          </cell>
        </row>
        <row r="41">
          <cell r="A41" t="str">
            <v>2870</v>
          </cell>
          <cell r="B41">
            <v>25600</v>
          </cell>
        </row>
      </sheetData>
      <sheetData sheetId="6" refreshError="1">
        <row r="5">
          <cell r="A5" t="str">
            <v>3001</v>
          </cell>
          <cell r="B5">
            <v>1000000</v>
          </cell>
        </row>
        <row r="6">
          <cell r="A6" t="str">
            <v>3002</v>
          </cell>
          <cell r="B6">
            <v>-468933</v>
          </cell>
        </row>
        <row r="7">
          <cell r="A7" t="str">
            <v>3510</v>
          </cell>
          <cell r="B7">
            <v>150000</v>
          </cell>
        </row>
        <row r="8">
          <cell r="A8" t="str">
            <v>3540</v>
          </cell>
          <cell r="B8">
            <v>13387</v>
          </cell>
        </row>
        <row r="9">
          <cell r="A9" t="str">
            <v>3561</v>
          </cell>
          <cell r="B9">
            <v>3523</v>
          </cell>
        </row>
        <row r="10">
          <cell r="A10" t="str">
            <v>3580</v>
          </cell>
          <cell r="B10">
            <v>104846</v>
          </cell>
        </row>
        <row r="11">
          <cell r="A11" t="str">
            <v>3581</v>
          </cell>
          <cell r="B11">
            <v>0</v>
          </cell>
        </row>
        <row r="12">
          <cell r="A12" t="str">
            <v>3599</v>
          </cell>
          <cell r="B12">
            <v>242082</v>
          </cell>
        </row>
        <row r="13">
          <cell r="A13" t="str">
            <v>4352</v>
          </cell>
          <cell r="B13">
            <v>0</v>
          </cell>
        </row>
      </sheetData>
      <sheetData sheetId="7" refreshError="1">
        <row r="5">
          <cell r="A5" t="str">
            <v>4052</v>
          </cell>
          <cell r="B5">
            <v>1375</v>
          </cell>
        </row>
        <row r="6">
          <cell r="A6" t="str">
            <v>4151</v>
          </cell>
          <cell r="B6">
            <v>15229</v>
          </cell>
        </row>
        <row r="7">
          <cell r="A7" t="str">
            <v>4152</v>
          </cell>
          <cell r="B7">
            <v>88637</v>
          </cell>
        </row>
        <row r="8">
          <cell r="A8" t="str">
            <v>4201</v>
          </cell>
          <cell r="B8">
            <v>1390</v>
          </cell>
        </row>
        <row r="9">
          <cell r="A9" t="str">
            <v>4251</v>
          </cell>
          <cell r="B9">
            <v>438</v>
          </cell>
        </row>
        <row r="10">
          <cell r="A10" t="str">
            <v>4252</v>
          </cell>
          <cell r="B10">
            <v>1096</v>
          </cell>
        </row>
        <row r="11">
          <cell r="A11" t="str">
            <v>4254</v>
          </cell>
          <cell r="B11">
            <v>86</v>
          </cell>
        </row>
        <row r="12">
          <cell r="A12" t="str">
            <v>4351</v>
          </cell>
          <cell r="B12">
            <v>0</v>
          </cell>
        </row>
        <row r="13">
          <cell r="A13" t="str">
            <v>4352</v>
          </cell>
          <cell r="B13">
            <v>0</v>
          </cell>
        </row>
        <row r="14">
          <cell r="A14" t="str">
            <v>4401</v>
          </cell>
          <cell r="B14">
            <v>2566</v>
          </cell>
        </row>
        <row r="15">
          <cell r="A15" t="str">
            <v>4411</v>
          </cell>
          <cell r="B15">
            <v>366363</v>
          </cell>
        </row>
        <row r="16">
          <cell r="A16" t="str">
            <v>4414</v>
          </cell>
          <cell r="B16">
            <v>292432</v>
          </cell>
        </row>
        <row r="17">
          <cell r="A17" t="str">
            <v>4417</v>
          </cell>
          <cell r="B17">
            <v>83227</v>
          </cell>
        </row>
        <row r="18">
          <cell r="A18" t="str">
            <v>4424</v>
          </cell>
          <cell r="B18">
            <v>15170</v>
          </cell>
        </row>
        <row r="19">
          <cell r="A19" t="str">
            <v>4449</v>
          </cell>
          <cell r="B19">
            <v>4439</v>
          </cell>
        </row>
        <row r="20">
          <cell r="A20" t="str">
            <v>4510</v>
          </cell>
          <cell r="B20">
            <v>1829</v>
          </cell>
        </row>
        <row r="21">
          <cell r="A21" t="str">
            <v>4530</v>
          </cell>
          <cell r="B21">
            <v>138894</v>
          </cell>
        </row>
        <row r="22">
          <cell r="A22" t="str">
            <v>4601</v>
          </cell>
          <cell r="B22">
            <v>63799</v>
          </cell>
        </row>
        <row r="23">
          <cell r="A23" t="str">
            <v>4604</v>
          </cell>
          <cell r="B23">
            <v>21627</v>
          </cell>
        </row>
        <row r="24">
          <cell r="A24" t="str">
            <v>4606</v>
          </cell>
          <cell r="B24">
            <v>3485</v>
          </cell>
        </row>
        <row r="25">
          <cell r="A25" t="str">
            <v>4607</v>
          </cell>
          <cell r="B25">
            <v>22004</v>
          </cell>
        </row>
        <row r="26">
          <cell r="A26" t="str">
            <v>4608</v>
          </cell>
          <cell r="B26">
            <v>14148</v>
          </cell>
        </row>
        <row r="27">
          <cell r="A27" t="str">
            <v>4701</v>
          </cell>
          <cell r="B27">
            <v>55</v>
          </cell>
        </row>
        <row r="28">
          <cell r="A28" t="str">
            <v>4703</v>
          </cell>
          <cell r="B28">
            <v>8549</v>
          </cell>
        </row>
        <row r="29">
          <cell r="A29" t="str">
            <v>4707</v>
          </cell>
          <cell r="B29">
            <v>124</v>
          </cell>
        </row>
        <row r="30">
          <cell r="A30" t="str">
            <v>4801</v>
          </cell>
          <cell r="B30">
            <v>265</v>
          </cell>
        </row>
        <row r="31">
          <cell r="A31" t="str">
            <v>4802</v>
          </cell>
          <cell r="B31">
            <v>105871</v>
          </cell>
        </row>
        <row r="32">
          <cell r="A32" t="str">
            <v>4852</v>
          </cell>
          <cell r="B32">
            <v>1295</v>
          </cell>
        </row>
        <row r="33">
          <cell r="A33" t="str">
            <v>4853</v>
          </cell>
          <cell r="B33">
            <v>321</v>
          </cell>
        </row>
        <row r="34">
          <cell r="A34" t="str">
            <v>4900</v>
          </cell>
          <cell r="B34">
            <v>15</v>
          </cell>
        </row>
        <row r="35">
          <cell r="A35" t="str">
            <v>4921</v>
          </cell>
          <cell r="B35">
            <v>5977</v>
          </cell>
        </row>
        <row r="36">
          <cell r="A36" t="str">
            <v>4922</v>
          </cell>
          <cell r="B36">
            <v>127</v>
          </cell>
        </row>
        <row r="37">
          <cell r="A37" t="str">
            <v>4942</v>
          </cell>
          <cell r="B37">
            <v>17921</v>
          </cell>
        </row>
        <row r="38">
          <cell r="A38" t="str">
            <v>5722</v>
          </cell>
          <cell r="B38">
            <v>136764</v>
          </cell>
        </row>
      </sheetData>
      <sheetData sheetId="8" refreshError="1">
        <row r="5">
          <cell r="A5" t="str">
            <v>5034</v>
          </cell>
          <cell r="B5">
            <v>1061</v>
          </cell>
        </row>
        <row r="6">
          <cell r="A6" t="str">
            <v>5035</v>
          </cell>
          <cell r="B6">
            <v>3103</v>
          </cell>
        </row>
        <row r="7">
          <cell r="A7" t="str">
            <v>5036</v>
          </cell>
          <cell r="B7">
            <v>605</v>
          </cell>
        </row>
        <row r="8">
          <cell r="A8" t="str">
            <v>5051</v>
          </cell>
          <cell r="B8">
            <v>64</v>
          </cell>
        </row>
        <row r="9">
          <cell r="A9" t="str">
            <v>5054</v>
          </cell>
          <cell r="B9">
            <v>2121</v>
          </cell>
        </row>
        <row r="10">
          <cell r="A10" t="str">
            <v>5065</v>
          </cell>
          <cell r="B10">
            <v>3425</v>
          </cell>
        </row>
        <row r="11">
          <cell r="A11" t="str">
            <v>5066</v>
          </cell>
          <cell r="B11">
            <v>5908</v>
          </cell>
        </row>
        <row r="12">
          <cell r="A12" t="str">
            <v>5113</v>
          </cell>
          <cell r="B12">
            <v>228</v>
          </cell>
        </row>
        <row r="13">
          <cell r="A13" t="str">
            <v>5123</v>
          </cell>
          <cell r="B13">
            <v>3465</v>
          </cell>
        </row>
        <row r="14">
          <cell r="A14" t="str">
            <v>5124</v>
          </cell>
          <cell r="B14">
            <v>9070</v>
          </cell>
        </row>
        <row r="15">
          <cell r="A15" t="str">
            <v>5151</v>
          </cell>
          <cell r="B15">
            <v>0</v>
          </cell>
        </row>
        <row r="16">
          <cell r="A16" t="str">
            <v>5152</v>
          </cell>
          <cell r="B16">
            <v>0</v>
          </cell>
        </row>
        <row r="17">
          <cell r="A17" t="str">
            <v>5211</v>
          </cell>
          <cell r="B17">
            <v>13047</v>
          </cell>
        </row>
        <row r="18">
          <cell r="A18" t="str">
            <v>5215</v>
          </cell>
          <cell r="B18">
            <v>135023</v>
          </cell>
        </row>
        <row r="19">
          <cell r="A19" t="str">
            <v>5217</v>
          </cell>
          <cell r="B19">
            <v>71275</v>
          </cell>
        </row>
        <row r="20">
          <cell r="A20" t="str">
            <v>5219</v>
          </cell>
          <cell r="B20">
            <v>71</v>
          </cell>
        </row>
        <row r="21">
          <cell r="A21" t="str">
            <v>5221</v>
          </cell>
          <cell r="B21">
            <v>5</v>
          </cell>
        </row>
        <row r="22">
          <cell r="A22" t="str">
            <v>5223</v>
          </cell>
          <cell r="B22">
            <v>1284</v>
          </cell>
        </row>
        <row r="23">
          <cell r="A23" t="str">
            <v>5302</v>
          </cell>
          <cell r="B23">
            <v>1960</v>
          </cell>
        </row>
        <row r="24">
          <cell r="A24" t="str">
            <v>5401</v>
          </cell>
          <cell r="B24">
            <v>5660</v>
          </cell>
        </row>
        <row r="25">
          <cell r="A25" t="str">
            <v>5402</v>
          </cell>
          <cell r="B25">
            <v>23258</v>
          </cell>
        </row>
        <row r="26">
          <cell r="A26" t="str">
            <v>5451</v>
          </cell>
          <cell r="B26">
            <v>7900</v>
          </cell>
        </row>
        <row r="27">
          <cell r="A27" t="str">
            <v>5455</v>
          </cell>
          <cell r="B27">
            <v>7926</v>
          </cell>
        </row>
        <row r="28">
          <cell r="A28" t="str">
            <v>5456</v>
          </cell>
          <cell r="B28">
            <v>133511</v>
          </cell>
        </row>
        <row r="29">
          <cell r="A29" t="str">
            <v>5530</v>
          </cell>
          <cell r="B29">
            <v>63008</v>
          </cell>
        </row>
        <row r="30">
          <cell r="A30" t="str">
            <v>5601</v>
          </cell>
          <cell r="B30">
            <v>10301</v>
          </cell>
        </row>
        <row r="31">
          <cell r="A31" t="str">
            <v>5603</v>
          </cell>
          <cell r="B31">
            <v>248</v>
          </cell>
        </row>
        <row r="32">
          <cell r="A32" t="str">
            <v>5607</v>
          </cell>
          <cell r="B32">
            <v>3938</v>
          </cell>
        </row>
        <row r="33">
          <cell r="A33" t="str">
            <v>5608</v>
          </cell>
          <cell r="B33">
            <v>3145</v>
          </cell>
        </row>
        <row r="34">
          <cell r="A34" t="str">
            <v>5702</v>
          </cell>
          <cell r="B34">
            <v>1144</v>
          </cell>
        </row>
        <row r="35">
          <cell r="A35" t="str">
            <v>5703</v>
          </cell>
          <cell r="B35">
            <v>6383</v>
          </cell>
        </row>
        <row r="36">
          <cell r="A36" t="str">
            <v>5708</v>
          </cell>
          <cell r="B36">
            <v>4505</v>
          </cell>
        </row>
        <row r="37">
          <cell r="A37" t="str">
            <v>5721</v>
          </cell>
          <cell r="B37">
            <v>33886</v>
          </cell>
        </row>
        <row r="38">
          <cell r="A38" t="str">
            <v>5722</v>
          </cell>
          <cell r="B38">
            <v>136764</v>
          </cell>
        </row>
        <row r="39">
          <cell r="A39" t="str">
            <v>5723</v>
          </cell>
          <cell r="B39">
            <v>11795</v>
          </cell>
        </row>
        <row r="40">
          <cell r="A40" t="str">
            <v>5724</v>
          </cell>
          <cell r="B40">
            <v>2310</v>
          </cell>
        </row>
        <row r="41">
          <cell r="A41" t="str">
            <v>5725</v>
          </cell>
          <cell r="B41">
            <v>6324</v>
          </cell>
        </row>
        <row r="42">
          <cell r="A42" t="str">
            <v>5727</v>
          </cell>
          <cell r="B42">
            <v>4557</v>
          </cell>
        </row>
        <row r="43">
          <cell r="A43" t="str">
            <v>5729</v>
          </cell>
          <cell r="B43">
            <v>3238</v>
          </cell>
        </row>
        <row r="44">
          <cell r="A44" t="str">
            <v>5741</v>
          </cell>
          <cell r="B44">
            <v>4017</v>
          </cell>
        </row>
        <row r="45">
          <cell r="A45" t="str">
            <v>5742</v>
          </cell>
          <cell r="B45">
            <v>54396</v>
          </cell>
        </row>
        <row r="46">
          <cell r="A46" t="str">
            <v>5743</v>
          </cell>
          <cell r="B46">
            <v>1393</v>
          </cell>
        </row>
        <row r="47">
          <cell r="A47" t="str">
            <v>5744</v>
          </cell>
          <cell r="B47">
            <v>3719</v>
          </cell>
        </row>
        <row r="48">
          <cell r="A48" t="str">
            <v>5745</v>
          </cell>
          <cell r="B48">
            <v>22300</v>
          </cell>
        </row>
        <row r="49">
          <cell r="A49" t="str">
            <v>5746</v>
          </cell>
          <cell r="B49">
            <v>10248</v>
          </cell>
        </row>
        <row r="50">
          <cell r="A50" t="str">
            <v>5747</v>
          </cell>
          <cell r="B50">
            <v>224</v>
          </cell>
        </row>
        <row r="51">
          <cell r="A51" t="str">
            <v>5748</v>
          </cell>
          <cell r="B51">
            <v>680</v>
          </cell>
        </row>
        <row r="52">
          <cell r="A52" t="str">
            <v>5761</v>
          </cell>
          <cell r="B52">
            <v>34984</v>
          </cell>
        </row>
        <row r="53">
          <cell r="A53" t="str">
            <v>5763</v>
          </cell>
          <cell r="B53">
            <v>35239</v>
          </cell>
        </row>
        <row r="54">
          <cell r="A54" t="str">
            <v>5764</v>
          </cell>
          <cell r="B54">
            <v>52</v>
          </cell>
        </row>
        <row r="55">
          <cell r="A55" t="str">
            <v>5765</v>
          </cell>
          <cell r="B55">
            <v>1966</v>
          </cell>
        </row>
        <row r="56">
          <cell r="A56" t="str">
            <v>5766</v>
          </cell>
          <cell r="B56">
            <v>262</v>
          </cell>
        </row>
        <row r="57">
          <cell r="A57" t="str">
            <v>5767</v>
          </cell>
          <cell r="B57">
            <v>47</v>
          </cell>
        </row>
        <row r="58">
          <cell r="A58" t="str">
            <v>5768</v>
          </cell>
          <cell r="B58">
            <v>616</v>
          </cell>
        </row>
        <row r="59">
          <cell r="A59" t="str">
            <v>5781</v>
          </cell>
          <cell r="B59">
            <v>2691</v>
          </cell>
        </row>
        <row r="60">
          <cell r="A60" t="str">
            <v>5782</v>
          </cell>
          <cell r="B60">
            <v>11696</v>
          </cell>
        </row>
        <row r="61">
          <cell r="A61" t="str">
            <v>5783</v>
          </cell>
          <cell r="B61">
            <v>8221</v>
          </cell>
        </row>
        <row r="62">
          <cell r="A62" t="str">
            <v>5786</v>
          </cell>
          <cell r="B62">
            <v>1196</v>
          </cell>
        </row>
        <row r="63">
          <cell r="A63" t="str">
            <v>5787</v>
          </cell>
          <cell r="B63">
            <v>2788</v>
          </cell>
        </row>
        <row r="64">
          <cell r="A64" t="str">
            <v>5788</v>
          </cell>
          <cell r="B64">
            <v>7067</v>
          </cell>
        </row>
        <row r="65">
          <cell r="A65" t="str">
            <v>5801</v>
          </cell>
          <cell r="B65">
            <v>61862</v>
          </cell>
        </row>
        <row r="66">
          <cell r="A66" t="str">
            <v>5802</v>
          </cell>
          <cell r="B66">
            <v>1882</v>
          </cell>
        </row>
        <row r="67">
          <cell r="A67" t="str">
            <v>5852</v>
          </cell>
          <cell r="B67">
            <v>6</v>
          </cell>
        </row>
        <row r="68">
          <cell r="A68" t="str">
            <v>5921</v>
          </cell>
          <cell r="B68">
            <v>11309</v>
          </cell>
        </row>
        <row r="69">
          <cell r="A69" t="str">
            <v>5922</v>
          </cell>
          <cell r="B69">
            <v>5653</v>
          </cell>
        </row>
        <row r="70">
          <cell r="A70" t="str">
            <v>5942</v>
          </cell>
          <cell r="B70">
            <v>496</v>
          </cell>
        </row>
        <row r="71">
          <cell r="A71" t="str">
            <v>5999</v>
          </cell>
          <cell r="B71">
            <v>30146</v>
          </cell>
        </row>
      </sheetData>
      <sheetData sheetId="9"/>
      <sheetData sheetId="10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Расх (2)"/>
      <sheetName val="Хану"/>
      <sheetName val="ИзменениеЦенОС"/>
      <sheetName val="ИзменяемыеДанные"/>
      <sheetName val="Расчет"/>
      <sheetName val="ПриобретениеОС"/>
      <sheetName val="РасшРасх"/>
      <sheetName val="ИСпрОС"/>
      <sheetName val="Штат"/>
      <sheetName val="ФинансовыеРезультаты"/>
      <sheetName val="ДДС"/>
      <sheetName val="НДС"/>
      <sheetName val="ПП"/>
      <sheetName val="расшифровка по кап."/>
      <sheetName val="1 класс"/>
      <sheetName val="2 класс"/>
      <sheetName val="3 класс"/>
      <sheetName val="4 класс"/>
      <sheetName val="5 класс"/>
      <sheetName val="ДДСАБ"/>
      <sheetName val="ДДСККБ"/>
      <sheetName val="Лв 1715 (сб)"/>
      <sheetName val="Prelim Cost"/>
      <sheetName val="Intercompany transactions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гнг"/>
      <sheetName val="январь"/>
      <sheetName val="февраль"/>
      <sheetName val="март"/>
      <sheetName val="1-й кв"/>
      <sheetName val="апрель"/>
      <sheetName val="май"/>
      <sheetName val="июнь"/>
      <sheetName val="2-й кв"/>
      <sheetName val="июль"/>
      <sheetName val="август"/>
      <sheetName val="сентябрь"/>
      <sheetName val="октябрь"/>
      <sheetName val="НОЯБРЬ"/>
      <sheetName val="декабрь"/>
      <sheetName val="3-й кв"/>
      <sheetName val="4-кв"/>
      <sheetName val="год"/>
      <sheetName val="ИзменяемыеДанные"/>
      <sheetName val="TS"/>
      <sheetName val="1 класс"/>
      <sheetName val="2 класс"/>
      <sheetName val="3 класс"/>
      <sheetName val="4 класс"/>
      <sheetName val="5 класс"/>
      <sheetName val="ОборБалФормОтч"/>
      <sheetName val="Форма2"/>
      <sheetName val="ОТиТБ"/>
      <sheetName val="жд тарифы"/>
      <sheetName val="ДДСАБ"/>
      <sheetName val="ДДСККБ"/>
      <sheetName val="Пром1"/>
      <sheetName val="Лв 1715 (сб)"/>
      <sheetName val="бартер"/>
      <sheetName val="FES"/>
      <sheetName val="МО 0012"/>
      <sheetName val="Статьи"/>
      <sheetName val="д.7.001"/>
      <sheetName val="t0_name"/>
      <sheetName val="поставка сравн13"/>
      <sheetName val="s"/>
      <sheetName val="класс"/>
      <sheetName val="ведомость"/>
      <sheetName val="SMSTemp"/>
      <sheetName val="Лист1"/>
      <sheetName val="Об-я св-а"/>
      <sheetName val="Intercompany transactions"/>
      <sheetName val="Cost 99v98"/>
      <sheetName val="Hidden"/>
      <sheetName val="СписокТЭП"/>
      <sheetName val="#ССЫЛКА"/>
      <sheetName val="из сем"/>
      <sheetName val="1-й_кв"/>
      <sheetName val="2-й_кв"/>
      <sheetName val="3-й_кв"/>
      <sheetName val="жд_тарифы"/>
      <sheetName val="МО_0012"/>
      <sheetName val="д_7_001"/>
      <sheetName val="1_класс"/>
      <sheetName val="2_класс"/>
      <sheetName val="3_класс"/>
      <sheetName val="4_класс"/>
      <sheetName val="5_класс"/>
      <sheetName val="F100-Trial BS"/>
      <sheetName val="рев дф (1.08.) (3)"/>
    </sheetNames>
    <sheetDataSet>
      <sheetData sheetId="0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2</v>
          </cell>
          <cell r="B2" t="str">
            <v>Мясо и субпродукты пищевые мясные</v>
          </cell>
          <cell r="C2">
            <v>561</v>
          </cell>
        </row>
        <row r="3">
          <cell r="A3">
            <v>3</v>
          </cell>
          <cell r="B3" t="str">
            <v>Рыба и др. водные беспозозвоночные</v>
          </cell>
          <cell r="C3">
            <v>572</v>
          </cell>
        </row>
        <row r="4">
          <cell r="A4">
            <v>4</v>
          </cell>
          <cell r="B4" t="str">
            <v>Молоко и молочные,яйца,прод.пищ</v>
          </cell>
          <cell r="C4">
            <v>552</v>
          </cell>
        </row>
        <row r="5">
          <cell r="A5">
            <v>5</v>
          </cell>
          <cell r="B5" t="str">
            <v>Продукты животного происходения не пищ.</v>
          </cell>
          <cell r="C5">
            <v>564</v>
          </cell>
        </row>
        <row r="6">
          <cell r="A6">
            <v>6</v>
          </cell>
          <cell r="B6" t="str">
            <v>Растения живые, цветы</v>
          </cell>
          <cell r="C6" t="str">
            <v>112</v>
          </cell>
        </row>
        <row r="7">
          <cell r="A7">
            <v>7</v>
          </cell>
          <cell r="B7" t="str">
            <v>Овощи,клубни пищевые</v>
          </cell>
          <cell r="C7" t="str">
            <v>041</v>
          </cell>
        </row>
        <row r="8">
          <cell r="A8">
            <v>8</v>
          </cell>
          <cell r="B8" t="str">
            <v>Фрукты съедобные</v>
          </cell>
          <cell r="C8">
            <v>51</v>
          </cell>
        </row>
        <row r="9">
          <cell r="A9">
            <v>9</v>
          </cell>
          <cell r="B9" t="str">
            <v>Кофе,чай,пряности</v>
          </cell>
          <cell r="C9" t="str">
            <v>516</v>
          </cell>
        </row>
        <row r="10">
          <cell r="A10">
            <v>10</v>
          </cell>
          <cell r="B10" t="str">
            <v>Зерно</v>
          </cell>
          <cell r="C10">
            <v>18</v>
          </cell>
        </row>
        <row r="11">
          <cell r="A11">
            <v>11</v>
          </cell>
          <cell r="B11" t="str">
            <v>Продукты муком.производства, солод</v>
          </cell>
          <cell r="C11">
            <v>504</v>
          </cell>
        </row>
        <row r="12">
          <cell r="A12">
            <v>12</v>
          </cell>
          <cell r="B12" t="str">
            <v>Семена,солома,фураж</v>
          </cell>
          <cell r="C12" t="str">
            <v>054</v>
          </cell>
        </row>
        <row r="13">
          <cell r="A13">
            <v>13</v>
          </cell>
          <cell r="B13" t="str">
            <v xml:space="preserve">Шеллак,смолы,экстракты </v>
          </cell>
          <cell r="C13" t="str">
            <v>441</v>
          </cell>
        </row>
        <row r="14">
          <cell r="A14">
            <v>15</v>
          </cell>
          <cell r="B14" t="str">
            <v>Жиры,масла животн. и растит. пищевые</v>
          </cell>
          <cell r="C14" t="str">
            <v>563</v>
          </cell>
        </row>
        <row r="15">
          <cell r="A15">
            <v>16</v>
          </cell>
          <cell r="B15" t="str">
            <v>Изделия из мяса и рыбы</v>
          </cell>
          <cell r="C15" t="str">
            <v>562</v>
          </cell>
        </row>
        <row r="16">
          <cell r="A16">
            <v>17</v>
          </cell>
          <cell r="B16" t="str">
            <v>сахар и конд.изделия из сахара</v>
          </cell>
          <cell r="C16" t="str">
            <v>521</v>
          </cell>
        </row>
        <row r="17">
          <cell r="A17">
            <v>18</v>
          </cell>
          <cell r="B17" t="str">
            <v>Какао и изд. из него</v>
          </cell>
          <cell r="C17">
            <v>514</v>
          </cell>
        </row>
        <row r="18">
          <cell r="A18">
            <v>19</v>
          </cell>
          <cell r="B18" t="str">
            <v>Изд. из зерна,муки, хлебобул.</v>
          </cell>
          <cell r="C18" t="str">
            <v>513</v>
          </cell>
        </row>
        <row r="19">
          <cell r="A19">
            <v>20</v>
          </cell>
          <cell r="B19" t="str">
            <v>изделия из овощей плодов и др. растений</v>
          </cell>
          <cell r="C19" t="str">
            <v>581</v>
          </cell>
        </row>
        <row r="20">
          <cell r="A20">
            <v>21</v>
          </cell>
          <cell r="B20" t="str">
            <v>Продукты пищевые прочие</v>
          </cell>
          <cell r="C20" t="str">
            <v>516</v>
          </cell>
        </row>
        <row r="21">
          <cell r="A21">
            <v>22</v>
          </cell>
          <cell r="B21" t="str">
            <v>Напитки,нап.алкогольные и уксус.</v>
          </cell>
          <cell r="C21">
            <v>593</v>
          </cell>
        </row>
        <row r="22">
          <cell r="A22">
            <v>23</v>
          </cell>
          <cell r="B22" t="str">
            <v>Отходы пищ.пром.корма для животных</v>
          </cell>
          <cell r="C22" t="str">
            <v>542</v>
          </cell>
        </row>
        <row r="23">
          <cell r="A23">
            <v>24</v>
          </cell>
          <cell r="B23" t="str">
            <v>Табак,таб.изделия</v>
          </cell>
          <cell r="C23" t="str">
            <v>072</v>
          </cell>
        </row>
        <row r="24">
          <cell r="A24">
            <v>25</v>
          </cell>
          <cell r="B24" t="str">
            <v>Соль,сера,земля и камени, гипс,известь,цемент</v>
          </cell>
          <cell r="C24" t="str">
            <v>531</v>
          </cell>
        </row>
        <row r="25">
          <cell r="A25">
            <v>26</v>
          </cell>
          <cell r="B25" t="str">
            <v>Руды,шлаки,зола</v>
          </cell>
          <cell r="C25" t="str">
            <v>141</v>
          </cell>
        </row>
        <row r="26">
          <cell r="A26">
            <v>27</v>
          </cell>
          <cell r="B26" t="str">
            <v>Топливо мин.уголь, нефтепродукты</v>
          </cell>
          <cell r="C26" t="str">
            <v>211</v>
          </cell>
        </row>
        <row r="27">
          <cell r="A27">
            <v>28</v>
          </cell>
          <cell r="B27" t="str">
            <v>Продукты неорганической химии</v>
          </cell>
          <cell r="C27" t="str">
            <v>487</v>
          </cell>
        </row>
        <row r="28">
          <cell r="A28">
            <v>29</v>
          </cell>
          <cell r="B28" t="str">
            <v>Продукты органической химии</v>
          </cell>
          <cell r="C28" t="str">
            <v>711</v>
          </cell>
        </row>
        <row r="29">
          <cell r="A29">
            <v>30</v>
          </cell>
          <cell r="B29" t="str">
            <v>Изделия фармацевтические</v>
          </cell>
          <cell r="C29" t="str">
            <v>078</v>
          </cell>
        </row>
        <row r="30">
          <cell r="A30">
            <v>31</v>
          </cell>
          <cell r="B30" t="str">
            <v>Удобрения</v>
          </cell>
          <cell r="C30" t="str">
            <v>433</v>
          </cell>
        </row>
        <row r="31">
          <cell r="A31">
            <v>32</v>
          </cell>
          <cell r="B31" t="str">
            <v>Экстраты, красители,краски,лаки, замазки</v>
          </cell>
          <cell r="C31" t="str">
            <v>466</v>
          </cell>
        </row>
        <row r="32">
          <cell r="A32">
            <v>33</v>
          </cell>
          <cell r="B32" t="str">
            <v>Масла эфирные, изделия парфюмерные</v>
          </cell>
          <cell r="C32" t="str">
            <v>442</v>
          </cell>
        </row>
        <row r="33">
          <cell r="A33">
            <v>34</v>
          </cell>
          <cell r="B33" t="str">
            <v>мыло,сред.моющие, чистящие, воски</v>
          </cell>
          <cell r="C33" t="str">
            <v>756</v>
          </cell>
        </row>
        <row r="34">
          <cell r="A34">
            <v>35</v>
          </cell>
          <cell r="B34" t="str">
            <v>Вещества белковые, ферменты</v>
          </cell>
          <cell r="C34" t="str">
            <v>464</v>
          </cell>
        </row>
        <row r="35">
          <cell r="A35">
            <v>36</v>
          </cell>
          <cell r="B35" t="str">
            <v>Порох,вещества взрывчатые и пиротехнич.</v>
          </cell>
          <cell r="C35" t="str">
            <v>693</v>
          </cell>
        </row>
        <row r="36">
          <cell r="A36">
            <v>37</v>
          </cell>
          <cell r="B36" t="str">
            <v>Фото и кинотовары</v>
          </cell>
          <cell r="C36" t="str">
            <v>462</v>
          </cell>
        </row>
        <row r="37">
          <cell r="A37">
            <v>38</v>
          </cell>
          <cell r="B37" t="str">
            <v xml:space="preserve">Изделия хим.пром. различные </v>
          </cell>
          <cell r="C37" t="str">
            <v>475</v>
          </cell>
        </row>
        <row r="38">
          <cell r="A38">
            <v>39</v>
          </cell>
          <cell r="B38" t="str">
            <v>Пластмассы и изделия из них</v>
          </cell>
          <cell r="C38" t="str">
            <v>461</v>
          </cell>
        </row>
        <row r="39">
          <cell r="A39">
            <v>40</v>
          </cell>
          <cell r="B39" t="str">
            <v>Каучук и изделия из них</v>
          </cell>
          <cell r="C39" t="str">
            <v>451</v>
          </cell>
        </row>
        <row r="40">
          <cell r="A40">
            <v>41</v>
          </cell>
          <cell r="B40" t="str">
            <v>Кожи, шкуры (кроме меховых шкур)</v>
          </cell>
          <cell r="C40" t="str">
            <v>077</v>
          </cell>
        </row>
        <row r="41">
          <cell r="A41">
            <v>42</v>
          </cell>
          <cell r="B41" t="str">
            <v>Изделия из кожи, шорно-седельные</v>
          </cell>
          <cell r="C41" t="str">
            <v>653</v>
          </cell>
        </row>
        <row r="42">
          <cell r="A42">
            <v>44</v>
          </cell>
          <cell r="B42" t="str">
            <v>Древесина и изделия из древесины</v>
          </cell>
          <cell r="C42" t="str">
            <v>081</v>
          </cell>
        </row>
        <row r="43">
          <cell r="A43">
            <v>46</v>
          </cell>
          <cell r="B43" t="str">
            <v xml:space="preserve">Изделия из соломы, альфы, </v>
          </cell>
          <cell r="C43" t="str">
            <v>685</v>
          </cell>
        </row>
        <row r="44">
          <cell r="A44">
            <v>47</v>
          </cell>
          <cell r="B44" t="str">
            <v>масса бумажная из древесины, целлюлоза</v>
          </cell>
          <cell r="C44" t="str">
            <v>131</v>
          </cell>
        </row>
        <row r="45">
          <cell r="A45">
            <v>48</v>
          </cell>
          <cell r="B45" t="str">
            <v>Бумага,картон и изделия из них</v>
          </cell>
          <cell r="C45" t="str">
            <v>132</v>
          </cell>
        </row>
        <row r="46">
          <cell r="A46">
            <v>49</v>
          </cell>
          <cell r="B46" t="str">
            <v>Книги,газеты,репрод.и др. полиграф-кой пром.</v>
          </cell>
          <cell r="C46" t="str">
            <v>671</v>
          </cell>
        </row>
        <row r="47">
          <cell r="A47">
            <v>51</v>
          </cell>
          <cell r="B47" t="str">
            <v>Шерсть, волос животных</v>
          </cell>
          <cell r="C47" t="str">
            <v>076</v>
          </cell>
        </row>
        <row r="48">
          <cell r="A48">
            <v>52</v>
          </cell>
          <cell r="B48" t="str">
            <v>Хлопок</v>
          </cell>
          <cell r="C48" t="str">
            <v>611</v>
          </cell>
        </row>
        <row r="49">
          <cell r="A49">
            <v>53</v>
          </cell>
          <cell r="B49" t="str">
            <v>Материалы текстильные и изделия из них</v>
          </cell>
          <cell r="C49" t="str">
            <v>621</v>
          </cell>
        </row>
        <row r="50">
          <cell r="A50">
            <v>54</v>
          </cell>
          <cell r="B50" t="str">
            <v>Волокна синтетическ. или искуственные</v>
          </cell>
          <cell r="C50" t="str">
            <v>622</v>
          </cell>
        </row>
        <row r="51">
          <cell r="A51">
            <v>55</v>
          </cell>
          <cell r="B51" t="str">
            <v>Волокна</v>
          </cell>
          <cell r="C51" t="str">
            <v>631</v>
          </cell>
        </row>
        <row r="52">
          <cell r="A52">
            <v>56</v>
          </cell>
          <cell r="B52" t="str">
            <v>Вата,войлок,ватин</v>
          </cell>
          <cell r="C52" t="str">
            <v>626</v>
          </cell>
        </row>
        <row r="53">
          <cell r="A53">
            <v>57</v>
          </cell>
          <cell r="B53" t="str">
            <v>Ковры,покрытия напольные.</v>
          </cell>
          <cell r="C53" t="str">
            <v>685</v>
          </cell>
        </row>
        <row r="54">
          <cell r="A54">
            <v>58</v>
          </cell>
          <cell r="B54" t="str">
            <v>Ткани специальные, кружева, габелены</v>
          </cell>
          <cell r="C54" t="str">
            <v>631</v>
          </cell>
        </row>
        <row r="55">
          <cell r="A55">
            <v>59</v>
          </cell>
          <cell r="B55" t="str">
            <v>Ткани пропитанные, окрашенные технич.</v>
          </cell>
          <cell r="C55" t="str">
            <v>626</v>
          </cell>
        </row>
        <row r="56">
          <cell r="A56">
            <v>60</v>
          </cell>
          <cell r="B56" t="str">
            <v>Изделия трикотажные и вязаные</v>
          </cell>
          <cell r="C56" t="str">
            <v>633</v>
          </cell>
        </row>
        <row r="57">
          <cell r="A57">
            <v>61</v>
          </cell>
          <cell r="B57" t="str">
            <v xml:space="preserve">Одежда тикотажная </v>
          </cell>
          <cell r="C57" t="str">
            <v>633</v>
          </cell>
        </row>
        <row r="58">
          <cell r="A58">
            <v>62</v>
          </cell>
          <cell r="B58" t="str">
            <v>Одежда кроме трикот.</v>
          </cell>
          <cell r="C58" t="str">
            <v>634</v>
          </cell>
        </row>
        <row r="59">
          <cell r="A59">
            <v>63</v>
          </cell>
          <cell r="B59" t="str">
            <v>Изделия текстильные готовые</v>
          </cell>
          <cell r="C59" t="str">
            <v>632</v>
          </cell>
        </row>
        <row r="60">
          <cell r="A60">
            <v>64</v>
          </cell>
          <cell r="B60" t="str">
            <v>Обувь, гамаши и аналог.</v>
          </cell>
          <cell r="C60" t="str">
            <v>654</v>
          </cell>
        </row>
        <row r="61">
          <cell r="A61">
            <v>68</v>
          </cell>
          <cell r="B61" t="str">
            <v>Изделия из камня, гипса, цемента</v>
          </cell>
          <cell r="C61" t="str">
            <v>264</v>
          </cell>
        </row>
        <row r="62">
          <cell r="A62">
            <v>69</v>
          </cell>
          <cell r="B62" t="str">
            <v>Изделия керамические</v>
          </cell>
          <cell r="C62" t="str">
            <v>268</v>
          </cell>
        </row>
        <row r="63">
          <cell r="A63">
            <v>70</v>
          </cell>
          <cell r="B63" t="str">
            <v>Стекло и изделия из него</v>
          </cell>
          <cell r="C63" t="str">
            <v>267</v>
          </cell>
        </row>
        <row r="64">
          <cell r="A64">
            <v>72</v>
          </cell>
          <cell r="B64" t="str">
            <v>Железо и сталь</v>
          </cell>
          <cell r="C64" t="str">
            <v>411</v>
          </cell>
        </row>
        <row r="65">
          <cell r="A65">
            <v>73</v>
          </cell>
          <cell r="B65" t="str">
            <v>Изделия из железа и стали</v>
          </cell>
          <cell r="C65" t="str">
            <v>323</v>
          </cell>
        </row>
        <row r="66">
          <cell r="A66">
            <v>74</v>
          </cell>
          <cell r="B66" t="str">
            <v>Медь и изделия из нее</v>
          </cell>
          <cell r="C66" t="str">
            <v>333</v>
          </cell>
        </row>
        <row r="67">
          <cell r="A67">
            <v>76</v>
          </cell>
          <cell r="B67" t="str">
            <v>Алюминий и изделия из него</v>
          </cell>
          <cell r="C67" t="str">
            <v>416</v>
          </cell>
        </row>
        <row r="68">
          <cell r="A68">
            <v>78</v>
          </cell>
          <cell r="B68" t="str">
            <v>Свинец и изделия из него</v>
          </cell>
          <cell r="C68" t="str">
            <v>416</v>
          </cell>
        </row>
        <row r="69">
          <cell r="A69">
            <v>79</v>
          </cell>
          <cell r="B69" t="str">
            <v>Цинк и изделия из него</v>
          </cell>
          <cell r="C69" t="str">
            <v>331</v>
          </cell>
        </row>
        <row r="70">
          <cell r="A70">
            <v>81</v>
          </cell>
          <cell r="B70" t="str">
            <v>Металлы цветные прочие</v>
          </cell>
          <cell r="C70" t="str">
            <v>331</v>
          </cell>
        </row>
        <row r="71">
          <cell r="A71">
            <v>82</v>
          </cell>
          <cell r="B71" t="str">
            <v>Инструменты, изделия режущие</v>
          </cell>
          <cell r="C71" t="str">
            <v>411</v>
          </cell>
        </row>
        <row r="72">
          <cell r="A72">
            <v>83</v>
          </cell>
          <cell r="B72" t="str">
            <v>Изделия различные из неблагородных металлов</v>
          </cell>
          <cell r="C72" t="str">
            <v>415</v>
          </cell>
        </row>
        <row r="73">
          <cell r="A73">
            <v>84</v>
          </cell>
          <cell r="B73" t="str">
            <v>Реакторы ядерные, котлы, машины и мех.уст-ва</v>
          </cell>
          <cell r="C73" t="str">
            <v>351</v>
          </cell>
        </row>
        <row r="74">
          <cell r="A74">
            <v>85</v>
          </cell>
          <cell r="B74" t="str">
            <v>Электротехнические  изделия</v>
          </cell>
          <cell r="C74" t="str">
            <v>404</v>
          </cell>
        </row>
        <row r="75">
          <cell r="A75">
            <v>86</v>
          </cell>
          <cell r="B75" t="str">
            <v>Состав подвижной рельсовый и материалы ж.д.</v>
          </cell>
          <cell r="C75" t="str">
            <v>422</v>
          </cell>
        </row>
        <row r="76">
          <cell r="A76">
            <v>87</v>
          </cell>
          <cell r="B76" t="str">
            <v>Тягачи,автомобили и др. тран-ные средства</v>
          </cell>
          <cell r="C76" t="str">
            <v>381</v>
          </cell>
        </row>
        <row r="77">
          <cell r="A77">
            <v>89</v>
          </cell>
          <cell r="B77" t="str">
            <v>Суда,лодки и др. плавучие средства</v>
          </cell>
          <cell r="C77" t="str">
            <v>391</v>
          </cell>
        </row>
        <row r="78">
          <cell r="A78">
            <v>90</v>
          </cell>
          <cell r="B78" t="str">
            <v xml:space="preserve">Аппараты, оборудование и инструменты </v>
          </cell>
          <cell r="C78" t="str">
            <v>401</v>
          </cell>
        </row>
        <row r="79">
          <cell r="A79">
            <v>92</v>
          </cell>
          <cell r="B79" t="str">
            <v>музыкальные инструменты и их части.</v>
          </cell>
          <cell r="C79" t="str">
            <v>681</v>
          </cell>
        </row>
        <row r="80">
          <cell r="A80">
            <v>93</v>
          </cell>
          <cell r="B80" t="str">
            <v>Оружие,боеприпасы их части</v>
          </cell>
          <cell r="C80" t="str">
            <v>682</v>
          </cell>
        </row>
        <row r="81">
          <cell r="A81">
            <v>94</v>
          </cell>
          <cell r="B81" t="str">
            <v>Мебель</v>
          </cell>
          <cell r="C81" t="str">
            <v>127</v>
          </cell>
        </row>
        <row r="82">
          <cell r="A82">
            <v>95</v>
          </cell>
          <cell r="B82" t="str">
            <v>Игрушки,игры и тд.товары для досуга</v>
          </cell>
          <cell r="C82" t="str">
            <v>683</v>
          </cell>
        </row>
        <row r="83">
          <cell r="A83">
            <v>96</v>
          </cell>
          <cell r="B83" t="str">
            <v>Товары различные</v>
          </cell>
          <cell r="C83" t="str">
            <v>641</v>
          </cell>
        </row>
        <row r="84">
          <cell r="A84">
            <v>99</v>
          </cell>
          <cell r="B84" t="str">
            <v>Контейнеры большой грузоподьемности</v>
          </cell>
          <cell r="C84" t="str">
            <v>391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Расх (2)"/>
      <sheetName val="Хану"/>
      <sheetName val="ИзменениеЦенОС"/>
      <sheetName val="ИзменяемыеДанные"/>
      <sheetName val="Расчет"/>
      <sheetName val="ПриобретениеОС"/>
      <sheetName val="РасшРасх"/>
      <sheetName val="ИСпрОС"/>
      <sheetName val="Штат"/>
      <sheetName val="ФинансовыеРезультаты"/>
      <sheetName val="ДДС"/>
      <sheetName val="НДС"/>
      <sheetName val="ПП"/>
      <sheetName val="расшифровка по кап."/>
      <sheetName val="СПгн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ДДСАБ"/>
      <sheetName val="ДДСККБ"/>
      <sheetName val="ИзменяемыеДанные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10Cash"/>
      <sheetName val="СПгнг"/>
      <sheetName val="Rollforward"/>
      <sheetName val="класс"/>
      <sheetName val="#ССЫЛКА"/>
      <sheetName val="FES"/>
      <sheetName val="База"/>
      <sheetName val="из сем"/>
      <sheetName val="Пр3"/>
      <sheetName val="ниигкр"/>
      <sheetName val="t0_name"/>
      <sheetName val="60701"/>
      <sheetName val="Движение ОС"/>
      <sheetName val="I KEY INFORMATION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а"/>
      <sheetName val="классы"/>
      <sheetName val="1-й кв"/>
      <sheetName val="2-й кв"/>
      <sheetName val="3-й кв"/>
      <sheetName val="4-й кв"/>
      <sheetName val="1 полуг"/>
      <sheetName val="2 полуг"/>
      <sheetName val="год 2001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LME_prices"/>
      <sheetName val="класс"/>
      <sheetName val="ДДСАБ"/>
      <sheetName val="ДДСККБ"/>
      <sheetName val="ЦО-12-01"/>
      <sheetName val="A4.100"/>
      <sheetName val="ИзменяемыеДанные"/>
      <sheetName val="кап_затраты"/>
      <sheetName val="Форма2"/>
      <sheetName val="СПгнг"/>
      <sheetName val="коэфф"/>
      <sheetName val="Баланс"/>
      <sheetName val="Test of FA Installation"/>
      <sheetName val="Additions"/>
      <sheetName val="1-й_кв"/>
      <sheetName val="2-й_кв"/>
      <sheetName val="3-й_кв"/>
      <sheetName val="4-й_кв"/>
      <sheetName val="1_полуг"/>
      <sheetName val="2_полуг"/>
      <sheetName val="год_2001"/>
      <sheetName val="A4_100"/>
      <sheetName val="FS-97"/>
      <sheetName val="предприятия"/>
      <sheetName val="рев на 09.06."/>
      <sheetName val="факт 2005 г."/>
      <sheetName val="XLR_NoRangeSheet"/>
      <sheetName val="ОТиТБ"/>
      <sheetName val="зоны"/>
    </sheetNames>
    <sheetDataSet>
      <sheetData sheetId="0" refreshError="1">
        <row r="1">
          <cell r="A1" t="str">
            <v>Группа</v>
          </cell>
          <cell r="B1" t="str">
            <v>Наименование</v>
          </cell>
          <cell r="C1" t="str">
            <v>Класс</v>
          </cell>
        </row>
        <row r="2">
          <cell r="A2">
            <v>758</v>
          </cell>
          <cell r="B2" t="str">
            <v>Химикаты прочие</v>
          </cell>
          <cell r="C2">
            <v>3</v>
          </cell>
        </row>
        <row r="3">
          <cell r="A3">
            <v>757</v>
          </cell>
          <cell r="B3" t="str">
            <v>Химикаты прочие</v>
          </cell>
          <cell r="C3">
            <v>3</v>
          </cell>
        </row>
        <row r="4">
          <cell r="A4">
            <v>756</v>
          </cell>
          <cell r="B4" t="str">
            <v>Синтетические моющие средства</v>
          </cell>
          <cell r="C4">
            <v>3</v>
          </cell>
        </row>
        <row r="5">
          <cell r="A5">
            <v>755</v>
          </cell>
          <cell r="B5" t="str">
            <v>Химикаты фотографические</v>
          </cell>
          <cell r="C5">
            <v>3</v>
          </cell>
        </row>
        <row r="6">
          <cell r="A6">
            <v>754</v>
          </cell>
          <cell r="B6" t="str">
            <v>Растворители, флотореагенты</v>
          </cell>
          <cell r="C6">
            <v>3</v>
          </cell>
        </row>
        <row r="7">
          <cell r="A7">
            <v>753</v>
          </cell>
          <cell r="B7" t="str">
            <v>Поверхностно-активные препараты</v>
          </cell>
          <cell r="C7">
            <v>3</v>
          </cell>
        </row>
        <row r="8">
          <cell r="A8">
            <v>752</v>
          </cell>
          <cell r="B8" t="str">
            <v>Пластификаторы и пенообразователи</v>
          </cell>
          <cell r="C8">
            <v>3</v>
          </cell>
        </row>
        <row r="9">
          <cell r="A9">
            <v>751</v>
          </cell>
          <cell r="B9" t="str">
            <v>Пестициды</v>
          </cell>
          <cell r="C9">
            <v>3</v>
          </cell>
        </row>
        <row r="10">
          <cell r="A10">
            <v>742</v>
          </cell>
          <cell r="B10" t="str">
            <v>Прочие органические соединения</v>
          </cell>
          <cell r="C10">
            <v>3</v>
          </cell>
        </row>
        <row r="11">
          <cell r="A11">
            <v>732</v>
          </cell>
          <cell r="B11" t="str">
            <v>Нитросоединения</v>
          </cell>
          <cell r="C11">
            <v>3</v>
          </cell>
        </row>
        <row r="12">
          <cell r="A12">
            <v>731</v>
          </cell>
          <cell r="B12" t="str">
            <v>Амины,амиды и их производные (азотные соед)</v>
          </cell>
          <cell r="C12">
            <v>3</v>
          </cell>
        </row>
        <row r="13">
          <cell r="A13">
            <v>726</v>
          </cell>
          <cell r="B13" t="str">
            <v>Оксиды,пероксиды</v>
          </cell>
          <cell r="C13">
            <v>3</v>
          </cell>
        </row>
        <row r="14">
          <cell r="A14">
            <v>725</v>
          </cell>
          <cell r="B14" t="str">
            <v xml:space="preserve">Эфиры и ацетали </v>
          </cell>
          <cell r="C14">
            <v>3</v>
          </cell>
        </row>
        <row r="15">
          <cell r="A15">
            <v>724</v>
          </cell>
          <cell r="B15" t="str">
            <v>Кислоты органические и их соли</v>
          </cell>
          <cell r="C15">
            <v>3</v>
          </cell>
        </row>
        <row r="16">
          <cell r="A16">
            <v>723</v>
          </cell>
          <cell r="B16" t="str">
            <v>Альдегиды, кетоны и ангидриды</v>
          </cell>
          <cell r="C16">
            <v>3</v>
          </cell>
        </row>
        <row r="17">
          <cell r="A17">
            <v>722</v>
          </cell>
          <cell r="B17" t="str">
            <v>Фенолы,фенолоспирты и их производные</v>
          </cell>
          <cell r="C17">
            <v>3</v>
          </cell>
        </row>
        <row r="18">
          <cell r="A18">
            <v>721</v>
          </cell>
          <cell r="B18" t="str">
            <v>Спирты и их производные (органические)</v>
          </cell>
          <cell r="C18">
            <v>3</v>
          </cell>
        </row>
        <row r="19">
          <cell r="A19">
            <v>713</v>
          </cell>
          <cell r="B19" t="str">
            <v>Производные углеводородов прочие</v>
          </cell>
          <cell r="C19">
            <v>3</v>
          </cell>
        </row>
        <row r="20">
          <cell r="A20">
            <v>712</v>
          </cell>
          <cell r="B20" t="str">
            <v>Галогенопроизводственные углеводороды</v>
          </cell>
          <cell r="C20">
            <v>3</v>
          </cell>
        </row>
        <row r="21">
          <cell r="A21">
            <v>711</v>
          </cell>
          <cell r="B21" t="str">
            <v>Углеводороды</v>
          </cell>
          <cell r="C21">
            <v>3</v>
          </cell>
        </row>
        <row r="22">
          <cell r="A22">
            <v>693</v>
          </cell>
          <cell r="B22" t="str">
            <v>Грузы для которых не установлен отдельный тариф</v>
          </cell>
          <cell r="C22">
            <v>2</v>
          </cell>
        </row>
        <row r="23">
          <cell r="A23">
            <v>692</v>
          </cell>
          <cell r="B23" t="str">
            <v>Утиль сырье</v>
          </cell>
          <cell r="C23">
            <v>3</v>
          </cell>
        </row>
        <row r="24">
          <cell r="A24">
            <v>691</v>
          </cell>
          <cell r="B24" t="str">
            <v>Домашние вещи</v>
          </cell>
          <cell r="C24">
            <v>2</v>
          </cell>
        </row>
        <row r="25">
          <cell r="A25">
            <v>685</v>
          </cell>
          <cell r="B25" t="str">
            <v>Изделия из камыша, лозы, лыка</v>
          </cell>
          <cell r="C25">
            <v>3</v>
          </cell>
        </row>
        <row r="26">
          <cell r="A26">
            <v>684</v>
          </cell>
          <cell r="B26" t="str">
            <v>Принадлежности школьно-писменные и канц</v>
          </cell>
          <cell r="C26">
            <v>2</v>
          </cell>
        </row>
        <row r="27">
          <cell r="A27">
            <v>683</v>
          </cell>
          <cell r="B27" t="str">
            <v>Игры, игрушки</v>
          </cell>
          <cell r="C27">
            <v>3</v>
          </cell>
        </row>
        <row r="28">
          <cell r="A28">
            <v>682</v>
          </cell>
          <cell r="B28" t="str">
            <v>Инвентарь спортивный</v>
          </cell>
          <cell r="C28">
            <v>3</v>
          </cell>
        </row>
        <row r="29">
          <cell r="A29">
            <v>681</v>
          </cell>
          <cell r="B29" t="str">
            <v>Инструменты музыкальные</v>
          </cell>
          <cell r="C29">
            <v>3</v>
          </cell>
        </row>
        <row r="30">
          <cell r="A30">
            <v>671</v>
          </cell>
          <cell r="B30" t="str">
            <v>Книги, брошюры, газеты,журналы и т.д.</v>
          </cell>
          <cell r="C30">
            <v>3</v>
          </cell>
        </row>
        <row r="31">
          <cell r="A31">
            <v>662</v>
          </cell>
          <cell r="B31" t="str">
            <v>Тара стеклянная</v>
          </cell>
          <cell r="C31">
            <v>2</v>
          </cell>
        </row>
        <row r="32">
          <cell r="A32">
            <v>661</v>
          </cell>
          <cell r="B32" t="str">
            <v>Посуда и другие изделия стеклянные</v>
          </cell>
          <cell r="C32">
            <v>3</v>
          </cell>
        </row>
        <row r="33">
          <cell r="A33">
            <v>654</v>
          </cell>
          <cell r="B33" t="str">
            <v>Обувь</v>
          </cell>
          <cell r="C33">
            <v>3</v>
          </cell>
        </row>
        <row r="34">
          <cell r="A34">
            <v>653</v>
          </cell>
          <cell r="B34" t="str">
            <v>Изделия из кожи, волоса, щетины</v>
          </cell>
          <cell r="C34">
            <v>3</v>
          </cell>
        </row>
        <row r="35">
          <cell r="A35">
            <v>652</v>
          </cell>
          <cell r="B35" t="str">
            <v>кожа искуственная</v>
          </cell>
          <cell r="C35">
            <v>3</v>
          </cell>
        </row>
        <row r="36">
          <cell r="A36">
            <v>651</v>
          </cell>
          <cell r="B36" t="str">
            <v>Меха, кожи и шкуры выделанные</v>
          </cell>
          <cell r="C36">
            <v>3</v>
          </cell>
        </row>
        <row r="37">
          <cell r="A37">
            <v>641</v>
          </cell>
          <cell r="B37" t="str">
            <v>Галантирея и изделия ювелирные</v>
          </cell>
          <cell r="C37">
            <v>3</v>
          </cell>
        </row>
        <row r="38">
          <cell r="A38">
            <v>635</v>
          </cell>
          <cell r="B38" t="str">
            <v>Ковры и изделия ковровые</v>
          </cell>
          <cell r="C38">
            <v>3</v>
          </cell>
        </row>
        <row r="39">
          <cell r="A39">
            <v>634</v>
          </cell>
          <cell r="B39" t="str">
            <v>Изделия швейные</v>
          </cell>
          <cell r="C39">
            <v>3</v>
          </cell>
        </row>
        <row r="40">
          <cell r="A40">
            <v>633</v>
          </cell>
          <cell r="B40" t="str">
            <v>Изделия трикотажные</v>
          </cell>
          <cell r="C40">
            <v>3</v>
          </cell>
        </row>
        <row r="41">
          <cell r="A41">
            <v>632</v>
          </cell>
          <cell r="B41" t="str">
            <v>Прочие изделия швейной и текстильн. Пром.</v>
          </cell>
          <cell r="C41">
            <v>3</v>
          </cell>
        </row>
        <row r="42">
          <cell r="A42">
            <v>631</v>
          </cell>
          <cell r="B42" t="str">
            <v>Ткани</v>
          </cell>
          <cell r="C42">
            <v>3</v>
          </cell>
        </row>
        <row r="43">
          <cell r="A43">
            <v>626</v>
          </cell>
          <cell r="B43" t="str">
            <v>Войлок и изделия войлочные</v>
          </cell>
          <cell r="C43">
            <v>3</v>
          </cell>
        </row>
        <row r="44">
          <cell r="A44">
            <v>625</v>
          </cell>
          <cell r="B44" t="str">
            <v>Вата льняная, шерстяная</v>
          </cell>
          <cell r="C44">
            <v>3</v>
          </cell>
        </row>
        <row r="45">
          <cell r="A45">
            <v>624</v>
          </cell>
          <cell r="B45" t="str">
            <v>Вата хлопчато-бумажная</v>
          </cell>
          <cell r="C45">
            <v>3</v>
          </cell>
        </row>
        <row r="46">
          <cell r="A46">
            <v>623</v>
          </cell>
          <cell r="B46" t="str">
            <v>Изделия крученые, кроме ниток</v>
          </cell>
          <cell r="C46">
            <v>3</v>
          </cell>
        </row>
        <row r="47">
          <cell r="A47">
            <v>622</v>
          </cell>
          <cell r="B47" t="str">
            <v>Пряжа инити всякие и шелк-сырец</v>
          </cell>
          <cell r="C47">
            <v>3</v>
          </cell>
        </row>
        <row r="48">
          <cell r="A48">
            <v>621</v>
          </cell>
          <cell r="B48" t="str">
            <v>Волокна всякие</v>
          </cell>
          <cell r="C48">
            <v>3</v>
          </cell>
        </row>
        <row r="49">
          <cell r="A49">
            <v>611</v>
          </cell>
          <cell r="B49" t="str">
            <v>Волокно хлопковое</v>
          </cell>
          <cell r="C49">
            <v>3</v>
          </cell>
        </row>
        <row r="50">
          <cell r="A50">
            <v>602</v>
          </cell>
          <cell r="B50" t="str">
            <v>Вода и лед обыкновенные</v>
          </cell>
          <cell r="C50">
            <v>3</v>
          </cell>
        </row>
        <row r="51">
          <cell r="A51">
            <v>595</v>
          </cell>
          <cell r="B51" t="str">
            <v>Напитки безалкогольные и мин.вода</v>
          </cell>
          <cell r="C51">
            <v>3</v>
          </cell>
        </row>
        <row r="52">
          <cell r="A52">
            <v>594</v>
          </cell>
          <cell r="B52" t="str">
            <v>Спирт</v>
          </cell>
          <cell r="C52">
            <v>3</v>
          </cell>
        </row>
        <row r="53">
          <cell r="A53">
            <v>593</v>
          </cell>
          <cell r="B53" t="str">
            <v>Водка</v>
          </cell>
          <cell r="C53">
            <v>3</v>
          </cell>
        </row>
        <row r="54">
          <cell r="A54">
            <v>592</v>
          </cell>
          <cell r="B54" t="str">
            <v>Пиво</v>
          </cell>
          <cell r="C54">
            <v>3</v>
          </cell>
        </row>
        <row r="55">
          <cell r="A55">
            <v>591</v>
          </cell>
          <cell r="B55" t="str">
            <v>Вино всякое</v>
          </cell>
          <cell r="C55">
            <v>3</v>
          </cell>
        </row>
        <row r="56">
          <cell r="A56">
            <v>584</v>
          </cell>
          <cell r="B56" t="str">
            <v>Соки</v>
          </cell>
          <cell r="C56">
            <v>2</v>
          </cell>
        </row>
        <row r="57">
          <cell r="A57">
            <v>583</v>
          </cell>
          <cell r="B57" t="str">
            <v>Овощи, картофель и грибы сушенные</v>
          </cell>
          <cell r="C57">
            <v>2</v>
          </cell>
        </row>
        <row r="58">
          <cell r="A58">
            <v>582</v>
          </cell>
          <cell r="B58" t="str">
            <v>Фрукты и ягоды сушенные</v>
          </cell>
          <cell r="C58">
            <v>2</v>
          </cell>
        </row>
        <row r="59">
          <cell r="A59">
            <v>581</v>
          </cell>
          <cell r="B59" t="str">
            <v>Консервы всякие фруктово-ягодные и грибы</v>
          </cell>
          <cell r="C59">
            <v>2</v>
          </cell>
        </row>
        <row r="60">
          <cell r="A60">
            <v>574</v>
          </cell>
          <cell r="B60" t="str">
            <v>Гракс (остатки жиротопления)</v>
          </cell>
          <cell r="C60">
            <v>2</v>
          </cell>
        </row>
        <row r="61">
          <cell r="A61">
            <v>572</v>
          </cell>
          <cell r="B61" t="str">
            <v>Морепродукты свежые и охлажденные</v>
          </cell>
          <cell r="C61">
            <v>2</v>
          </cell>
        </row>
        <row r="62">
          <cell r="A62">
            <v>564</v>
          </cell>
          <cell r="B62" t="str">
            <v>Жиры и сало животных и птиц</v>
          </cell>
          <cell r="C62">
            <v>2</v>
          </cell>
        </row>
        <row r="63">
          <cell r="A63">
            <v>563</v>
          </cell>
          <cell r="B63" t="str">
            <v>Жиры и сало животных и птиц</v>
          </cell>
          <cell r="C63">
            <v>2</v>
          </cell>
        </row>
        <row r="64">
          <cell r="A64">
            <v>562</v>
          </cell>
          <cell r="B64" t="str">
            <v>Изделия колбасные и копченности</v>
          </cell>
          <cell r="C64">
            <v>2</v>
          </cell>
        </row>
        <row r="65">
          <cell r="A65">
            <v>561</v>
          </cell>
          <cell r="B65" t="str">
            <v>Мясо и субпродукты</v>
          </cell>
          <cell r="C65">
            <v>2</v>
          </cell>
        </row>
        <row r="66">
          <cell r="A66">
            <v>556</v>
          </cell>
          <cell r="B66" t="str">
            <v>Масло растительное</v>
          </cell>
          <cell r="C66">
            <v>2</v>
          </cell>
        </row>
        <row r="67">
          <cell r="A67">
            <v>555</v>
          </cell>
          <cell r="B67" t="str">
            <v>Яйца</v>
          </cell>
          <cell r="C67">
            <v>2</v>
          </cell>
        </row>
        <row r="68">
          <cell r="A68">
            <v>554</v>
          </cell>
          <cell r="B68" t="str">
            <v>Продукция маргариновая и саломас</v>
          </cell>
          <cell r="C68">
            <v>2</v>
          </cell>
        </row>
        <row r="69">
          <cell r="A69">
            <v>553</v>
          </cell>
          <cell r="B69" t="str">
            <v>Масло животное, сыр</v>
          </cell>
          <cell r="C69">
            <v>2</v>
          </cell>
        </row>
        <row r="70">
          <cell r="A70">
            <v>552</v>
          </cell>
          <cell r="B70" t="str">
            <v>Молочные продукты</v>
          </cell>
          <cell r="C70">
            <v>2</v>
          </cell>
        </row>
        <row r="71">
          <cell r="A71">
            <v>551</v>
          </cell>
          <cell r="B71" t="str">
            <v>Молоко</v>
          </cell>
          <cell r="C71">
            <v>2</v>
          </cell>
        </row>
        <row r="72">
          <cell r="A72">
            <v>542</v>
          </cell>
          <cell r="B72" t="str">
            <v>Жмыхи, шроты, мука кормовая</v>
          </cell>
          <cell r="C72">
            <v>2</v>
          </cell>
        </row>
        <row r="73">
          <cell r="A73">
            <v>541</v>
          </cell>
          <cell r="B73" t="str">
            <v>Комбикорма</v>
          </cell>
          <cell r="C73">
            <v>2</v>
          </cell>
        </row>
        <row r="74">
          <cell r="A74">
            <v>531</v>
          </cell>
          <cell r="B74" t="str">
            <v>Соль поваренная</v>
          </cell>
          <cell r="C74">
            <v>2</v>
          </cell>
        </row>
        <row r="75">
          <cell r="A75">
            <v>521</v>
          </cell>
          <cell r="B75" t="str">
            <v>Сахар</v>
          </cell>
          <cell r="C75">
            <v>2</v>
          </cell>
        </row>
        <row r="76">
          <cell r="A76">
            <v>517</v>
          </cell>
          <cell r="B76" t="str">
            <v>Изделия табачно-махорочные</v>
          </cell>
          <cell r="C76">
            <v>3</v>
          </cell>
        </row>
        <row r="77">
          <cell r="A77">
            <v>516</v>
          </cell>
          <cell r="B77" t="str">
            <v>Концентраты пищевые,пряности</v>
          </cell>
          <cell r="C77">
            <v>2</v>
          </cell>
        </row>
        <row r="78">
          <cell r="A78">
            <v>515</v>
          </cell>
          <cell r="B78" t="str">
            <v>Продукция крахмоло-паточной промышл.</v>
          </cell>
          <cell r="C78">
            <v>3</v>
          </cell>
        </row>
        <row r="79">
          <cell r="A79">
            <v>514</v>
          </cell>
          <cell r="B79" t="str">
            <v>Изделия кондитерские сахаристые, мед</v>
          </cell>
          <cell r="C79">
            <v>2</v>
          </cell>
        </row>
        <row r="80">
          <cell r="A80">
            <v>513</v>
          </cell>
          <cell r="B80" t="str">
            <v>Изделия кондитерские мучные</v>
          </cell>
          <cell r="C80">
            <v>2</v>
          </cell>
        </row>
        <row r="81">
          <cell r="A81">
            <v>512</v>
          </cell>
          <cell r="B81" t="str">
            <v>Изделия макаронные</v>
          </cell>
          <cell r="C81">
            <v>2</v>
          </cell>
        </row>
        <row r="82">
          <cell r="A82">
            <v>511</v>
          </cell>
          <cell r="B82" t="str">
            <v>Хлеб и изделия хлебобулочные</v>
          </cell>
          <cell r="C82">
            <v>2</v>
          </cell>
        </row>
        <row r="83">
          <cell r="A83">
            <v>505</v>
          </cell>
          <cell r="B83" t="str">
            <v>Отруби и отходы мукомольного произв.</v>
          </cell>
          <cell r="C83">
            <v>2</v>
          </cell>
        </row>
        <row r="84">
          <cell r="A84">
            <v>504</v>
          </cell>
          <cell r="B84" t="str">
            <v>Прочие продукты перемола</v>
          </cell>
          <cell r="C84">
            <v>2</v>
          </cell>
        </row>
        <row r="85">
          <cell r="A85">
            <v>503</v>
          </cell>
          <cell r="B85" t="str">
            <v>Крупа</v>
          </cell>
          <cell r="C85">
            <v>2</v>
          </cell>
        </row>
        <row r="86">
          <cell r="A86">
            <v>502</v>
          </cell>
          <cell r="B86" t="str">
            <v>Мука ржаная</v>
          </cell>
          <cell r="C86">
            <v>2</v>
          </cell>
        </row>
        <row r="87">
          <cell r="A87">
            <v>501</v>
          </cell>
          <cell r="B87" t="str">
            <v>Мука пшеничная</v>
          </cell>
          <cell r="C87">
            <v>2</v>
          </cell>
        </row>
        <row r="88">
          <cell r="A88">
            <v>489</v>
          </cell>
          <cell r="B88" t="str">
            <v>Газы, кроме энергетических не поименнов.</v>
          </cell>
          <cell r="C88">
            <v>3</v>
          </cell>
        </row>
        <row r="89">
          <cell r="A89">
            <v>488</v>
          </cell>
          <cell r="B89" t="str">
            <v>Газы, кроме энергетических</v>
          </cell>
          <cell r="C89">
            <v>3</v>
          </cell>
        </row>
        <row r="90">
          <cell r="A90">
            <v>487</v>
          </cell>
          <cell r="B90" t="str">
            <v>Металлы щелочные, щелочноземельные</v>
          </cell>
          <cell r="C90">
            <v>3</v>
          </cell>
        </row>
        <row r="91">
          <cell r="A91">
            <v>486</v>
          </cell>
          <cell r="B91" t="str">
            <v>Сорбенты и катализаторы, коагулянты</v>
          </cell>
          <cell r="C91">
            <v>3</v>
          </cell>
        </row>
        <row r="92">
          <cell r="A92">
            <v>485</v>
          </cell>
          <cell r="B92" t="str">
            <v>Соли безкислородных кислот</v>
          </cell>
          <cell r="C92">
            <v>3</v>
          </cell>
        </row>
        <row r="93">
          <cell r="A93">
            <v>484</v>
          </cell>
          <cell r="B93" t="str">
            <v>Соли кислородных кислот</v>
          </cell>
          <cell r="C93">
            <v>3</v>
          </cell>
        </row>
        <row r="94">
          <cell r="A94">
            <v>483</v>
          </cell>
          <cell r="B94" t="str">
            <v>Соли кислородных кислот</v>
          </cell>
          <cell r="C94">
            <v>3</v>
          </cell>
        </row>
        <row r="95">
          <cell r="A95">
            <v>482</v>
          </cell>
          <cell r="B95" t="str">
            <v>Основания и содопродукты</v>
          </cell>
          <cell r="C95">
            <v>2</v>
          </cell>
        </row>
        <row r="96">
          <cell r="A96">
            <v>481</v>
          </cell>
          <cell r="B96" t="str">
            <v>Кислоты,оксиды,пероксиды и ангедриды</v>
          </cell>
          <cell r="C96">
            <v>3</v>
          </cell>
        </row>
        <row r="97">
          <cell r="A97">
            <v>475</v>
          </cell>
          <cell r="B97" t="str">
            <v>Прочая продукция коксохимич.промышл.</v>
          </cell>
          <cell r="C97">
            <v>3</v>
          </cell>
        </row>
        <row r="98">
          <cell r="A98">
            <v>474</v>
          </cell>
          <cell r="B98" t="str">
            <v>Уголь древестный</v>
          </cell>
          <cell r="C98">
            <v>3</v>
          </cell>
        </row>
        <row r="99">
          <cell r="A99">
            <v>473</v>
          </cell>
          <cell r="B99" t="str">
            <v>Электроды графитированные и угольные</v>
          </cell>
          <cell r="C99">
            <v>3</v>
          </cell>
        </row>
        <row r="100">
          <cell r="A100">
            <v>472</v>
          </cell>
          <cell r="B100" t="str">
            <v>Масла, кроме нефтеных</v>
          </cell>
          <cell r="C100">
            <v>3</v>
          </cell>
        </row>
        <row r="101">
          <cell r="A101">
            <v>471</v>
          </cell>
          <cell r="B101" t="str">
            <v>Смолы, кроме синтетических и природных</v>
          </cell>
          <cell r="C101">
            <v>3</v>
          </cell>
        </row>
        <row r="102">
          <cell r="A102">
            <v>467</v>
          </cell>
          <cell r="B102" t="str">
            <v>Продукты промежуточные для красителей</v>
          </cell>
          <cell r="C102">
            <v>3</v>
          </cell>
        </row>
        <row r="103">
          <cell r="A103">
            <v>466</v>
          </cell>
          <cell r="B103" t="str">
            <v>Материалы лакокрасочные</v>
          </cell>
          <cell r="C103">
            <v>3</v>
          </cell>
        </row>
        <row r="104">
          <cell r="A104">
            <v>465</v>
          </cell>
          <cell r="B104" t="str">
            <v>Смола природные</v>
          </cell>
          <cell r="C104">
            <v>3</v>
          </cell>
        </row>
        <row r="105">
          <cell r="A105">
            <v>464</v>
          </cell>
          <cell r="B105" t="str">
            <v>Клей</v>
          </cell>
          <cell r="C105">
            <v>3</v>
          </cell>
        </row>
        <row r="106">
          <cell r="A106">
            <v>463</v>
          </cell>
          <cell r="B106" t="str">
            <v>Волокна искуственные</v>
          </cell>
          <cell r="C106">
            <v>3</v>
          </cell>
        </row>
        <row r="107">
          <cell r="A107">
            <v>462</v>
          </cell>
          <cell r="B107" t="str">
            <v>Изделия из смолы синтетич. и пластич.</v>
          </cell>
          <cell r="C107">
            <v>3</v>
          </cell>
        </row>
        <row r="108">
          <cell r="A108">
            <v>461</v>
          </cell>
          <cell r="B108" t="str">
            <v>Смолы синтетические и пластические</v>
          </cell>
          <cell r="C108">
            <v>3</v>
          </cell>
        </row>
        <row r="109">
          <cell r="A109">
            <v>454</v>
          </cell>
          <cell r="B109" t="str">
            <v>Углерод технический (сажа)</v>
          </cell>
          <cell r="C109">
            <v>3</v>
          </cell>
        </row>
        <row r="110">
          <cell r="A110">
            <v>453</v>
          </cell>
          <cell r="B110" t="str">
            <v>Изделия резино-техн.восстановленные</v>
          </cell>
          <cell r="C110">
            <v>3</v>
          </cell>
        </row>
        <row r="111">
          <cell r="A111">
            <v>452</v>
          </cell>
          <cell r="B111" t="str">
            <v>Изделия резино-техн. и эбонитовые</v>
          </cell>
          <cell r="C111">
            <v>3</v>
          </cell>
        </row>
        <row r="112">
          <cell r="A112">
            <v>451</v>
          </cell>
          <cell r="B112" t="str">
            <v>Каучуки, резина, сажа</v>
          </cell>
          <cell r="C112">
            <v>2</v>
          </cell>
        </row>
        <row r="113">
          <cell r="A113">
            <v>443</v>
          </cell>
          <cell r="B113" t="str">
            <v>Мыло</v>
          </cell>
          <cell r="C113">
            <v>2</v>
          </cell>
        </row>
        <row r="114">
          <cell r="A114">
            <v>442</v>
          </cell>
          <cell r="B114" t="str">
            <v>Продукция парфюмерная</v>
          </cell>
          <cell r="C114">
            <v>3</v>
          </cell>
        </row>
        <row r="115">
          <cell r="A115">
            <v>441</v>
          </cell>
          <cell r="B115" t="str">
            <v>Медикаменты,фармпроизводства</v>
          </cell>
          <cell r="C115">
            <v>3</v>
          </cell>
        </row>
        <row r="116">
          <cell r="A116">
            <v>436</v>
          </cell>
          <cell r="B116" t="str">
            <v>Удобрения минеральные прочие</v>
          </cell>
          <cell r="C116">
            <v>2</v>
          </cell>
        </row>
        <row r="117">
          <cell r="A117">
            <v>435</v>
          </cell>
          <cell r="B117" t="str">
            <v>Удобрения фосфорные</v>
          </cell>
          <cell r="C117">
            <v>2</v>
          </cell>
        </row>
        <row r="118">
          <cell r="A118">
            <v>434</v>
          </cell>
          <cell r="B118" t="str">
            <v>Удобрения калийные</v>
          </cell>
          <cell r="C118">
            <v>2</v>
          </cell>
        </row>
        <row r="119">
          <cell r="A119">
            <v>433</v>
          </cell>
          <cell r="B119" t="str">
            <v>Удобрения азотные</v>
          </cell>
          <cell r="C119">
            <v>2</v>
          </cell>
        </row>
        <row r="120">
          <cell r="A120">
            <v>432</v>
          </cell>
          <cell r="B120" t="str">
            <v>Аммиак водный</v>
          </cell>
          <cell r="C120">
            <v>2</v>
          </cell>
        </row>
        <row r="121">
          <cell r="A121">
            <v>431</v>
          </cell>
          <cell r="B121" t="str">
            <v>Сырье для произв. Удобрений</v>
          </cell>
          <cell r="C121">
            <v>1</v>
          </cell>
        </row>
        <row r="122">
          <cell r="A122">
            <v>423</v>
          </cell>
          <cell r="B122" t="str">
            <v>Краны на ж.д. ходу</v>
          </cell>
          <cell r="C122">
            <v>2</v>
          </cell>
        </row>
        <row r="123">
          <cell r="A123">
            <v>422</v>
          </cell>
          <cell r="B123" t="str">
            <v>Локомотивы</v>
          </cell>
          <cell r="C123">
            <v>2</v>
          </cell>
        </row>
        <row r="124">
          <cell r="A124">
            <v>421</v>
          </cell>
          <cell r="B124" t="str">
            <v>Вагоны всякие</v>
          </cell>
          <cell r="C124">
            <v>2</v>
          </cell>
        </row>
        <row r="125">
          <cell r="A125">
            <v>418</v>
          </cell>
          <cell r="B125" t="str">
            <v>Посуда алюминивая</v>
          </cell>
          <cell r="C125">
            <v>3</v>
          </cell>
        </row>
        <row r="126">
          <cell r="A126">
            <v>417</v>
          </cell>
          <cell r="B126" t="str">
            <v>Изделия кабельные</v>
          </cell>
          <cell r="C126">
            <v>3</v>
          </cell>
        </row>
        <row r="127">
          <cell r="A127">
            <v>416</v>
          </cell>
          <cell r="B127" t="str">
            <v>Изделия из цветных металлов произ\назн.</v>
          </cell>
          <cell r="C127">
            <v>3</v>
          </cell>
        </row>
        <row r="128">
          <cell r="A128">
            <v>415</v>
          </cell>
          <cell r="B128" t="str">
            <v>Прочие изделия металлический</v>
          </cell>
          <cell r="C128">
            <v>3</v>
          </cell>
        </row>
        <row r="129">
          <cell r="A129">
            <v>414</v>
          </cell>
          <cell r="B129" t="str">
            <v>Части ж.д. подв. Состава и пути</v>
          </cell>
          <cell r="C129">
            <v>3</v>
          </cell>
        </row>
        <row r="130">
          <cell r="A130">
            <v>413</v>
          </cell>
          <cell r="B130" t="str">
            <v>Мебель металлическая</v>
          </cell>
          <cell r="C130">
            <v>3</v>
          </cell>
        </row>
        <row r="131">
          <cell r="A131">
            <v>412</v>
          </cell>
          <cell r="B131" t="str">
            <v>Емкости и тара металлические</v>
          </cell>
          <cell r="C131">
            <v>3</v>
          </cell>
        </row>
        <row r="132">
          <cell r="A132">
            <v>411</v>
          </cell>
          <cell r="B132" t="str">
            <v>Изделия из черных металлов произ\назн.</v>
          </cell>
          <cell r="C132">
            <v>3</v>
          </cell>
        </row>
        <row r="133">
          <cell r="A133">
            <v>405</v>
          </cell>
          <cell r="B133" t="str">
            <v>Весы всякие, кроме аналитических</v>
          </cell>
          <cell r="C133">
            <v>3</v>
          </cell>
        </row>
        <row r="134">
          <cell r="A134">
            <v>404</v>
          </cell>
          <cell r="B134" t="str">
            <v>Машины и приборы электробытовые</v>
          </cell>
          <cell r="C134">
            <v>3</v>
          </cell>
        </row>
        <row r="135">
          <cell r="A135">
            <v>403</v>
          </cell>
          <cell r="B135" t="str">
            <v>Лампы накаливания и фанари</v>
          </cell>
          <cell r="C135">
            <v>3</v>
          </cell>
        </row>
        <row r="136">
          <cell r="A136">
            <v>402</v>
          </cell>
          <cell r="B136" t="str">
            <v>Продукция радиопромышленности</v>
          </cell>
          <cell r="C136">
            <v>3</v>
          </cell>
        </row>
        <row r="137">
          <cell r="A137">
            <v>401</v>
          </cell>
          <cell r="B137" t="str">
            <v>Аппараты и приборы, кроме электробыт.</v>
          </cell>
          <cell r="C137">
            <v>3</v>
          </cell>
        </row>
        <row r="138">
          <cell r="A138">
            <v>391</v>
          </cell>
          <cell r="B138" t="str">
            <v>Средства транспортирования и части</v>
          </cell>
          <cell r="C138">
            <v>3</v>
          </cell>
        </row>
        <row r="139">
          <cell r="A139">
            <v>381</v>
          </cell>
          <cell r="B139" t="str">
            <v>Автомобили и их части</v>
          </cell>
          <cell r="C139">
            <v>3</v>
          </cell>
        </row>
        <row r="140">
          <cell r="A140">
            <v>371</v>
          </cell>
          <cell r="B140" t="str">
            <v>Конструкции металлические</v>
          </cell>
          <cell r="C140">
            <v>3</v>
          </cell>
        </row>
        <row r="141">
          <cell r="A141">
            <v>362</v>
          </cell>
          <cell r="B141" t="str">
            <v>Тракторы и их части</v>
          </cell>
          <cell r="C141">
            <v>2</v>
          </cell>
        </row>
        <row r="142">
          <cell r="A142">
            <v>361</v>
          </cell>
          <cell r="B142" t="str">
            <v>Машины и их части, сельхоз.</v>
          </cell>
          <cell r="C142">
            <v>2</v>
          </cell>
        </row>
        <row r="143">
          <cell r="A143">
            <v>351</v>
          </cell>
          <cell r="B143" t="str">
            <v>Машины и их части, кроме сельхоз.</v>
          </cell>
          <cell r="C143">
            <v>3</v>
          </cell>
        </row>
        <row r="144">
          <cell r="A144">
            <v>341</v>
          </cell>
          <cell r="B144" t="str">
            <v>Шлаки металлургические для переплавки</v>
          </cell>
          <cell r="C144">
            <v>1</v>
          </cell>
        </row>
        <row r="145">
          <cell r="A145">
            <v>341</v>
          </cell>
          <cell r="B145" t="str">
            <v>Шлаки металлургические для переплавки</v>
          </cell>
          <cell r="C145">
            <v>2</v>
          </cell>
        </row>
        <row r="146">
          <cell r="A146">
            <v>333</v>
          </cell>
          <cell r="B146" t="str">
            <v>Лом и отходы цветных металлов</v>
          </cell>
          <cell r="C146">
            <v>3</v>
          </cell>
        </row>
        <row r="147">
          <cell r="A147">
            <v>332</v>
          </cell>
          <cell r="B147" t="str">
            <v>Прокат цветных металлов</v>
          </cell>
          <cell r="C147">
            <v>3</v>
          </cell>
        </row>
        <row r="148">
          <cell r="A148">
            <v>331</v>
          </cell>
          <cell r="B148" t="str">
            <v>Металлы цветные и их сплавы</v>
          </cell>
          <cell r="C148">
            <v>3</v>
          </cell>
        </row>
        <row r="149">
          <cell r="A149">
            <v>324</v>
          </cell>
          <cell r="B149" t="str">
            <v>Прочие виды проката черных металлов</v>
          </cell>
          <cell r="C149">
            <v>3</v>
          </cell>
        </row>
        <row r="150">
          <cell r="A150">
            <v>323</v>
          </cell>
          <cell r="B150" t="str">
            <v>Труды из черных металлов</v>
          </cell>
          <cell r="C150">
            <v>3</v>
          </cell>
        </row>
        <row r="151">
          <cell r="A151">
            <v>322</v>
          </cell>
          <cell r="B151" t="str">
            <v>Балки и швеллеры</v>
          </cell>
          <cell r="C151">
            <v>3</v>
          </cell>
        </row>
        <row r="152">
          <cell r="A152">
            <v>321</v>
          </cell>
          <cell r="B152" t="str">
            <v>Рельсы</v>
          </cell>
          <cell r="C152">
            <v>3</v>
          </cell>
        </row>
        <row r="153">
          <cell r="A153">
            <v>316</v>
          </cell>
          <cell r="B153" t="str">
            <v>Лом черных металлов</v>
          </cell>
          <cell r="C153">
            <v>3</v>
          </cell>
        </row>
        <row r="154">
          <cell r="A154">
            <v>315</v>
          </cell>
          <cell r="B154" t="str">
            <v>Прочие черные металлы</v>
          </cell>
          <cell r="C154">
            <v>3</v>
          </cell>
        </row>
        <row r="155">
          <cell r="A155">
            <v>314</v>
          </cell>
          <cell r="B155" t="str">
            <v>Заготовки стальные</v>
          </cell>
          <cell r="C155">
            <v>3</v>
          </cell>
        </row>
        <row r="156">
          <cell r="A156">
            <v>313</v>
          </cell>
          <cell r="B156" t="str">
            <v>Ферросплавы</v>
          </cell>
          <cell r="C156">
            <v>3</v>
          </cell>
        </row>
        <row r="157">
          <cell r="A157">
            <v>312</v>
          </cell>
          <cell r="B157" t="str">
            <v>Сталь в слитках</v>
          </cell>
          <cell r="C157">
            <v>3</v>
          </cell>
        </row>
        <row r="158">
          <cell r="A158">
            <v>311</v>
          </cell>
          <cell r="B158" t="str">
            <v>Чугун</v>
          </cell>
          <cell r="C158">
            <v>2</v>
          </cell>
        </row>
        <row r="159">
          <cell r="A159">
            <v>304</v>
          </cell>
          <cell r="B159" t="str">
            <v>Асбест и слюда</v>
          </cell>
          <cell r="C159">
            <v>1</v>
          </cell>
        </row>
        <row r="160">
          <cell r="A160">
            <v>303</v>
          </cell>
          <cell r="B160" t="str">
            <v>Материалы огнеупорные</v>
          </cell>
          <cell r="C160">
            <v>2</v>
          </cell>
        </row>
        <row r="161">
          <cell r="A161">
            <v>302</v>
          </cell>
          <cell r="B161" t="str">
            <v>Кирпич огнеупорный</v>
          </cell>
          <cell r="C161">
            <v>2</v>
          </cell>
        </row>
        <row r="162">
          <cell r="A162">
            <v>301</v>
          </cell>
          <cell r="B162" t="str">
            <v>Сырье огнеупорное</v>
          </cell>
          <cell r="C162">
            <v>1</v>
          </cell>
        </row>
        <row r="163">
          <cell r="A163">
            <v>292</v>
          </cell>
          <cell r="B163" t="str">
            <v>Гипс,известь,мел для флюсования</v>
          </cell>
          <cell r="C163">
            <v>1</v>
          </cell>
        </row>
        <row r="164">
          <cell r="A164">
            <v>291</v>
          </cell>
          <cell r="B164" t="str">
            <v>Флюсы, (известняк и доломиты)</v>
          </cell>
          <cell r="C164">
            <v>1</v>
          </cell>
        </row>
        <row r="165">
          <cell r="A165">
            <v>281</v>
          </cell>
          <cell r="B165" t="str">
            <v>Цемент</v>
          </cell>
          <cell r="C165">
            <v>1</v>
          </cell>
        </row>
        <row r="166">
          <cell r="A166">
            <v>271</v>
          </cell>
          <cell r="B166" t="str">
            <v>Шлаки гранулированные</v>
          </cell>
          <cell r="C166">
            <v>1</v>
          </cell>
        </row>
        <row r="167">
          <cell r="A167">
            <v>268</v>
          </cell>
          <cell r="B167" t="str">
            <v>Изделия санитарные керамические</v>
          </cell>
          <cell r="C167">
            <v>3</v>
          </cell>
        </row>
        <row r="168">
          <cell r="A168">
            <v>267</v>
          </cell>
          <cell r="B168" t="str">
            <v>Стекло техническое и строительное</v>
          </cell>
          <cell r="C168">
            <v>3</v>
          </cell>
        </row>
        <row r="169">
          <cell r="A169">
            <v>266</v>
          </cell>
          <cell r="B169" t="str">
            <v>Материалы и инструменты абазивные</v>
          </cell>
          <cell r="C169">
            <v>3</v>
          </cell>
        </row>
        <row r="170">
          <cell r="A170">
            <v>265</v>
          </cell>
          <cell r="B170" t="str">
            <v>Трубы керамические</v>
          </cell>
          <cell r="C170">
            <v>1</v>
          </cell>
        </row>
        <row r="171">
          <cell r="A171">
            <v>264</v>
          </cell>
          <cell r="B171" t="str">
            <v>Прочие материалы минирально-строит.</v>
          </cell>
          <cell r="C171">
            <v>1</v>
          </cell>
        </row>
        <row r="172">
          <cell r="A172">
            <v>263</v>
          </cell>
          <cell r="B172" t="str">
            <v>Материалы асфальтовые строительные</v>
          </cell>
          <cell r="C172">
            <v>3</v>
          </cell>
        </row>
        <row r="173">
          <cell r="A173">
            <v>262</v>
          </cell>
          <cell r="B173" t="str">
            <v>Изделия асбестовые технические</v>
          </cell>
          <cell r="C173">
            <v>3</v>
          </cell>
        </row>
        <row r="174">
          <cell r="A174">
            <v>261</v>
          </cell>
          <cell r="B174" t="str">
            <v>Материалы тепло- и звукоизоляционные</v>
          </cell>
          <cell r="C174">
            <v>3</v>
          </cell>
        </row>
        <row r="175">
          <cell r="A175">
            <v>256</v>
          </cell>
          <cell r="B175" t="str">
            <v>Дома сборно-разборные</v>
          </cell>
          <cell r="C175">
            <v>3</v>
          </cell>
        </row>
        <row r="176">
          <cell r="A176">
            <v>255</v>
          </cell>
          <cell r="B176" t="str">
            <v>Черепича и шифер</v>
          </cell>
          <cell r="C176">
            <v>3</v>
          </cell>
        </row>
        <row r="177">
          <cell r="A177">
            <v>254</v>
          </cell>
          <cell r="B177" t="str">
            <v>Конструкции железобетонные</v>
          </cell>
          <cell r="C177">
            <v>2</v>
          </cell>
        </row>
        <row r="178">
          <cell r="A178">
            <v>253</v>
          </cell>
          <cell r="B178" t="str">
            <v>Кирпич строительный</v>
          </cell>
          <cell r="C178">
            <v>1</v>
          </cell>
        </row>
        <row r="179">
          <cell r="A179">
            <v>252</v>
          </cell>
          <cell r="B179" t="str">
            <v>Материалы отделочные</v>
          </cell>
          <cell r="C179">
            <v>3</v>
          </cell>
        </row>
        <row r="180">
          <cell r="A180">
            <v>251</v>
          </cell>
          <cell r="B180" t="str">
            <v>Материалы стеновые</v>
          </cell>
          <cell r="C180">
            <v>2</v>
          </cell>
        </row>
        <row r="181">
          <cell r="A181">
            <v>246</v>
          </cell>
          <cell r="B181" t="str">
            <v>Силикат натрия</v>
          </cell>
          <cell r="C181">
            <v>1</v>
          </cell>
        </row>
        <row r="182">
          <cell r="A182">
            <v>245</v>
          </cell>
          <cell r="B182" t="str">
            <v>Клинкер цементный</v>
          </cell>
          <cell r="C182">
            <v>1</v>
          </cell>
        </row>
        <row r="183">
          <cell r="A183">
            <v>244</v>
          </cell>
          <cell r="B183" t="str">
            <v>Пемза</v>
          </cell>
          <cell r="C183">
            <v>2</v>
          </cell>
        </row>
        <row r="184">
          <cell r="A184">
            <v>243</v>
          </cell>
          <cell r="B184" t="str">
            <v>Материалы абразивные</v>
          </cell>
          <cell r="C184">
            <v>1</v>
          </cell>
        </row>
        <row r="185">
          <cell r="A185">
            <v>242</v>
          </cell>
          <cell r="B185" t="str">
            <v>Руды неметаллические,кроме серных</v>
          </cell>
          <cell r="C185">
            <v>1</v>
          </cell>
        </row>
        <row r="186">
          <cell r="A186">
            <v>241</v>
          </cell>
          <cell r="B186" t="str">
            <v>Земля, песок, глина сырье промышл.</v>
          </cell>
          <cell r="C186">
            <v>1</v>
          </cell>
        </row>
        <row r="187">
          <cell r="A187">
            <v>236</v>
          </cell>
          <cell r="B187" t="str">
            <v>Балласт для железных дорог</v>
          </cell>
          <cell r="C187">
            <v>1</v>
          </cell>
        </row>
        <row r="188">
          <cell r="A188">
            <v>235</v>
          </cell>
          <cell r="B188" t="str">
            <v>Зола, шлаки негранулированные</v>
          </cell>
          <cell r="C188">
            <v>1</v>
          </cell>
        </row>
        <row r="189">
          <cell r="A189">
            <v>234</v>
          </cell>
          <cell r="B189" t="str">
            <v>Заполнители пористые</v>
          </cell>
          <cell r="C189">
            <v>1</v>
          </cell>
        </row>
        <row r="190">
          <cell r="A190">
            <v>233</v>
          </cell>
          <cell r="B190" t="str">
            <v>Гипс,известь,мел</v>
          </cell>
          <cell r="C190">
            <v>1</v>
          </cell>
        </row>
        <row r="191">
          <cell r="A191">
            <v>232</v>
          </cell>
          <cell r="B191" t="str">
            <v>Камни природные строительные</v>
          </cell>
          <cell r="C191">
            <v>1</v>
          </cell>
        </row>
        <row r="192">
          <cell r="A192">
            <v>231</v>
          </cell>
          <cell r="B192" t="str">
            <v>Земля, песок, глина строительные</v>
          </cell>
          <cell r="C192">
            <v>1</v>
          </cell>
        </row>
        <row r="193">
          <cell r="A193">
            <v>226</v>
          </cell>
          <cell r="B193" t="str">
            <v>Газы энергетические</v>
          </cell>
          <cell r="C193">
            <v>1</v>
          </cell>
        </row>
        <row r="194">
          <cell r="A194">
            <v>225</v>
          </cell>
          <cell r="B194" t="str">
            <v>Прочие нефтепродукты темные</v>
          </cell>
          <cell r="C194">
            <v>3</v>
          </cell>
        </row>
        <row r="195">
          <cell r="A195">
            <v>224</v>
          </cell>
          <cell r="B195" t="str">
            <v>Озокерит и продукция восковая</v>
          </cell>
          <cell r="C195">
            <v>2</v>
          </cell>
        </row>
        <row r="196">
          <cell r="A196">
            <v>223</v>
          </cell>
          <cell r="B196" t="str">
            <v>Асфальт, битум и гудрон природные</v>
          </cell>
          <cell r="C196">
            <v>2</v>
          </cell>
        </row>
        <row r="197">
          <cell r="A197">
            <v>222</v>
          </cell>
          <cell r="B197" t="str">
            <v>Битум и гудрон</v>
          </cell>
          <cell r="C197">
            <v>2</v>
          </cell>
        </row>
        <row r="198">
          <cell r="A198">
            <v>221</v>
          </cell>
          <cell r="B198" t="str">
            <v>Мазут</v>
          </cell>
          <cell r="C198">
            <v>2</v>
          </cell>
        </row>
        <row r="199">
          <cell r="A199">
            <v>215</v>
          </cell>
          <cell r="B199" t="str">
            <v>Прочие нефтепродукты светлые</v>
          </cell>
          <cell r="C199">
            <v>3</v>
          </cell>
        </row>
        <row r="200">
          <cell r="A200">
            <v>214</v>
          </cell>
          <cell r="B200" t="str">
            <v>Топливо дизельное</v>
          </cell>
          <cell r="C200">
            <v>3</v>
          </cell>
        </row>
        <row r="201">
          <cell r="A201">
            <v>213</v>
          </cell>
          <cell r="B201" t="str">
            <v>Масла и смазки (нефтяные)</v>
          </cell>
          <cell r="C201">
            <v>3</v>
          </cell>
        </row>
        <row r="202">
          <cell r="A202">
            <v>212</v>
          </cell>
          <cell r="B202" t="str">
            <v>Керосин</v>
          </cell>
          <cell r="C202">
            <v>3</v>
          </cell>
        </row>
        <row r="203">
          <cell r="A203">
            <v>211</v>
          </cell>
          <cell r="B203" t="str">
            <v>Бензин</v>
          </cell>
          <cell r="C203">
            <v>3</v>
          </cell>
        </row>
        <row r="204">
          <cell r="A204">
            <v>201</v>
          </cell>
          <cell r="B204" t="str">
            <v>Нефть сырая</v>
          </cell>
          <cell r="C204">
            <v>2</v>
          </cell>
        </row>
        <row r="205">
          <cell r="A205">
            <v>191</v>
          </cell>
          <cell r="B205" t="str">
            <v>Сланцы горючие</v>
          </cell>
          <cell r="C205">
            <v>1</v>
          </cell>
        </row>
        <row r="206">
          <cell r="A206">
            <v>182</v>
          </cell>
          <cell r="B206" t="str">
            <v>Торф для сельского хозяйства</v>
          </cell>
          <cell r="C206">
            <v>1</v>
          </cell>
        </row>
        <row r="207">
          <cell r="A207">
            <v>181</v>
          </cell>
          <cell r="B207" t="str">
            <v>Торф топливный</v>
          </cell>
          <cell r="C207">
            <v>1</v>
          </cell>
        </row>
        <row r="208">
          <cell r="A208">
            <v>171</v>
          </cell>
          <cell r="B208" t="str">
            <v>Кокс</v>
          </cell>
          <cell r="C208">
            <v>1</v>
          </cell>
        </row>
        <row r="209">
          <cell r="A209">
            <v>161</v>
          </cell>
          <cell r="B209" t="str">
            <v xml:space="preserve">Уголь каменный </v>
          </cell>
          <cell r="C209">
            <v>1</v>
          </cell>
        </row>
        <row r="210">
          <cell r="A210">
            <v>153</v>
          </cell>
          <cell r="B210" t="str">
            <v>Сырье серное, кроме серного колчедана</v>
          </cell>
          <cell r="C210">
            <v>1</v>
          </cell>
        </row>
        <row r="211">
          <cell r="A211">
            <v>152</v>
          </cell>
          <cell r="B211" t="str">
            <v xml:space="preserve">Колчедан серный </v>
          </cell>
          <cell r="C211">
            <v>1</v>
          </cell>
        </row>
        <row r="212">
          <cell r="A212">
            <v>151</v>
          </cell>
          <cell r="B212" t="str">
            <v>Руды и концентраты цветных металлов</v>
          </cell>
          <cell r="C212">
            <v>1</v>
          </cell>
        </row>
        <row r="213">
          <cell r="A213">
            <v>142</v>
          </cell>
          <cell r="B213" t="str">
            <v>Руды и концентраты марганцевые</v>
          </cell>
          <cell r="C213">
            <v>1</v>
          </cell>
        </row>
        <row r="214">
          <cell r="A214">
            <v>141</v>
          </cell>
          <cell r="B214" t="str">
            <v>Руды и концентраты железные</v>
          </cell>
          <cell r="C214">
            <v>1</v>
          </cell>
        </row>
        <row r="215">
          <cell r="A215">
            <v>133</v>
          </cell>
          <cell r="B215" t="str">
            <v>Изделия из бумаги и картона</v>
          </cell>
          <cell r="C215">
            <v>3</v>
          </cell>
        </row>
        <row r="216">
          <cell r="A216">
            <v>132</v>
          </cell>
          <cell r="B216" t="str">
            <v>Бумага и картон</v>
          </cell>
          <cell r="C216">
            <v>3</v>
          </cell>
        </row>
        <row r="217">
          <cell r="A217">
            <v>131</v>
          </cell>
          <cell r="B217" t="str">
            <v>Целлюлоза и масса древестная</v>
          </cell>
          <cell r="C217">
            <v>3</v>
          </cell>
        </row>
        <row r="218">
          <cell r="A218">
            <v>127</v>
          </cell>
          <cell r="B218" t="str">
            <v>Мебель</v>
          </cell>
          <cell r="C218">
            <v>3</v>
          </cell>
        </row>
        <row r="219">
          <cell r="A219">
            <v>126</v>
          </cell>
          <cell r="B219" t="str">
            <v>Спички</v>
          </cell>
          <cell r="C219">
            <v>2</v>
          </cell>
        </row>
        <row r="220">
          <cell r="A220">
            <v>125</v>
          </cell>
          <cell r="B220" t="str">
            <v>Изделия деревянные, кроме мебели</v>
          </cell>
          <cell r="C220">
            <v>3</v>
          </cell>
        </row>
        <row r="221">
          <cell r="A221">
            <v>124</v>
          </cell>
          <cell r="B221" t="str">
            <v xml:space="preserve">Тара деревянная </v>
          </cell>
          <cell r="C221">
            <v>3</v>
          </cell>
        </row>
        <row r="222">
          <cell r="A222">
            <v>123</v>
          </cell>
          <cell r="B222" t="str">
            <v>Тара деревянная новая</v>
          </cell>
          <cell r="C222">
            <v>3</v>
          </cell>
        </row>
        <row r="223">
          <cell r="A223">
            <v>122</v>
          </cell>
          <cell r="B223" t="str">
            <v>Плиты древесностружечные и волокн.</v>
          </cell>
          <cell r="C223">
            <v>3</v>
          </cell>
        </row>
        <row r="224">
          <cell r="A224">
            <v>121</v>
          </cell>
          <cell r="B224" t="str">
            <v>Изделия и детали из древесины</v>
          </cell>
          <cell r="C224">
            <v>3</v>
          </cell>
        </row>
        <row r="225">
          <cell r="A225">
            <v>112</v>
          </cell>
          <cell r="B225" t="str">
            <v>Саженцы деревьев и кустарников. Деревья срезанные</v>
          </cell>
          <cell r="C225">
            <v>1</v>
          </cell>
        </row>
        <row r="226">
          <cell r="A226">
            <v>111</v>
          </cell>
          <cell r="B226" t="str">
            <v>Прочая продукция лесной промышл.</v>
          </cell>
          <cell r="C226">
            <v>1</v>
          </cell>
        </row>
        <row r="227">
          <cell r="A227">
            <v>103</v>
          </cell>
          <cell r="B227" t="str">
            <v>Древесина измельченная</v>
          </cell>
          <cell r="C227">
            <v>1</v>
          </cell>
        </row>
        <row r="228">
          <cell r="A228">
            <v>102</v>
          </cell>
          <cell r="B228" t="str">
            <v>Древесина топливная</v>
          </cell>
          <cell r="C228">
            <v>1</v>
          </cell>
        </row>
        <row r="229">
          <cell r="A229">
            <v>101</v>
          </cell>
          <cell r="B229" t="str">
            <v>Дрова</v>
          </cell>
          <cell r="C229">
            <v>1</v>
          </cell>
        </row>
        <row r="230">
          <cell r="A230">
            <v>94</v>
          </cell>
          <cell r="B230" t="str">
            <v>Фанера  и шпон</v>
          </cell>
          <cell r="C230">
            <v>3</v>
          </cell>
        </row>
        <row r="231">
          <cell r="A231">
            <v>93</v>
          </cell>
          <cell r="B231" t="str">
            <v>Продукция шпалопиления ( пропит)</v>
          </cell>
          <cell r="C231">
            <v>3</v>
          </cell>
        </row>
        <row r="232">
          <cell r="A232">
            <v>92</v>
          </cell>
          <cell r="B232" t="str">
            <v>Продукция шпалопиления (не пропит)</v>
          </cell>
          <cell r="C232">
            <v>3</v>
          </cell>
        </row>
        <row r="233">
          <cell r="A233">
            <v>91</v>
          </cell>
          <cell r="B233" t="str">
            <v>Пиломатериалы</v>
          </cell>
          <cell r="C233">
            <v>2</v>
          </cell>
        </row>
        <row r="234">
          <cell r="A234">
            <v>82</v>
          </cell>
          <cell r="B234" t="str">
            <v>Лесоматериалы крепежные</v>
          </cell>
          <cell r="C234">
            <v>1</v>
          </cell>
        </row>
        <row r="235">
          <cell r="A235">
            <v>81</v>
          </cell>
          <cell r="B235" t="str">
            <v>Лесоматериалы круглые</v>
          </cell>
          <cell r="C235">
            <v>1</v>
          </cell>
        </row>
        <row r="236">
          <cell r="A236">
            <v>78</v>
          </cell>
          <cell r="B236" t="str">
            <v>Удобрения органические</v>
          </cell>
          <cell r="C236">
            <v>3</v>
          </cell>
        </row>
        <row r="237">
          <cell r="A237">
            <v>77</v>
          </cell>
          <cell r="B237" t="str">
            <v>Кожи, шкуры и пушнина не выделанная</v>
          </cell>
          <cell r="C237">
            <v>3</v>
          </cell>
        </row>
        <row r="238">
          <cell r="A238">
            <v>76</v>
          </cell>
          <cell r="B238" t="str">
            <v>Рассада овощная, цветочная</v>
          </cell>
          <cell r="C238">
            <v>2</v>
          </cell>
        </row>
        <row r="239">
          <cell r="A239">
            <v>76</v>
          </cell>
          <cell r="B239" t="str">
            <v>Шерсть, волос, пух, перо</v>
          </cell>
          <cell r="C239">
            <v>3</v>
          </cell>
        </row>
        <row r="240">
          <cell r="A240">
            <v>74</v>
          </cell>
          <cell r="B240" t="str">
            <v>Сырье лекарственное растительное</v>
          </cell>
          <cell r="C240">
            <v>2</v>
          </cell>
        </row>
        <row r="241">
          <cell r="A241">
            <v>73</v>
          </cell>
          <cell r="B241" t="str">
            <v>Культуры прядильные, кроме хлопчатника</v>
          </cell>
          <cell r="C241">
            <v>2</v>
          </cell>
        </row>
        <row r="242">
          <cell r="A242">
            <v>72</v>
          </cell>
          <cell r="B242" t="str">
            <v>Сырье табака и махорки</v>
          </cell>
          <cell r="C242">
            <v>3</v>
          </cell>
        </row>
        <row r="243">
          <cell r="A243">
            <v>71</v>
          </cell>
          <cell r="B243" t="str">
            <v>Сено,салома и корма</v>
          </cell>
          <cell r="C243">
            <v>2</v>
          </cell>
        </row>
        <row r="244">
          <cell r="A244">
            <v>63</v>
          </cell>
          <cell r="B244" t="str">
            <v>Животные прочие,птицы живые</v>
          </cell>
          <cell r="C244">
            <v>2</v>
          </cell>
        </row>
        <row r="245">
          <cell r="A245">
            <v>62</v>
          </cell>
          <cell r="B245" t="str">
            <v xml:space="preserve">Свиньи и поросята                </v>
          </cell>
          <cell r="C245">
            <v>2</v>
          </cell>
        </row>
        <row r="246">
          <cell r="A246">
            <v>61</v>
          </cell>
          <cell r="B246" t="str">
            <v>Крупный и мелкий рогатый скот</v>
          </cell>
          <cell r="C246">
            <v>2</v>
          </cell>
        </row>
        <row r="247">
          <cell r="A247">
            <v>54</v>
          </cell>
          <cell r="B247" t="str">
            <v>Орехи</v>
          </cell>
          <cell r="C247">
            <v>2</v>
          </cell>
        </row>
        <row r="248">
          <cell r="A248">
            <v>53</v>
          </cell>
          <cell r="B248" t="str">
            <v>Цитрусовые</v>
          </cell>
          <cell r="C248">
            <v>2</v>
          </cell>
        </row>
        <row r="249">
          <cell r="A249">
            <v>52</v>
          </cell>
          <cell r="B249" t="str">
            <v xml:space="preserve">Яблоки  </v>
          </cell>
          <cell r="C249">
            <v>2</v>
          </cell>
        </row>
        <row r="250">
          <cell r="A250">
            <v>51</v>
          </cell>
          <cell r="B250" t="str">
            <v>Фрукты и ягоды свежие</v>
          </cell>
          <cell r="C250">
            <v>2</v>
          </cell>
        </row>
        <row r="251">
          <cell r="A251">
            <v>44</v>
          </cell>
          <cell r="B251" t="str">
            <v>Свекла сахарная</v>
          </cell>
          <cell r="C251">
            <v>2</v>
          </cell>
        </row>
        <row r="252">
          <cell r="A252">
            <v>43</v>
          </cell>
          <cell r="B252" t="str">
            <v xml:space="preserve">Картофель  </v>
          </cell>
          <cell r="C252">
            <v>2</v>
          </cell>
        </row>
        <row r="253">
          <cell r="A253">
            <v>42</v>
          </cell>
          <cell r="B253" t="str">
            <v>Бахчевые культуры</v>
          </cell>
          <cell r="C253">
            <v>2</v>
          </cell>
        </row>
        <row r="254">
          <cell r="A254">
            <v>41</v>
          </cell>
          <cell r="B254" t="str">
            <v>Овощи, картофель, бахчевые культуры свежие</v>
          </cell>
          <cell r="C254">
            <v>2</v>
          </cell>
        </row>
        <row r="255">
          <cell r="A255">
            <v>31</v>
          </cell>
          <cell r="B255" t="str">
            <v>Хлопок-сырец</v>
          </cell>
          <cell r="C255">
            <v>2</v>
          </cell>
        </row>
        <row r="256">
          <cell r="A256">
            <v>24</v>
          </cell>
          <cell r="B256" t="str">
            <v>Семена прочие</v>
          </cell>
          <cell r="C256">
            <v>2</v>
          </cell>
        </row>
        <row r="257">
          <cell r="A257">
            <v>23</v>
          </cell>
          <cell r="B257" t="str">
            <v>Семена свеклы сахарной</v>
          </cell>
          <cell r="C257">
            <v>2</v>
          </cell>
        </row>
        <row r="258">
          <cell r="A258">
            <v>22</v>
          </cell>
          <cell r="B258" t="str">
            <v>Семена хлопчатника</v>
          </cell>
          <cell r="C258">
            <v>2</v>
          </cell>
        </row>
        <row r="259">
          <cell r="A259">
            <v>21</v>
          </cell>
          <cell r="B259" t="str">
            <v>Семена технических культур</v>
          </cell>
          <cell r="C259">
            <v>2</v>
          </cell>
        </row>
        <row r="260">
          <cell r="A260">
            <v>18</v>
          </cell>
          <cell r="B260" t="str">
            <v xml:space="preserve">Прочий зерновые </v>
          </cell>
          <cell r="C260">
            <v>2</v>
          </cell>
        </row>
        <row r="261">
          <cell r="A261">
            <v>17</v>
          </cell>
          <cell r="B261" t="str">
            <v xml:space="preserve">Рис </v>
          </cell>
          <cell r="C261">
            <v>2</v>
          </cell>
        </row>
        <row r="262">
          <cell r="A262">
            <v>16</v>
          </cell>
          <cell r="B262" t="str">
            <v>Початки кукурузы</v>
          </cell>
          <cell r="C262">
            <v>2</v>
          </cell>
        </row>
        <row r="263">
          <cell r="A263">
            <v>15</v>
          </cell>
          <cell r="B263" t="str">
            <v>Зерно кукурузы</v>
          </cell>
          <cell r="C26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</sheetNames>
    <sheetDataSet>
      <sheetData sheetId="0"/>
      <sheetData sheetId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7"/>
      <sheetName val="т7 (2)"/>
      <sheetName val="т7 (3)"/>
      <sheetName val="т1 "/>
      <sheetName val="т1  (2)"/>
      <sheetName val="т1  (3)"/>
      <sheetName val="отч о доходах2002г "/>
      <sheetName val="т1  "/>
      <sheetName val="2002г "/>
      <sheetName val="#REF"/>
      <sheetName val="ДДСАБ"/>
      <sheetName val="ДДСККБ"/>
      <sheetName val="ЯНВАРЬ"/>
      <sheetName val="XLR_NoRangeSheet"/>
      <sheetName val="нал"/>
      <sheetName val="Исх.данные"/>
      <sheetName val="распределение модели"/>
      <sheetName val="группа"/>
      <sheetName val="Март"/>
      <sheetName val="Сентябрь"/>
      <sheetName val="Квартал"/>
      <sheetName val="Декабрь"/>
      <sheetName val="Ноябрь"/>
      <sheetName val="авг 08"/>
      <sheetName val="апр 08"/>
      <sheetName val="дек 08"/>
      <sheetName val="нояб 08"/>
      <sheetName val="янв 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.15"/>
      <sheetName val="февр.2015"/>
      <sheetName val="март15"/>
      <sheetName val="май15"/>
      <sheetName val="ф.1"/>
      <sheetName val="ф.2"/>
      <sheetName val="ф.3 (к)"/>
      <sheetName val="№4"/>
      <sheetName val="Епс1"/>
      <sheetName val="Епс2"/>
      <sheetName val="расх Е 7200"/>
      <sheetName val="ОСВ Е"/>
      <sheetName val="Кжск1"/>
      <sheetName val="Кжск2"/>
      <sheetName val="расх К 7210"/>
      <sheetName val="7470"/>
      <sheetName val="ОСВ К"/>
      <sheetName val="6280"/>
      <sheetName val="1471"/>
      <sheetName val="проводки"/>
      <sheetName val="Лист2"/>
      <sheetName val="Лист1"/>
    </sheetNames>
    <sheetDataSet>
      <sheetData sheetId="0"/>
      <sheetData sheetId="1"/>
      <sheetData sheetId="2"/>
      <sheetData sheetId="3"/>
      <sheetData sheetId="4">
        <row r="43">
          <cell r="U43">
            <v>73457303</v>
          </cell>
        </row>
        <row r="45">
          <cell r="U45">
            <v>121651553</v>
          </cell>
        </row>
        <row r="46">
          <cell r="U46">
            <v>6704379</v>
          </cell>
        </row>
        <row r="49">
          <cell r="U49">
            <v>9903052</v>
          </cell>
        </row>
        <row r="50">
          <cell r="U50">
            <v>5996</v>
          </cell>
        </row>
        <row r="52">
          <cell r="U52">
            <v>247950</v>
          </cell>
        </row>
        <row r="64">
          <cell r="U64">
            <v>-1102099</v>
          </cell>
        </row>
        <row r="67">
          <cell r="U67">
            <v>-18793392</v>
          </cell>
        </row>
        <row r="68">
          <cell r="U68">
            <v>964830</v>
          </cell>
        </row>
      </sheetData>
      <sheetData sheetId="5">
        <row r="12">
          <cell r="AA12">
            <v>3165691</v>
          </cell>
        </row>
        <row r="13">
          <cell r="AA13">
            <v>4714038</v>
          </cell>
        </row>
        <row r="14">
          <cell r="AA14">
            <v>247892</v>
          </cell>
        </row>
        <row r="15">
          <cell r="AA15">
            <v>779817</v>
          </cell>
        </row>
        <row r="16">
          <cell r="AA16">
            <v>51751</v>
          </cell>
        </row>
        <row r="17">
          <cell r="AA17">
            <v>87668</v>
          </cell>
        </row>
        <row r="34">
          <cell r="AA34">
            <v>84742</v>
          </cell>
        </row>
        <row r="37">
          <cell r="AA37">
            <v>36371</v>
          </cell>
        </row>
        <row r="38">
          <cell r="AA38">
            <v>190991</v>
          </cell>
        </row>
        <row r="44">
          <cell r="AA44">
            <v>1501024</v>
          </cell>
        </row>
        <row r="46">
          <cell r="AA46">
            <v>3940601</v>
          </cell>
        </row>
        <row r="48">
          <cell r="AA48">
            <v>858590</v>
          </cell>
        </row>
        <row r="49">
          <cell r="AA49">
            <v>195137</v>
          </cell>
        </row>
        <row r="55">
          <cell r="AA55">
            <v>4902</v>
          </cell>
        </row>
        <row r="62">
          <cell r="AA62">
            <v>599997</v>
          </cell>
        </row>
        <row r="63">
          <cell r="AA63">
            <v>48096</v>
          </cell>
        </row>
        <row r="65">
          <cell r="AA65">
            <v>118334</v>
          </cell>
        </row>
        <row r="66">
          <cell r="AA66">
            <v>8223</v>
          </cell>
        </row>
        <row r="67">
          <cell r="AA67">
            <v>224800</v>
          </cell>
        </row>
        <row r="71">
          <cell r="AA71">
            <v>177936</v>
          </cell>
        </row>
        <row r="75">
          <cell r="AA75">
            <v>718785</v>
          </cell>
        </row>
      </sheetData>
      <sheetData sheetId="6">
        <row r="10">
          <cell r="K10">
            <v>1683614</v>
          </cell>
        </row>
        <row r="12">
          <cell r="K12">
            <v>48096</v>
          </cell>
        </row>
        <row r="13">
          <cell r="K13">
            <v>-287150</v>
          </cell>
        </row>
        <row r="14">
          <cell r="K14">
            <v>-84742</v>
          </cell>
        </row>
        <row r="15">
          <cell r="K15">
            <v>-359341</v>
          </cell>
        </row>
        <row r="16">
          <cell r="K16">
            <v>-70396</v>
          </cell>
        </row>
        <row r="17">
          <cell r="K17">
            <v>856497</v>
          </cell>
        </row>
        <row r="21">
          <cell r="K21">
            <v>-6595647</v>
          </cell>
        </row>
        <row r="22">
          <cell r="K22">
            <v>4719293</v>
          </cell>
        </row>
        <row r="23">
          <cell r="K23">
            <v>-10275212</v>
          </cell>
        </row>
        <row r="24">
          <cell r="K24">
            <v>6896101</v>
          </cell>
        </row>
        <row r="25">
          <cell r="K25">
            <v>-17682948</v>
          </cell>
        </row>
        <row r="32">
          <cell r="K32">
            <v>-4257</v>
          </cell>
        </row>
        <row r="33">
          <cell r="K33">
            <v>868242</v>
          </cell>
        </row>
        <row r="35">
          <cell r="K35">
            <v>718785</v>
          </cell>
        </row>
        <row r="40">
          <cell r="K40">
            <v>-51083</v>
          </cell>
        </row>
        <row r="45">
          <cell r="K45">
            <v>92500000</v>
          </cell>
        </row>
        <row r="47">
          <cell r="K47">
            <v>-5000000</v>
          </cell>
        </row>
        <row r="49">
          <cell r="K49">
            <v>-355205</v>
          </cell>
        </row>
        <row r="54">
          <cell r="K54">
            <v>7219962</v>
          </cell>
        </row>
        <row r="55">
          <cell r="K55">
            <v>73307039</v>
          </cell>
        </row>
      </sheetData>
      <sheetData sheetId="7">
        <row r="15">
          <cell r="G15">
            <v>-120398</v>
          </cell>
        </row>
        <row r="20">
          <cell r="H20">
            <v>981313</v>
          </cell>
        </row>
        <row r="28">
          <cell r="E28">
            <v>24593</v>
          </cell>
        </row>
        <row r="40">
          <cell r="H40">
            <v>964830</v>
          </cell>
        </row>
        <row r="42">
          <cell r="H42">
            <v>-355205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2"/>
      <sheetName val="форма 3"/>
      <sheetName val="форма 4"/>
    </sheetNames>
    <sheetDataSet>
      <sheetData sheetId="0" refreshError="1"/>
      <sheetData sheetId="1" refreshError="1"/>
      <sheetData sheetId="2">
        <row r="10">
          <cell r="C10">
            <v>1087189</v>
          </cell>
        </row>
        <row r="12">
          <cell r="C12">
            <v>32103</v>
          </cell>
        </row>
        <row r="13">
          <cell r="C13">
            <v>-346555</v>
          </cell>
        </row>
        <row r="14">
          <cell r="C14">
            <v>-48277</v>
          </cell>
        </row>
        <row r="15">
          <cell r="C15">
            <v>-382777</v>
          </cell>
        </row>
        <row r="16">
          <cell r="C16">
            <v>516143</v>
          </cell>
        </row>
        <row r="17">
          <cell r="C17">
            <v>319700</v>
          </cell>
        </row>
        <row r="21">
          <cell r="C21">
            <v>-650000</v>
          </cell>
        </row>
        <row r="22">
          <cell r="C22">
            <v>-25889812</v>
          </cell>
        </row>
        <row r="24">
          <cell r="C24">
            <v>15377219</v>
          </cell>
        </row>
        <row r="25">
          <cell r="C25">
            <v>-48420</v>
          </cell>
        </row>
        <row r="32">
          <cell r="C32">
            <v>9897</v>
          </cell>
        </row>
        <row r="33">
          <cell r="C33">
            <v>67225</v>
          </cell>
        </row>
        <row r="35">
          <cell r="C35">
            <v>105876</v>
          </cell>
        </row>
        <row r="40">
          <cell r="C40">
            <v>-4736</v>
          </cell>
        </row>
        <row r="43">
          <cell r="C43">
            <v>-2222222</v>
          </cell>
        </row>
        <row r="46">
          <cell r="C46">
            <v>14193800</v>
          </cell>
        </row>
        <row r="47">
          <cell r="C47">
            <v>3002295</v>
          </cell>
        </row>
        <row r="54">
          <cell r="C54">
            <v>707033</v>
          </cell>
        </row>
        <row r="55">
          <cell r="C55">
            <v>5613929</v>
          </cell>
        </row>
      </sheetData>
      <sheetData sheetId="3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2"/>
      <sheetName val="форма 3"/>
      <sheetName val="форма 4"/>
    </sheetNames>
    <sheetDataSet>
      <sheetData sheetId="0" refreshError="1"/>
      <sheetData sheetId="1" refreshError="1"/>
      <sheetData sheetId="2" refreshError="1"/>
      <sheetData sheetId="3">
        <row r="35">
          <cell r="G35">
            <v>-371864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A"/>
      <sheetName val="Securities"/>
      <sheetName val="PIT&amp;PP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97"/>
  <sheetViews>
    <sheetView tabSelected="1" topLeftCell="A49" zoomScale="85" zoomScaleNormal="85" zoomScaleSheetLayoutView="80" workbookViewId="0">
      <selection activeCell="A94" sqref="A94"/>
    </sheetView>
  </sheetViews>
  <sheetFormatPr defaultRowHeight="12.75"/>
  <cols>
    <col min="1" max="1" width="68" style="1" customWidth="1"/>
    <col min="2" max="2" width="10.7109375" style="1" customWidth="1"/>
    <col min="3" max="3" width="21.7109375" style="1" customWidth="1"/>
    <col min="4" max="4" width="21.7109375" style="41" customWidth="1"/>
    <col min="5" max="5" width="29" style="1" customWidth="1"/>
    <col min="6" max="6" width="12.5703125" style="1" customWidth="1"/>
    <col min="7" max="7" width="18" style="1" customWidth="1"/>
    <col min="8" max="8" width="10.5703125" style="1" customWidth="1"/>
    <col min="9" max="16384" width="9.140625" style="1"/>
  </cols>
  <sheetData>
    <row r="1" spans="1:7">
      <c r="C1" s="195"/>
      <c r="D1" s="196"/>
    </row>
    <row r="2" spans="1:7">
      <c r="C2" s="2"/>
      <c r="D2" s="3" t="s">
        <v>0</v>
      </c>
    </row>
    <row r="3" spans="1:7">
      <c r="A3" s="197" t="s">
        <v>308</v>
      </c>
      <c r="B3" s="197"/>
      <c r="C3" s="197"/>
      <c r="D3" s="197"/>
    </row>
    <row r="4" spans="1:7">
      <c r="A4" s="198" t="s">
        <v>1</v>
      </c>
      <c r="B4" s="197"/>
      <c r="C4" s="197"/>
      <c r="D4" s="197"/>
    </row>
    <row r="5" spans="1:7">
      <c r="A5" s="199" t="s">
        <v>2</v>
      </c>
      <c r="B5" s="199"/>
      <c r="C5" s="199"/>
      <c r="D5" s="199"/>
    </row>
    <row r="6" spans="1:7" s="4" customFormat="1">
      <c r="A6" s="197" t="s">
        <v>310</v>
      </c>
      <c r="B6" s="197"/>
      <c r="C6" s="197"/>
      <c r="D6" s="197"/>
    </row>
    <row r="7" spans="1:7">
      <c r="A7" s="4"/>
      <c r="B7" s="4"/>
      <c r="C7" s="4"/>
      <c r="D7" s="5" t="s">
        <v>3</v>
      </c>
    </row>
    <row r="8" spans="1:7" ht="30.75" customHeight="1">
      <c r="A8" s="6" t="s">
        <v>4</v>
      </c>
      <c r="B8" s="6" t="s">
        <v>5</v>
      </c>
      <c r="C8" s="6" t="s">
        <v>6</v>
      </c>
      <c r="D8" s="7" t="s">
        <v>7</v>
      </c>
    </row>
    <row r="9" spans="1:7" ht="13.5">
      <c r="A9" s="8">
        <v>1</v>
      </c>
      <c r="B9" s="8">
        <v>2</v>
      </c>
      <c r="C9" s="8">
        <v>3</v>
      </c>
      <c r="D9" s="9">
        <v>4</v>
      </c>
    </row>
    <row r="10" spans="1:7">
      <c r="A10" s="10" t="s">
        <v>8</v>
      </c>
      <c r="B10" s="11"/>
      <c r="C10" s="12"/>
      <c r="D10" s="13"/>
    </row>
    <row r="11" spans="1:7">
      <c r="A11" s="14" t="s">
        <v>9</v>
      </c>
      <c r="B11" s="15">
        <v>1</v>
      </c>
      <c r="C11" s="16">
        <f>C14+C13</f>
        <v>73307039</v>
      </c>
      <c r="D11" s="16">
        <f>D14+D13</f>
        <v>7219962</v>
      </c>
    </row>
    <row r="12" spans="1:7">
      <c r="A12" s="14" t="s">
        <v>10</v>
      </c>
      <c r="B12" s="15"/>
      <c r="C12" s="16"/>
      <c r="D12" s="16"/>
    </row>
    <row r="13" spans="1:7">
      <c r="A13" s="14" t="s">
        <v>11</v>
      </c>
      <c r="B13" s="17" t="s">
        <v>12</v>
      </c>
      <c r="C13" s="18"/>
      <c r="D13" s="19"/>
      <c r="E13" s="20"/>
    </row>
    <row r="14" spans="1:7" ht="25.5">
      <c r="A14" s="14" t="s">
        <v>13</v>
      </c>
      <c r="B14" s="21" t="s">
        <v>14</v>
      </c>
      <c r="C14" s="22">
        <v>73307039</v>
      </c>
      <c r="D14" s="81">
        <v>7219962</v>
      </c>
    </row>
    <row r="15" spans="1:7">
      <c r="A15" s="23" t="s">
        <v>15</v>
      </c>
      <c r="B15" s="15">
        <v>2</v>
      </c>
      <c r="C15" s="22"/>
      <c r="D15" s="82"/>
      <c r="G15" s="24"/>
    </row>
    <row r="16" spans="1:7" ht="25.5">
      <c r="A16" s="23" t="s">
        <v>16</v>
      </c>
      <c r="B16" s="15">
        <v>3</v>
      </c>
      <c r="C16" s="22"/>
      <c r="D16" s="82"/>
      <c r="G16" s="24"/>
    </row>
    <row r="17" spans="1:7">
      <c r="A17" s="23" t="s">
        <v>17</v>
      </c>
      <c r="B17" s="25" t="s">
        <v>18</v>
      </c>
      <c r="C17" s="91"/>
      <c r="D17" s="89"/>
      <c r="G17" s="24"/>
    </row>
    <row r="18" spans="1:7" ht="25.5">
      <c r="A18" s="23" t="s">
        <v>19</v>
      </c>
      <c r="B18" s="15">
        <v>5</v>
      </c>
      <c r="C18" s="91">
        <v>15894729</v>
      </c>
      <c r="D18" s="90">
        <v>9632176</v>
      </c>
      <c r="G18" s="24"/>
    </row>
    <row r="19" spans="1:7">
      <c r="A19" s="23" t="s">
        <v>20</v>
      </c>
      <c r="B19" s="15">
        <v>6</v>
      </c>
      <c r="C19" s="91">
        <v>22142538</v>
      </c>
      <c r="D19" s="90">
        <v>4131317</v>
      </c>
      <c r="F19" s="36"/>
    </row>
    <row r="20" spans="1:7">
      <c r="A20" s="23" t="s">
        <v>21</v>
      </c>
      <c r="B20" s="15">
        <v>7</v>
      </c>
      <c r="C20" s="91"/>
      <c r="D20" s="89"/>
    </row>
    <row r="21" spans="1:7" s="27" customFormat="1">
      <c r="A21" s="23" t="s">
        <v>10</v>
      </c>
      <c r="B21" s="15"/>
      <c r="C21" s="91"/>
      <c r="D21" s="89"/>
      <c r="E21" s="26"/>
      <c r="G21" s="28"/>
    </row>
    <row r="22" spans="1:7">
      <c r="A22" s="23" t="s">
        <v>22</v>
      </c>
      <c r="B22" s="25" t="s">
        <v>23</v>
      </c>
      <c r="C22" s="91"/>
      <c r="D22" s="89"/>
      <c r="E22" s="29"/>
    </row>
    <row r="23" spans="1:7">
      <c r="A23" s="23" t="s">
        <v>24</v>
      </c>
      <c r="B23" s="25" t="s">
        <v>25</v>
      </c>
      <c r="C23" s="91"/>
      <c r="D23" s="89"/>
      <c r="E23" s="29"/>
    </row>
    <row r="24" spans="1:7" ht="25.5">
      <c r="A24" s="30" t="s">
        <v>26</v>
      </c>
      <c r="B24" s="25" t="s">
        <v>27</v>
      </c>
      <c r="C24" s="91"/>
      <c r="D24" s="90">
        <v>10231995</v>
      </c>
      <c r="E24" s="32"/>
    </row>
    <row r="25" spans="1:7">
      <c r="A25" s="23" t="s">
        <v>28</v>
      </c>
      <c r="B25" s="15">
        <v>9</v>
      </c>
      <c r="C25" s="91"/>
      <c r="D25" s="90"/>
      <c r="E25" s="33"/>
      <c r="G25" s="24"/>
    </row>
    <row r="26" spans="1:7">
      <c r="A26" s="23" t="s">
        <v>29</v>
      </c>
      <c r="B26" s="15">
        <v>10</v>
      </c>
      <c r="C26" s="91">
        <v>26820199</v>
      </c>
      <c r="D26" s="90">
        <v>31112579</v>
      </c>
      <c r="E26" s="36"/>
      <c r="F26" s="36"/>
    </row>
    <row r="27" spans="1:7">
      <c r="A27" s="23" t="s">
        <v>30</v>
      </c>
      <c r="B27" s="15">
        <v>11</v>
      </c>
      <c r="C27" s="91">
        <v>12689064</v>
      </c>
      <c r="D27" s="90">
        <v>2325891</v>
      </c>
      <c r="G27" s="24"/>
    </row>
    <row r="28" spans="1:7">
      <c r="A28" s="23" t="s">
        <v>31</v>
      </c>
      <c r="B28" s="15">
        <v>12</v>
      </c>
      <c r="C28" s="91">
        <v>80397531</v>
      </c>
      <c r="D28" s="90">
        <v>87193112</v>
      </c>
      <c r="E28" s="33"/>
    </row>
    <row r="29" spans="1:7">
      <c r="A29" s="23" t="s">
        <v>32</v>
      </c>
      <c r="B29" s="15">
        <v>13</v>
      </c>
      <c r="C29" s="91">
        <v>1574934</v>
      </c>
      <c r="D29" s="90">
        <v>1466929</v>
      </c>
    </row>
    <row r="30" spans="1:7" s="27" customFormat="1">
      <c r="A30" s="23" t="s">
        <v>33</v>
      </c>
      <c r="B30" s="15">
        <v>14</v>
      </c>
      <c r="C30" s="91"/>
      <c r="D30" s="90"/>
      <c r="E30" s="34"/>
    </row>
    <row r="31" spans="1:7">
      <c r="A31" s="23" t="s">
        <v>34</v>
      </c>
      <c r="B31" s="15">
        <v>15</v>
      </c>
      <c r="C31" s="91">
        <v>9390106</v>
      </c>
      <c r="D31" s="90">
        <v>2822804</v>
      </c>
    </row>
    <row r="32" spans="1:7">
      <c r="A32" s="23" t="s">
        <v>35</v>
      </c>
      <c r="B32" s="15">
        <v>16</v>
      </c>
      <c r="C32" s="91"/>
      <c r="D32" s="90"/>
    </row>
    <row r="33" spans="1:7">
      <c r="A33" s="30" t="s">
        <v>36</v>
      </c>
      <c r="B33" s="15">
        <v>17</v>
      </c>
      <c r="C33" s="91">
        <v>81154</v>
      </c>
      <c r="D33" s="90">
        <v>60343</v>
      </c>
    </row>
    <row r="34" spans="1:7">
      <c r="A34" s="35" t="s">
        <v>37</v>
      </c>
      <c r="B34" s="15">
        <v>18</v>
      </c>
      <c r="C34" s="91">
        <v>1720310</v>
      </c>
      <c r="D34" s="90">
        <v>1727239</v>
      </c>
      <c r="E34" s="29"/>
    </row>
    <row r="35" spans="1:7">
      <c r="A35" s="23" t="s">
        <v>38</v>
      </c>
      <c r="B35" s="15">
        <v>19</v>
      </c>
      <c r="C35" s="91">
        <v>1775970</v>
      </c>
      <c r="D35" s="90">
        <v>1316343</v>
      </c>
      <c r="E35" s="29"/>
      <c r="F35" s="36"/>
    </row>
    <row r="36" spans="1:7">
      <c r="A36" s="23" t="s">
        <v>39</v>
      </c>
      <c r="B36" s="15">
        <v>20</v>
      </c>
      <c r="C36" s="91">
        <v>1036032</v>
      </c>
      <c r="D36" s="90">
        <v>1754817</v>
      </c>
      <c r="E36" s="36"/>
    </row>
    <row r="37" spans="1:7">
      <c r="A37" s="23" t="s">
        <v>40</v>
      </c>
      <c r="B37" s="15">
        <v>21</v>
      </c>
      <c r="C37" s="92">
        <v>10296208</v>
      </c>
      <c r="D37" s="89">
        <v>6339486</v>
      </c>
    </row>
    <row r="38" spans="1:7">
      <c r="A38" s="37" t="s">
        <v>41</v>
      </c>
      <c r="B38" s="6">
        <v>22</v>
      </c>
      <c r="C38" s="93">
        <f>C11+C15+C16+C17+C18+C19+C20+C24+C25+C26+C27+C28+C29+C30+C31+C32+C33+C34+C35+C36+C37</f>
        <v>257125814</v>
      </c>
      <c r="D38" s="83">
        <f>D11+D15+D16+D17+D18+D19+D20+D24+D25+D26+D27+D28+D29+D30+D31+D32+D33+D34+D35+D36+D37</f>
        <v>167334993</v>
      </c>
      <c r="F38" s="36"/>
      <c r="G38" s="36"/>
    </row>
    <row r="39" spans="1:7">
      <c r="A39" s="23"/>
      <c r="B39" s="15"/>
      <c r="C39" s="92"/>
      <c r="D39" s="82"/>
    </row>
    <row r="40" spans="1:7">
      <c r="A40" s="38" t="s">
        <v>42</v>
      </c>
      <c r="B40" s="15"/>
      <c r="C40" s="92"/>
      <c r="D40" s="82"/>
    </row>
    <row r="41" spans="1:7">
      <c r="A41" s="39" t="s">
        <v>43</v>
      </c>
      <c r="B41" s="15">
        <v>23</v>
      </c>
      <c r="C41" s="92"/>
      <c r="D41" s="82"/>
    </row>
    <row r="42" spans="1:7">
      <c r="A42" s="23" t="s">
        <v>17</v>
      </c>
      <c r="B42" s="15">
        <v>24</v>
      </c>
      <c r="C42" s="92"/>
      <c r="D42" s="82"/>
    </row>
    <row r="43" spans="1:7">
      <c r="A43" s="39" t="s">
        <v>44</v>
      </c>
      <c r="B43" s="15">
        <v>25</v>
      </c>
      <c r="C43" s="91">
        <f>[81]ф.1!$U$43</f>
        <v>73457303</v>
      </c>
      <c r="D43" s="31">
        <v>77188204</v>
      </c>
    </row>
    <row r="44" spans="1:7">
      <c r="A44" s="23" t="s">
        <v>45</v>
      </c>
      <c r="B44" s="15">
        <v>26</v>
      </c>
      <c r="C44" s="91"/>
      <c r="D44" s="31"/>
    </row>
    <row r="45" spans="1:7">
      <c r="A45" s="39" t="s">
        <v>46</v>
      </c>
      <c r="B45" s="15">
        <v>27</v>
      </c>
      <c r="C45" s="91">
        <f>[81]ф.1!$U$45</f>
        <v>121651553</v>
      </c>
      <c r="D45" s="31">
        <v>28808521</v>
      </c>
    </row>
    <row r="46" spans="1:7">
      <c r="A46" s="39" t="s">
        <v>47</v>
      </c>
      <c r="B46" s="15">
        <v>28</v>
      </c>
      <c r="C46" s="91">
        <f>[81]ф.1!$U$46</f>
        <v>6704379</v>
      </c>
      <c r="D46" s="31">
        <v>6304166</v>
      </c>
    </row>
    <row r="47" spans="1:7">
      <c r="A47" s="14" t="s">
        <v>48</v>
      </c>
      <c r="B47" s="15">
        <v>29</v>
      </c>
      <c r="C47" s="91"/>
      <c r="D47" s="82"/>
    </row>
    <row r="48" spans="1:7">
      <c r="A48" s="14" t="s">
        <v>10</v>
      </c>
      <c r="B48" s="15"/>
      <c r="C48" s="91"/>
      <c r="D48" s="82"/>
    </row>
    <row r="49" spans="1:6" ht="25.5">
      <c r="A49" s="14" t="s">
        <v>49</v>
      </c>
      <c r="B49" s="25" t="s">
        <v>50</v>
      </c>
      <c r="C49" s="91"/>
      <c r="D49" s="82"/>
    </row>
    <row r="50" spans="1:6">
      <c r="A50" s="14" t="s">
        <v>51</v>
      </c>
      <c r="B50" s="15">
        <v>30</v>
      </c>
      <c r="C50" s="91"/>
      <c r="D50" s="82"/>
    </row>
    <row r="51" spans="1:6">
      <c r="A51" s="14" t="s">
        <v>52</v>
      </c>
      <c r="B51" s="15">
        <v>31</v>
      </c>
      <c r="C51" s="91">
        <f>[81]ф.1!$U$49</f>
        <v>9903052</v>
      </c>
      <c r="D51" s="31">
        <v>9809666</v>
      </c>
      <c r="E51" s="36"/>
    </row>
    <row r="52" spans="1:6">
      <c r="A52" s="23" t="s">
        <v>53</v>
      </c>
      <c r="B52" s="40" t="s">
        <v>54</v>
      </c>
      <c r="C52" s="91">
        <f>[81]ф.1!$U$50</f>
        <v>5996</v>
      </c>
      <c r="D52" s="31">
        <v>53653</v>
      </c>
      <c r="E52" s="20"/>
    </row>
    <row r="53" spans="1:6">
      <c r="A53" s="23" t="s">
        <v>55</v>
      </c>
      <c r="B53" s="40" t="s">
        <v>56</v>
      </c>
      <c r="C53" s="91"/>
      <c r="D53" s="31"/>
      <c r="E53" s="41"/>
      <c r="F53" s="36"/>
    </row>
    <row r="54" spans="1:6">
      <c r="A54" s="23" t="s">
        <v>57</v>
      </c>
      <c r="B54" s="40" t="s">
        <v>58</v>
      </c>
      <c r="C54" s="91">
        <f>[81]ф.1!$U$52</f>
        <v>247950</v>
      </c>
      <c r="D54" s="31">
        <v>252963</v>
      </c>
    </row>
    <row r="55" spans="1:6">
      <c r="A55" s="37" t="s">
        <v>59</v>
      </c>
      <c r="B55" s="6">
        <v>35</v>
      </c>
      <c r="C55" s="94">
        <f>C41+C42+C43+C44+C45+C46+C47+C50+C51+C52+C53+C54</f>
        <v>211970233</v>
      </c>
      <c r="D55" s="84">
        <f>D41+D42+D43+D44+D45+D46+D47+D50+D51+D52+D53+D54</f>
        <v>122417173</v>
      </c>
    </row>
    <row r="56" spans="1:6">
      <c r="A56" s="37"/>
      <c r="B56" s="15"/>
      <c r="C56" s="92"/>
      <c r="D56" s="82"/>
    </row>
    <row r="57" spans="1:6">
      <c r="A57" s="37" t="s">
        <v>60</v>
      </c>
      <c r="B57" s="15"/>
      <c r="C57" s="92"/>
      <c r="D57" s="85"/>
    </row>
    <row r="58" spans="1:6">
      <c r="A58" s="23" t="s">
        <v>61</v>
      </c>
      <c r="B58" s="15">
        <v>36</v>
      </c>
      <c r="C58" s="95">
        <f>C60+C61</f>
        <v>58126461</v>
      </c>
      <c r="D58" s="85">
        <f>D60+D61</f>
        <v>58126461</v>
      </c>
    </row>
    <row r="59" spans="1:6">
      <c r="A59" s="23" t="s">
        <v>10</v>
      </c>
      <c r="B59" s="15"/>
      <c r="C59" s="92"/>
      <c r="D59" s="82"/>
    </row>
    <row r="60" spans="1:6">
      <c r="A60" s="39" t="s">
        <v>62</v>
      </c>
      <c r="B60" s="25" t="s">
        <v>63</v>
      </c>
      <c r="C60" s="91" t="s">
        <v>64</v>
      </c>
      <c r="D60" s="86">
        <v>58126461</v>
      </c>
    </row>
    <row r="61" spans="1:6">
      <c r="A61" s="23" t="s">
        <v>65</v>
      </c>
      <c r="B61" s="25" t="s">
        <v>66</v>
      </c>
      <c r="C61" s="91"/>
      <c r="D61" s="31"/>
    </row>
    <row r="62" spans="1:6">
      <c r="A62" s="23" t="s">
        <v>67</v>
      </c>
      <c r="B62" s="15">
        <v>37</v>
      </c>
      <c r="C62" s="91">
        <v>5822856</v>
      </c>
      <c r="D62" s="31">
        <v>5822856</v>
      </c>
    </row>
    <row r="63" spans="1:6">
      <c r="A63" s="23" t="s">
        <v>68</v>
      </c>
      <c r="B63" s="15">
        <v>38</v>
      </c>
      <c r="C63" s="91" t="s">
        <v>69</v>
      </c>
      <c r="D63" s="31">
        <v>-2597522</v>
      </c>
    </row>
    <row r="64" spans="1:6">
      <c r="A64" s="23" t="s">
        <v>70</v>
      </c>
      <c r="B64" s="15">
        <v>39</v>
      </c>
      <c r="C64" s="91" t="s">
        <v>71</v>
      </c>
      <c r="D64" s="31">
        <v>2734447</v>
      </c>
    </row>
    <row r="65" spans="1:8">
      <c r="A65" s="23" t="s">
        <v>72</v>
      </c>
      <c r="B65" s="15">
        <v>40</v>
      </c>
      <c r="C65" s="91">
        <f>[81]ф.1!$U$64</f>
        <v>-1102099</v>
      </c>
      <c r="D65" s="31">
        <v>-730235</v>
      </c>
    </row>
    <row r="66" spans="1:8" ht="12.75" customHeight="1">
      <c r="A66" s="23" t="s">
        <v>73</v>
      </c>
      <c r="B66" s="21" t="s">
        <v>74</v>
      </c>
      <c r="C66" s="92">
        <f>C68+C69</f>
        <v>-17828562</v>
      </c>
      <c r="D66" s="82">
        <f>D68+D69</f>
        <v>-18438187</v>
      </c>
    </row>
    <row r="67" spans="1:8">
      <c r="A67" s="23" t="s">
        <v>75</v>
      </c>
      <c r="B67" s="21"/>
      <c r="C67" s="92"/>
      <c r="D67" s="82"/>
      <c r="E67" s="36"/>
    </row>
    <row r="68" spans="1:8">
      <c r="A68" s="18" t="s">
        <v>76</v>
      </c>
      <c r="B68" s="21" t="s">
        <v>77</v>
      </c>
      <c r="C68" s="91">
        <f>[81]ф.1!$U$67</f>
        <v>-18793392</v>
      </c>
      <c r="D68" s="31">
        <v>-19622196</v>
      </c>
      <c r="E68" s="36"/>
    </row>
    <row r="69" spans="1:8">
      <c r="A69" s="23" t="s">
        <v>78</v>
      </c>
      <c r="B69" s="21" t="s">
        <v>79</v>
      </c>
      <c r="C69" s="91">
        <f>[81]ф.1!$U$68</f>
        <v>964830</v>
      </c>
      <c r="D69" s="31">
        <v>1184009</v>
      </c>
      <c r="E69" s="36"/>
    </row>
    <row r="70" spans="1:8">
      <c r="A70" s="23" t="s">
        <v>80</v>
      </c>
      <c r="B70" s="21" t="s">
        <v>81</v>
      </c>
      <c r="C70" s="92"/>
      <c r="D70" s="82"/>
      <c r="E70" s="36"/>
      <c r="F70" s="36"/>
    </row>
    <row r="71" spans="1:8">
      <c r="A71" s="37" t="s">
        <v>82</v>
      </c>
      <c r="B71" s="43">
        <v>43</v>
      </c>
      <c r="C71" s="94">
        <f>C58+C62+C63+C64+C66+C65</f>
        <v>45155581</v>
      </c>
      <c r="D71" s="84">
        <f>D58+D62+D63+D64+D66+D65</f>
        <v>44917820</v>
      </c>
      <c r="E71" s="44"/>
      <c r="F71" s="41"/>
    </row>
    <row r="72" spans="1:8">
      <c r="A72" s="37"/>
      <c r="B72" s="43"/>
      <c r="C72" s="42"/>
      <c r="D72" s="84"/>
      <c r="E72" s="44"/>
    </row>
    <row r="73" spans="1:8" ht="12.75" customHeight="1">
      <c r="A73" s="37" t="s">
        <v>83</v>
      </c>
      <c r="B73" s="43">
        <v>44</v>
      </c>
      <c r="C73" s="42">
        <f>C55+C71</f>
        <v>257125814</v>
      </c>
      <c r="D73" s="84">
        <f>D55+D71</f>
        <v>167334993</v>
      </c>
      <c r="E73" s="44"/>
      <c r="F73" s="45"/>
      <c r="G73" s="45"/>
      <c r="H73" s="45"/>
    </row>
    <row r="74" spans="1:8" ht="12.75" customHeight="1">
      <c r="A74" s="37"/>
      <c r="B74" s="190"/>
      <c r="C74" s="42"/>
      <c r="D74" s="42"/>
      <c r="E74" s="47"/>
      <c r="F74" s="45"/>
      <c r="G74" s="45"/>
      <c r="H74" s="45"/>
    </row>
    <row r="75" spans="1:8" ht="12.75" customHeight="1">
      <c r="A75" s="182" t="s">
        <v>320</v>
      </c>
      <c r="B75" s="75"/>
      <c r="C75" s="78">
        <v>8105</v>
      </c>
      <c r="D75" s="78">
        <v>8066</v>
      </c>
      <c r="E75" s="47"/>
      <c r="F75" s="45"/>
      <c r="G75" s="45"/>
      <c r="H75" s="45"/>
    </row>
    <row r="76" spans="1:8" ht="12.75" customHeight="1">
      <c r="A76" s="191"/>
      <c r="B76" s="192"/>
      <c r="C76" s="193"/>
      <c r="D76" s="193"/>
      <c r="E76" s="47"/>
      <c r="F76" s="45"/>
      <c r="G76" s="45"/>
      <c r="H76" s="45"/>
    </row>
    <row r="77" spans="1:8" ht="12.75" customHeight="1">
      <c r="A77" s="191"/>
      <c r="B77" s="192"/>
      <c r="C77" s="193"/>
      <c r="D77" s="193"/>
      <c r="E77" s="47"/>
      <c r="F77" s="45"/>
      <c r="G77" s="45"/>
      <c r="H77" s="45"/>
    </row>
    <row r="78" spans="1:8">
      <c r="A78" s="48" t="s">
        <v>84</v>
      </c>
      <c r="B78" s="48"/>
      <c r="C78" s="48"/>
    </row>
    <row r="79" spans="1:8" ht="13.5" customHeight="1">
      <c r="A79" s="49"/>
      <c r="C79" s="36"/>
      <c r="D79" s="48"/>
    </row>
    <row r="80" spans="1:8" s="54" customFormat="1" ht="15">
      <c r="A80" s="50"/>
      <c r="B80" s="51"/>
      <c r="C80" s="52"/>
      <c r="D80" s="41"/>
      <c r="E80" s="52"/>
      <c r="F80" s="53"/>
      <c r="G80" s="53"/>
    </row>
    <row r="81" spans="1:7" s="54" customFormat="1" ht="14.25" customHeight="1">
      <c r="A81" s="55"/>
      <c r="B81" s="56"/>
      <c r="C81" s="56"/>
      <c r="D81" s="52"/>
      <c r="E81" s="56"/>
      <c r="F81" s="53"/>
      <c r="G81" s="53"/>
    </row>
    <row r="82" spans="1:7" s="54" customFormat="1" ht="13.5" customHeight="1">
      <c r="A82" s="194" t="s">
        <v>312</v>
      </c>
      <c r="B82" s="194"/>
      <c r="C82" s="194"/>
      <c r="D82" s="194"/>
      <c r="E82" s="194"/>
      <c r="F82" s="53"/>
      <c r="G82" s="53"/>
    </row>
    <row r="83" spans="1:7" s="54" customFormat="1" ht="11.25" customHeight="1">
      <c r="A83" s="56"/>
      <c r="B83" s="56"/>
      <c r="C83" s="56"/>
      <c r="D83" s="52"/>
      <c r="E83" s="56"/>
      <c r="F83" s="53"/>
      <c r="G83" s="53"/>
    </row>
    <row r="84" spans="1:7" s="54" customFormat="1" ht="11.25" customHeight="1">
      <c r="A84" s="56"/>
      <c r="B84" s="56"/>
      <c r="C84" s="56"/>
      <c r="D84" s="52"/>
      <c r="E84" s="56"/>
      <c r="F84" s="53"/>
      <c r="G84" s="53"/>
    </row>
    <row r="85" spans="1:7" s="54" customFormat="1" ht="24.75" customHeight="1">
      <c r="A85" s="57" t="s">
        <v>212</v>
      </c>
      <c r="B85" s="46"/>
      <c r="C85" s="46"/>
      <c r="D85" s="56"/>
      <c r="E85" s="46"/>
      <c r="F85" s="58"/>
    </row>
    <row r="86" spans="1:7" s="54" customFormat="1" ht="11.25" customHeight="1">
      <c r="A86" s="57"/>
      <c r="B86" s="56"/>
      <c r="C86" s="59"/>
      <c r="D86" s="46"/>
      <c r="E86" s="56"/>
    </row>
    <row r="87" spans="1:7" s="54" customFormat="1" ht="30.75" customHeight="1">
      <c r="A87" s="51" t="s">
        <v>317</v>
      </c>
      <c r="B87" s="46"/>
      <c r="C87" s="46"/>
      <c r="D87" s="56"/>
      <c r="E87" s="46"/>
      <c r="F87" s="58"/>
    </row>
    <row r="88" spans="1:7" s="54" customFormat="1" ht="6.75" customHeight="1">
      <c r="A88" s="56"/>
      <c r="B88" s="56"/>
      <c r="C88" s="56"/>
      <c r="D88" s="46"/>
      <c r="E88" s="56"/>
    </row>
    <row r="89" spans="1:7" s="54" customFormat="1" ht="15">
      <c r="A89" s="51" t="s">
        <v>213</v>
      </c>
      <c r="B89" s="56"/>
      <c r="C89" s="59"/>
      <c r="D89" s="56"/>
      <c r="E89" s="56"/>
    </row>
    <row r="90" spans="1:7" s="54" customFormat="1" ht="9.75" customHeight="1">
      <c r="A90" s="51"/>
      <c r="B90" s="56"/>
      <c r="C90" s="56"/>
      <c r="D90" s="56"/>
      <c r="E90" s="56"/>
    </row>
    <row r="91" spans="1:7" s="54" customFormat="1" ht="15">
      <c r="A91" s="51" t="s">
        <v>214</v>
      </c>
      <c r="B91" s="56"/>
      <c r="C91" s="56"/>
      <c r="D91" s="56"/>
      <c r="E91" s="56"/>
    </row>
    <row r="92" spans="1:7" ht="15">
      <c r="A92" s="60"/>
      <c r="B92" s="60"/>
      <c r="C92" s="60"/>
      <c r="D92" s="56"/>
      <c r="E92" s="60"/>
    </row>
    <row r="93" spans="1:7">
      <c r="D93" s="61"/>
    </row>
    <row r="97" spans="2:2">
      <c r="B97" s="36"/>
    </row>
  </sheetData>
  <mergeCells count="6">
    <mergeCell ref="A82:E82"/>
    <mergeCell ref="C1:D1"/>
    <mergeCell ref="A3:D3"/>
    <mergeCell ref="A4:D4"/>
    <mergeCell ref="A5:D5"/>
    <mergeCell ref="A6:D6"/>
  </mergeCells>
  <pageMargins left="0.78740157480314965" right="0.39370078740157483" top="0.39370078740157483" bottom="0.39370078740157483" header="0.31496062992125984" footer="0.31496062992125984"/>
  <pageSetup paperSize="256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05"/>
  <sheetViews>
    <sheetView view="pageBreakPreview" topLeftCell="A52" zoomScale="70" zoomScaleNormal="85" zoomScaleSheetLayoutView="70" workbookViewId="0">
      <selection activeCell="E85" sqref="E85"/>
    </sheetView>
  </sheetViews>
  <sheetFormatPr defaultRowHeight="12.75"/>
  <cols>
    <col min="1" max="1" width="51.28515625" style="63" customWidth="1"/>
    <col min="2" max="2" width="14.28515625" style="63" customWidth="1"/>
    <col min="3" max="3" width="9.42578125" style="63" customWidth="1"/>
    <col min="4" max="4" width="14.28515625" style="63" customWidth="1"/>
    <col min="5" max="6" width="17.28515625" style="63" customWidth="1"/>
    <col min="7" max="16384" width="9.140625" style="63"/>
  </cols>
  <sheetData>
    <row r="1" spans="1:7" ht="47.25" customHeight="1">
      <c r="A1" s="62"/>
      <c r="B1" s="62"/>
      <c r="C1" s="62"/>
      <c r="D1" s="62"/>
      <c r="E1" s="205" t="s">
        <v>85</v>
      </c>
      <c r="F1" s="205"/>
    </row>
    <row r="2" spans="1:7" ht="18" customHeight="1">
      <c r="A2" s="62"/>
      <c r="B2" s="62"/>
      <c r="C2" s="62"/>
      <c r="D2" s="62"/>
      <c r="E2" s="62"/>
      <c r="F2" s="64" t="s">
        <v>86</v>
      </c>
    </row>
    <row r="3" spans="1:7" ht="18.75" customHeight="1">
      <c r="A3" s="206" t="s">
        <v>309</v>
      </c>
      <c r="B3" s="206"/>
      <c r="C3" s="206"/>
      <c r="D3" s="206"/>
      <c r="E3" s="206"/>
      <c r="F3" s="206"/>
      <c r="G3" s="65"/>
    </row>
    <row r="4" spans="1:7" ht="12.75" customHeight="1">
      <c r="A4" s="198" t="s">
        <v>1</v>
      </c>
      <c r="B4" s="198"/>
      <c r="C4" s="198"/>
      <c r="D4" s="198"/>
      <c r="E4" s="198"/>
      <c r="F4" s="198"/>
    </row>
    <row r="5" spans="1:7">
      <c r="A5" s="207" t="s">
        <v>87</v>
      </c>
      <c r="B5" s="207"/>
      <c r="C5" s="207"/>
      <c r="D5" s="207"/>
      <c r="E5" s="207"/>
      <c r="F5" s="207"/>
    </row>
    <row r="6" spans="1:7">
      <c r="A6" s="206" t="s">
        <v>311</v>
      </c>
      <c r="B6" s="206"/>
      <c r="C6" s="206"/>
      <c r="D6" s="206"/>
      <c r="E6" s="206"/>
      <c r="F6" s="206"/>
    </row>
    <row r="7" spans="1:7" ht="12.75" customHeight="1">
      <c r="A7" s="204" t="s">
        <v>88</v>
      </c>
      <c r="B7" s="204"/>
      <c r="C7" s="204"/>
      <c r="D7" s="204"/>
      <c r="E7" s="204"/>
      <c r="F7" s="204"/>
    </row>
    <row r="8" spans="1:7" ht="67.5" customHeight="1">
      <c r="A8" s="211" t="s">
        <v>4</v>
      </c>
      <c r="B8" s="212"/>
      <c r="C8" s="213"/>
      <c r="D8" s="66" t="s">
        <v>89</v>
      </c>
      <c r="E8" s="66" t="s">
        <v>90</v>
      </c>
      <c r="F8" s="66" t="s">
        <v>91</v>
      </c>
    </row>
    <row r="9" spans="1:7" ht="13.5">
      <c r="A9" s="214">
        <v>1</v>
      </c>
      <c r="B9" s="215"/>
      <c r="C9" s="216"/>
      <c r="D9" s="67">
        <v>2</v>
      </c>
      <c r="E9" s="67" t="s">
        <v>92</v>
      </c>
      <c r="F9" s="67" t="s">
        <v>18</v>
      </c>
    </row>
    <row r="10" spans="1:7" ht="14.25" customHeight="1">
      <c r="A10" s="208" t="s">
        <v>93</v>
      </c>
      <c r="B10" s="209"/>
      <c r="C10" s="210"/>
      <c r="D10" s="68" t="s">
        <v>94</v>
      </c>
      <c r="E10" s="69">
        <f>E12+E13+E14+E15+E16+E17+E18</f>
        <v>9046857</v>
      </c>
      <c r="F10" s="69">
        <f>F12+F13+F14+F15+F16+F17+F18</f>
        <v>7942009</v>
      </c>
    </row>
    <row r="11" spans="1:7" ht="14.25" customHeight="1">
      <c r="A11" s="208" t="s">
        <v>75</v>
      </c>
      <c r="B11" s="209"/>
      <c r="C11" s="210"/>
      <c r="D11" s="68"/>
      <c r="E11" s="70"/>
      <c r="F11" s="70"/>
    </row>
    <row r="12" spans="1:7" ht="14.25" customHeight="1">
      <c r="A12" s="208" t="s">
        <v>95</v>
      </c>
      <c r="B12" s="209"/>
      <c r="C12" s="210"/>
      <c r="D12" s="68" t="s">
        <v>12</v>
      </c>
      <c r="E12" s="70"/>
      <c r="F12" s="70"/>
    </row>
    <row r="13" spans="1:7" ht="14.25" customHeight="1">
      <c r="A13" s="208" t="s">
        <v>96</v>
      </c>
      <c r="B13" s="209"/>
      <c r="C13" s="210"/>
      <c r="D13" s="68" t="s">
        <v>14</v>
      </c>
      <c r="E13" s="70">
        <f>[81]ф.2!$AA$12</f>
        <v>3165691</v>
      </c>
      <c r="F13" s="70">
        <v>1652830</v>
      </c>
    </row>
    <row r="14" spans="1:7" ht="14.25" customHeight="1">
      <c r="A14" s="208" t="s">
        <v>97</v>
      </c>
      <c r="B14" s="209"/>
      <c r="C14" s="210"/>
      <c r="D14" s="68" t="s">
        <v>98</v>
      </c>
      <c r="E14" s="70">
        <f>[81]ф.2!$AA$13</f>
        <v>4714038</v>
      </c>
      <c r="F14" s="70">
        <v>5216801</v>
      </c>
    </row>
    <row r="15" spans="1:7" ht="14.25" customHeight="1">
      <c r="A15" s="208" t="s">
        <v>99</v>
      </c>
      <c r="B15" s="209"/>
      <c r="C15" s="210"/>
      <c r="D15" s="68" t="s">
        <v>100</v>
      </c>
      <c r="E15" s="70">
        <f>[81]ф.2!$AA$14</f>
        <v>247892</v>
      </c>
      <c r="F15" s="70"/>
    </row>
    <row r="16" spans="1:7" ht="14.25" customHeight="1">
      <c r="A16" s="208" t="s">
        <v>101</v>
      </c>
      <c r="B16" s="209"/>
      <c r="C16" s="210"/>
      <c r="D16" s="68" t="s">
        <v>102</v>
      </c>
      <c r="E16" s="70">
        <f>[81]ф.2!$AA$15</f>
        <v>779817</v>
      </c>
      <c r="F16" s="70">
        <v>864463</v>
      </c>
    </row>
    <row r="17" spans="1:6" ht="14.25" customHeight="1">
      <c r="A17" s="208" t="s">
        <v>103</v>
      </c>
      <c r="B17" s="209"/>
      <c r="C17" s="210"/>
      <c r="D17" s="68" t="s">
        <v>104</v>
      </c>
      <c r="E17" s="70">
        <f>[81]ф.2!$AA$16</f>
        <v>51751</v>
      </c>
      <c r="F17" s="70">
        <v>207915</v>
      </c>
    </row>
    <row r="18" spans="1:6" ht="14.25" customHeight="1">
      <c r="A18" s="208" t="s">
        <v>105</v>
      </c>
      <c r="B18" s="209"/>
      <c r="C18" s="210"/>
      <c r="D18" s="68" t="s">
        <v>106</v>
      </c>
      <c r="E18" s="70">
        <f>[81]ф.2!$AA$17</f>
        <v>87668</v>
      </c>
      <c r="F18" s="70"/>
    </row>
    <row r="19" spans="1:6" ht="14.25" customHeight="1">
      <c r="A19" s="208" t="s">
        <v>107</v>
      </c>
      <c r="B19" s="209"/>
      <c r="C19" s="210"/>
      <c r="D19" s="68" t="s">
        <v>108</v>
      </c>
      <c r="E19" s="70"/>
      <c r="F19" s="70"/>
    </row>
    <row r="20" spans="1:6" ht="14.25" customHeight="1">
      <c r="A20" s="208" t="s">
        <v>10</v>
      </c>
      <c r="B20" s="209"/>
      <c r="C20" s="210"/>
      <c r="D20" s="68"/>
      <c r="E20" s="70"/>
      <c r="F20" s="70"/>
    </row>
    <row r="21" spans="1:6" ht="14.25" customHeight="1">
      <c r="A21" s="208" t="s">
        <v>109</v>
      </c>
      <c r="B21" s="209"/>
      <c r="C21" s="210"/>
      <c r="D21" s="68" t="s">
        <v>110</v>
      </c>
      <c r="E21" s="70"/>
      <c r="F21" s="70"/>
    </row>
    <row r="22" spans="1:6">
      <c r="A22" s="208" t="s">
        <v>111</v>
      </c>
      <c r="B22" s="209"/>
      <c r="C22" s="210"/>
      <c r="D22" s="68" t="s">
        <v>112</v>
      </c>
      <c r="E22" s="70"/>
      <c r="F22" s="70"/>
    </row>
    <row r="23" spans="1:6" ht="27" customHeight="1">
      <c r="A23" s="208" t="s">
        <v>113</v>
      </c>
      <c r="B23" s="209"/>
      <c r="C23" s="210"/>
      <c r="D23" s="68" t="s">
        <v>92</v>
      </c>
      <c r="E23" s="70"/>
      <c r="F23" s="70"/>
    </row>
    <row r="24" spans="1:6" ht="14.25" customHeight="1">
      <c r="A24" s="208" t="s">
        <v>75</v>
      </c>
      <c r="B24" s="209"/>
      <c r="C24" s="210"/>
      <c r="D24" s="68"/>
      <c r="E24" s="70"/>
      <c r="F24" s="70"/>
    </row>
    <row r="25" spans="1:6" ht="14.25" customHeight="1">
      <c r="A25" s="208" t="s">
        <v>114</v>
      </c>
      <c r="B25" s="209"/>
      <c r="C25" s="210"/>
      <c r="D25" s="68" t="s">
        <v>115</v>
      </c>
      <c r="E25" s="70"/>
      <c r="F25" s="70"/>
    </row>
    <row r="26" spans="1:6" ht="14.25" customHeight="1">
      <c r="A26" s="208" t="s">
        <v>116</v>
      </c>
      <c r="B26" s="209"/>
      <c r="C26" s="210"/>
      <c r="D26" s="68" t="s">
        <v>117</v>
      </c>
      <c r="E26" s="70"/>
      <c r="F26" s="70"/>
    </row>
    <row r="27" spans="1:6" ht="14.25" customHeight="1">
      <c r="A27" s="208" t="s">
        <v>118</v>
      </c>
      <c r="B27" s="209"/>
      <c r="C27" s="210"/>
      <c r="D27" s="68" t="s">
        <v>119</v>
      </c>
      <c r="E27" s="70"/>
      <c r="F27" s="70"/>
    </row>
    <row r="28" spans="1:6" ht="14.25" customHeight="1">
      <c r="A28" s="208" t="s">
        <v>120</v>
      </c>
      <c r="B28" s="209"/>
      <c r="C28" s="210"/>
      <c r="D28" s="68" t="s">
        <v>121</v>
      </c>
      <c r="E28" s="70"/>
      <c r="F28" s="70"/>
    </row>
    <row r="29" spans="1:6" ht="14.25" customHeight="1">
      <c r="A29" s="208" t="s">
        <v>122</v>
      </c>
      <c r="B29" s="209"/>
      <c r="C29" s="210"/>
      <c r="D29" s="68" t="s">
        <v>123</v>
      </c>
      <c r="E29" s="70"/>
      <c r="F29" s="70"/>
    </row>
    <row r="30" spans="1:6" ht="27" customHeight="1">
      <c r="A30" s="208" t="s">
        <v>124</v>
      </c>
      <c r="B30" s="209"/>
      <c r="C30" s="210"/>
      <c r="D30" s="68" t="s">
        <v>125</v>
      </c>
      <c r="E30" s="70"/>
      <c r="F30" s="70"/>
    </row>
    <row r="31" spans="1:6" ht="14.25" customHeight="1">
      <c r="A31" s="208" t="s">
        <v>126</v>
      </c>
      <c r="B31" s="209"/>
      <c r="C31" s="210"/>
      <c r="D31" s="68" t="s">
        <v>18</v>
      </c>
      <c r="E31" s="69">
        <f>E33+E34</f>
        <v>2294</v>
      </c>
      <c r="F31" s="69">
        <f>F33+F34</f>
        <v>-198221</v>
      </c>
    </row>
    <row r="32" spans="1:6" ht="14.25" customHeight="1">
      <c r="A32" s="208" t="s">
        <v>10</v>
      </c>
      <c r="B32" s="209"/>
      <c r="C32" s="210"/>
      <c r="D32" s="68"/>
      <c r="E32" s="70"/>
      <c r="F32" s="70"/>
    </row>
    <row r="33" spans="1:6">
      <c r="A33" s="208" t="s">
        <v>127</v>
      </c>
      <c r="B33" s="209"/>
      <c r="C33" s="210"/>
      <c r="D33" s="68" t="s">
        <v>128</v>
      </c>
      <c r="E33" s="70">
        <v>2294</v>
      </c>
      <c r="F33" s="70">
        <v>-198221</v>
      </c>
    </row>
    <row r="34" spans="1:6" ht="40.5" customHeight="1">
      <c r="A34" s="208" t="s">
        <v>129</v>
      </c>
      <c r="B34" s="209"/>
      <c r="C34" s="210"/>
      <c r="D34" s="68" t="s">
        <v>130</v>
      </c>
      <c r="E34" s="70"/>
      <c r="F34" s="70"/>
    </row>
    <row r="35" spans="1:6" ht="14.25" customHeight="1">
      <c r="A35" s="208" t="s">
        <v>131</v>
      </c>
      <c r="B35" s="209"/>
      <c r="C35" s="210"/>
      <c r="D35" s="68" t="s">
        <v>132</v>
      </c>
      <c r="E35" s="70">
        <f>[81]ф.2!$AA$34</f>
        <v>84742</v>
      </c>
      <c r="F35" s="70">
        <v>48277</v>
      </c>
    </row>
    <row r="36" spans="1:6" ht="14.25" customHeight="1">
      <c r="A36" s="208" t="s">
        <v>133</v>
      </c>
      <c r="B36" s="209"/>
      <c r="C36" s="210"/>
      <c r="D36" s="68" t="s">
        <v>134</v>
      </c>
      <c r="E36" s="70"/>
      <c r="F36" s="70"/>
    </row>
    <row r="37" spans="1:6" ht="14.25" customHeight="1">
      <c r="A37" s="208" t="s">
        <v>135</v>
      </c>
      <c r="B37" s="209"/>
      <c r="C37" s="210"/>
      <c r="D37" s="68" t="s">
        <v>136</v>
      </c>
      <c r="E37" s="70"/>
      <c r="F37" s="70"/>
    </row>
    <row r="38" spans="1:6" ht="14.25" customHeight="1">
      <c r="A38" s="208" t="s">
        <v>137</v>
      </c>
      <c r="B38" s="209"/>
      <c r="C38" s="210"/>
      <c r="D38" s="68" t="s">
        <v>27</v>
      </c>
      <c r="E38" s="70">
        <f>[81]ф.2!$AA$37</f>
        <v>36371</v>
      </c>
      <c r="F38" s="70">
        <v>8434</v>
      </c>
    </row>
    <row r="39" spans="1:6" ht="14.25" customHeight="1">
      <c r="A39" s="208" t="s">
        <v>138</v>
      </c>
      <c r="B39" s="209"/>
      <c r="C39" s="210"/>
      <c r="D39" s="68" t="s">
        <v>139</v>
      </c>
      <c r="E39" s="70">
        <f>[81]ф.2!$AA$38</f>
        <v>190991</v>
      </c>
      <c r="F39" s="70">
        <v>175561</v>
      </c>
    </row>
    <row r="40" spans="1:6" ht="14.25" customHeight="1">
      <c r="A40" s="217" t="s">
        <v>140</v>
      </c>
      <c r="B40" s="218"/>
      <c r="C40" s="219"/>
      <c r="D40" s="66" t="s">
        <v>141</v>
      </c>
      <c r="E40" s="71">
        <f>E10+E19+E23+E31+E35+E36+E37+E38+E39</f>
        <v>9361255</v>
      </c>
      <c r="F40" s="71">
        <f>F10+F19+F23+F31+F35+F36+F37+F38+F39</f>
        <v>7976060</v>
      </c>
    </row>
    <row r="41" spans="1:6" ht="14.25" customHeight="1">
      <c r="A41" s="208"/>
      <c r="B41" s="209"/>
      <c r="C41" s="210"/>
      <c r="D41" s="68"/>
      <c r="E41" s="70"/>
      <c r="F41" s="70"/>
    </row>
    <row r="42" spans="1:6" ht="14.25" customHeight="1">
      <c r="A42" s="208" t="s">
        <v>142</v>
      </c>
      <c r="B42" s="209"/>
      <c r="C42" s="210"/>
      <c r="D42" s="68" t="s">
        <v>143</v>
      </c>
      <c r="E42" s="69">
        <f>E44+E45+E46+E47+E48+E49</f>
        <v>6300215</v>
      </c>
      <c r="F42" s="69">
        <f>F44+F45+F46+F47+F48+F49</f>
        <v>6184994</v>
      </c>
    </row>
    <row r="43" spans="1:6" ht="14.25" customHeight="1">
      <c r="A43" s="208" t="s">
        <v>75</v>
      </c>
      <c r="B43" s="209"/>
      <c r="C43" s="210"/>
      <c r="D43" s="68"/>
      <c r="E43" s="70"/>
      <c r="F43" s="70"/>
    </row>
    <row r="44" spans="1:6" ht="14.25" customHeight="1">
      <c r="A44" s="208" t="s">
        <v>144</v>
      </c>
      <c r="B44" s="209"/>
      <c r="C44" s="210"/>
      <c r="D44" s="68" t="s">
        <v>145</v>
      </c>
      <c r="E44" s="70"/>
      <c r="F44" s="70"/>
    </row>
    <row r="45" spans="1:6" ht="14.25" customHeight="1">
      <c r="A45" s="208" t="s">
        <v>146</v>
      </c>
      <c r="B45" s="209"/>
      <c r="C45" s="210"/>
      <c r="D45" s="68" t="s">
        <v>147</v>
      </c>
      <c r="E45" s="70">
        <f>[81]ф.2!$AA$44</f>
        <v>1501024</v>
      </c>
      <c r="F45" s="70">
        <v>1204279</v>
      </c>
    </row>
    <row r="46" spans="1:6" ht="14.25" customHeight="1">
      <c r="A46" s="208" t="s">
        <v>148</v>
      </c>
      <c r="B46" s="209"/>
      <c r="C46" s="210"/>
      <c r="D46" s="68" t="s">
        <v>149</v>
      </c>
      <c r="E46" s="70"/>
      <c r="F46" s="70"/>
    </row>
    <row r="47" spans="1:6" ht="14.25" customHeight="1">
      <c r="A47" s="208" t="s">
        <v>150</v>
      </c>
      <c r="B47" s="209"/>
      <c r="C47" s="210"/>
      <c r="D47" s="68" t="s">
        <v>151</v>
      </c>
      <c r="E47" s="70">
        <f>[81]ф.2!$AA$46</f>
        <v>3940601</v>
      </c>
      <c r="F47" s="70">
        <v>4148894</v>
      </c>
    </row>
    <row r="48" spans="1:6" ht="14.25" customHeight="1">
      <c r="A48" s="208" t="s">
        <v>152</v>
      </c>
      <c r="B48" s="209"/>
      <c r="C48" s="210"/>
      <c r="D48" s="68" t="s">
        <v>153</v>
      </c>
      <c r="E48" s="70"/>
      <c r="F48" s="70"/>
    </row>
    <row r="49" spans="1:6" ht="14.25" customHeight="1">
      <c r="A49" s="208" t="s">
        <v>154</v>
      </c>
      <c r="B49" s="209"/>
      <c r="C49" s="210"/>
      <c r="D49" s="68" t="s">
        <v>155</v>
      </c>
      <c r="E49" s="70">
        <f>[81]ф.2!$AA$48</f>
        <v>858590</v>
      </c>
      <c r="F49" s="70">
        <v>831821</v>
      </c>
    </row>
    <row r="50" spans="1:6" ht="14.25" customHeight="1">
      <c r="A50" s="208" t="s">
        <v>156</v>
      </c>
      <c r="B50" s="209"/>
      <c r="C50" s="210"/>
      <c r="D50" s="68" t="s">
        <v>157</v>
      </c>
      <c r="E50" s="70">
        <f>[81]ф.2!$AA$49</f>
        <v>195137</v>
      </c>
      <c r="F50" s="70">
        <v>115278</v>
      </c>
    </row>
    <row r="51" spans="1:6" ht="14.25" customHeight="1">
      <c r="A51" s="208" t="s">
        <v>10</v>
      </c>
      <c r="B51" s="209"/>
      <c r="C51" s="210"/>
      <c r="D51" s="68"/>
      <c r="E51" s="70"/>
      <c r="F51" s="70"/>
    </row>
    <row r="52" spans="1:6" ht="14.25" customHeight="1">
      <c r="A52" s="208" t="s">
        <v>158</v>
      </c>
      <c r="B52" s="209"/>
      <c r="C52" s="210"/>
      <c r="D52" s="68" t="s">
        <v>159</v>
      </c>
      <c r="E52" s="70"/>
      <c r="F52" s="70"/>
    </row>
    <row r="53" spans="1:6" ht="14.25" customHeight="1">
      <c r="A53" s="208" t="s">
        <v>160</v>
      </c>
      <c r="B53" s="209"/>
      <c r="C53" s="210"/>
      <c r="D53" s="68" t="s">
        <v>161</v>
      </c>
      <c r="E53" s="70"/>
      <c r="F53" s="70"/>
    </row>
    <row r="54" spans="1:6" ht="27" customHeight="1">
      <c r="A54" s="208" t="s">
        <v>162</v>
      </c>
      <c r="B54" s="209"/>
      <c r="C54" s="210"/>
      <c r="D54" s="68" t="s">
        <v>163</v>
      </c>
      <c r="E54" s="69">
        <f>E56+E57+E58+E59+E60</f>
        <v>4902</v>
      </c>
      <c r="F54" s="69">
        <f>F56+F57+F58+F59+F60</f>
        <v>5124</v>
      </c>
    </row>
    <row r="55" spans="1:6" ht="14.25" customHeight="1">
      <c r="A55" s="208" t="s">
        <v>10</v>
      </c>
      <c r="B55" s="209"/>
      <c r="C55" s="210"/>
      <c r="D55" s="68"/>
      <c r="E55" s="70"/>
      <c r="F55" s="70"/>
    </row>
    <row r="56" spans="1:6" ht="14.25" customHeight="1">
      <c r="A56" s="208" t="s">
        <v>164</v>
      </c>
      <c r="B56" s="209"/>
      <c r="C56" s="210"/>
      <c r="D56" s="68" t="s">
        <v>165</v>
      </c>
      <c r="E56" s="70">
        <f>[81]ф.2!$AA$55</f>
        <v>4902</v>
      </c>
      <c r="F56" s="70">
        <v>5124</v>
      </c>
    </row>
    <row r="57" spans="1:6" ht="14.25" customHeight="1">
      <c r="A57" s="208" t="s">
        <v>166</v>
      </c>
      <c r="B57" s="209"/>
      <c r="C57" s="210"/>
      <c r="D57" s="68" t="s">
        <v>167</v>
      </c>
      <c r="E57" s="70"/>
      <c r="F57" s="70"/>
    </row>
    <row r="58" spans="1:6" ht="14.25" customHeight="1">
      <c r="A58" s="208" t="s">
        <v>168</v>
      </c>
      <c r="B58" s="209"/>
      <c r="C58" s="210"/>
      <c r="D58" s="68" t="s">
        <v>169</v>
      </c>
      <c r="E58" s="70"/>
      <c r="F58" s="70"/>
    </row>
    <row r="59" spans="1:6" ht="14.25" customHeight="1">
      <c r="A59" s="208" t="s">
        <v>170</v>
      </c>
      <c r="B59" s="209"/>
      <c r="C59" s="210"/>
      <c r="D59" s="68" t="s">
        <v>171</v>
      </c>
      <c r="E59" s="70"/>
      <c r="F59" s="70"/>
    </row>
    <row r="60" spans="1:6" ht="14.25" customHeight="1">
      <c r="A60" s="208" t="s">
        <v>172</v>
      </c>
      <c r="B60" s="209"/>
      <c r="C60" s="210"/>
      <c r="D60" s="68" t="s">
        <v>173</v>
      </c>
      <c r="E60" s="70"/>
      <c r="F60" s="70"/>
    </row>
    <row r="61" spans="1:6" ht="14.25" customHeight="1">
      <c r="A61" s="208" t="s">
        <v>174</v>
      </c>
      <c r="B61" s="209"/>
      <c r="C61" s="210"/>
      <c r="D61" s="68" t="s">
        <v>175</v>
      </c>
      <c r="E61" s="69">
        <f>E63+E64+E65+E66</f>
        <v>766427</v>
      </c>
      <c r="F61" s="69">
        <f>F63+F64+F65+F66</f>
        <v>561317</v>
      </c>
    </row>
    <row r="62" spans="1:6" ht="14.25" customHeight="1">
      <c r="A62" s="208" t="s">
        <v>10</v>
      </c>
      <c r="B62" s="209"/>
      <c r="C62" s="210"/>
      <c r="D62" s="68"/>
      <c r="E62" s="70"/>
      <c r="F62" s="70"/>
    </row>
    <row r="63" spans="1:6" ht="14.25" customHeight="1">
      <c r="A63" s="208" t="s">
        <v>176</v>
      </c>
      <c r="B63" s="209"/>
      <c r="C63" s="210"/>
      <c r="D63" s="68" t="s">
        <v>177</v>
      </c>
      <c r="E63" s="70">
        <f>[81]ф.2!$AA$62</f>
        <v>599997</v>
      </c>
      <c r="F63" s="70">
        <v>454564</v>
      </c>
    </row>
    <row r="64" spans="1:6" ht="14.25" customHeight="1">
      <c r="A64" s="208" t="s">
        <v>178</v>
      </c>
      <c r="B64" s="209"/>
      <c r="C64" s="210"/>
      <c r="D64" s="68" t="s">
        <v>179</v>
      </c>
      <c r="E64" s="70">
        <f>[81]ф.2!$AA$63</f>
        <v>48096</v>
      </c>
      <c r="F64" s="70">
        <v>32103</v>
      </c>
    </row>
    <row r="65" spans="1:6" ht="14.25" customHeight="1">
      <c r="A65" s="208" t="s">
        <v>180</v>
      </c>
      <c r="B65" s="209"/>
      <c r="C65" s="210"/>
      <c r="D65" s="68" t="s">
        <v>181</v>
      </c>
      <c r="E65" s="70"/>
      <c r="F65" s="70"/>
    </row>
    <row r="66" spans="1:6" ht="27" customHeight="1">
      <c r="A66" s="208" t="s">
        <v>182</v>
      </c>
      <c r="B66" s="209"/>
      <c r="C66" s="210"/>
      <c r="D66" s="68" t="s">
        <v>183</v>
      </c>
      <c r="E66" s="70">
        <f>[81]ф.2!$AA$65</f>
        <v>118334</v>
      </c>
      <c r="F66" s="70">
        <v>74650</v>
      </c>
    </row>
    <row r="67" spans="1:6" ht="14.25" customHeight="1">
      <c r="A67" s="208" t="s">
        <v>184</v>
      </c>
      <c r="B67" s="209"/>
      <c r="C67" s="210"/>
      <c r="D67" s="68" t="s">
        <v>185</v>
      </c>
      <c r="E67" s="70">
        <f>[81]ф.2!$AA$66</f>
        <v>8223</v>
      </c>
      <c r="F67" s="70">
        <v>205</v>
      </c>
    </row>
    <row r="68" spans="1:6" ht="14.25" customHeight="1">
      <c r="A68" s="208" t="s">
        <v>186</v>
      </c>
      <c r="B68" s="209"/>
      <c r="C68" s="210"/>
      <c r="D68" s="68" t="s">
        <v>187</v>
      </c>
      <c r="E68" s="70">
        <f>[81]ф.2!$AA$67</f>
        <v>224800</v>
      </c>
      <c r="F68" s="70">
        <v>232402</v>
      </c>
    </row>
    <row r="69" spans="1:6" s="72" customFormat="1" ht="14.25" customHeight="1">
      <c r="A69" s="220" t="s">
        <v>188</v>
      </c>
      <c r="B69" s="221"/>
      <c r="C69" s="222"/>
      <c r="D69" s="66" t="s">
        <v>189</v>
      </c>
      <c r="E69" s="71">
        <f>E42+E50+E54+E61+E67+E68</f>
        <v>7499704</v>
      </c>
      <c r="F69" s="71">
        <f>F42+F50+F54+F61+F67+F68</f>
        <v>7099320</v>
      </c>
    </row>
    <row r="70" spans="1:6" ht="14.25" customHeight="1">
      <c r="A70" s="208"/>
      <c r="B70" s="209"/>
      <c r="C70" s="210"/>
      <c r="D70" s="68"/>
      <c r="E70" s="70"/>
      <c r="F70" s="70"/>
    </row>
    <row r="71" spans="1:6">
      <c r="A71" s="208" t="s">
        <v>190</v>
      </c>
      <c r="B71" s="209"/>
      <c r="C71" s="210"/>
      <c r="D71" s="68" t="s">
        <v>191</v>
      </c>
      <c r="E71" s="96">
        <f>E40-E69</f>
        <v>1861551</v>
      </c>
      <c r="F71" s="96">
        <f>F40-F69</f>
        <v>876740</v>
      </c>
    </row>
    <row r="72" spans="1:6">
      <c r="A72" s="208" t="s">
        <v>192</v>
      </c>
      <c r="B72" s="209"/>
      <c r="C72" s="210"/>
      <c r="D72" s="68" t="s">
        <v>193</v>
      </c>
      <c r="E72" s="70">
        <f>[81]ф.2!$AA$71</f>
        <v>177936</v>
      </c>
      <c r="F72" s="70">
        <v>-210449</v>
      </c>
    </row>
    <row r="73" spans="1:6" ht="14.25" customHeight="1">
      <c r="A73" s="208" t="s">
        <v>10</v>
      </c>
      <c r="B73" s="209"/>
      <c r="C73" s="210"/>
      <c r="D73" s="68"/>
      <c r="E73" s="70"/>
      <c r="F73" s="70"/>
    </row>
    <row r="74" spans="1:6" ht="27" customHeight="1">
      <c r="A74" s="208" t="s">
        <v>194</v>
      </c>
      <c r="B74" s="209"/>
      <c r="C74" s="210"/>
      <c r="D74" s="68" t="s">
        <v>195</v>
      </c>
      <c r="E74" s="70"/>
      <c r="F74" s="70"/>
    </row>
    <row r="75" spans="1:6" ht="14.25" customHeight="1">
      <c r="A75" s="208"/>
      <c r="B75" s="209"/>
      <c r="C75" s="210"/>
      <c r="D75" s="68"/>
      <c r="E75" s="70"/>
      <c r="F75" s="70"/>
    </row>
    <row r="76" spans="1:6">
      <c r="A76" s="217" t="s">
        <v>196</v>
      </c>
      <c r="B76" s="218"/>
      <c r="C76" s="219"/>
      <c r="D76" s="66" t="s">
        <v>197</v>
      </c>
      <c r="E76" s="71">
        <f>E71-E72</f>
        <v>1683615</v>
      </c>
      <c r="F76" s="71">
        <f>F71-F72</f>
        <v>1087189</v>
      </c>
    </row>
    <row r="77" spans="1:6" ht="14.25" customHeight="1">
      <c r="A77" s="208"/>
      <c r="B77" s="209"/>
      <c r="C77" s="210"/>
      <c r="D77" s="68"/>
      <c r="E77" s="70"/>
      <c r="F77" s="70"/>
    </row>
    <row r="78" spans="1:6" ht="14.25" customHeight="1">
      <c r="A78" s="208" t="s">
        <v>198</v>
      </c>
      <c r="B78" s="209"/>
      <c r="C78" s="210"/>
      <c r="D78" s="68" t="s">
        <v>199</v>
      </c>
      <c r="E78" s="70">
        <f>[81]ф.2!$AA$75</f>
        <v>718785</v>
      </c>
      <c r="F78" s="70">
        <v>105876</v>
      </c>
    </row>
    <row r="79" spans="1:6" ht="14.25" customHeight="1">
      <c r="A79" s="208"/>
      <c r="B79" s="209"/>
      <c r="C79" s="210"/>
      <c r="D79" s="68"/>
      <c r="E79" s="70"/>
      <c r="F79" s="70"/>
    </row>
    <row r="80" spans="1:6" ht="27" customHeight="1">
      <c r="A80" s="217" t="s">
        <v>200</v>
      </c>
      <c r="B80" s="218"/>
      <c r="C80" s="219"/>
      <c r="D80" s="66" t="s">
        <v>201</v>
      </c>
      <c r="E80" s="71">
        <f>E76-E78</f>
        <v>964830</v>
      </c>
      <c r="F80" s="71">
        <f>F76-F78</f>
        <v>981313</v>
      </c>
    </row>
    <row r="81" spans="1:18" ht="14.25" customHeight="1">
      <c r="A81" s="208" t="s">
        <v>202</v>
      </c>
      <c r="B81" s="209"/>
      <c r="C81" s="210"/>
      <c r="D81" s="68" t="s">
        <v>203</v>
      </c>
      <c r="E81" s="70"/>
      <c r="F81" s="70"/>
    </row>
    <row r="82" spans="1:18" ht="14.25" customHeight="1">
      <c r="A82" s="208"/>
      <c r="B82" s="209"/>
      <c r="C82" s="210"/>
      <c r="D82" s="68"/>
      <c r="E82" s="70"/>
      <c r="F82" s="70"/>
    </row>
    <row r="83" spans="1:18" ht="14.25" customHeight="1">
      <c r="A83" s="208" t="s">
        <v>80</v>
      </c>
      <c r="B83" s="209"/>
      <c r="C83" s="210"/>
      <c r="D83" s="68" t="s">
        <v>204</v>
      </c>
      <c r="E83" s="70"/>
      <c r="F83" s="70"/>
    </row>
    <row r="84" spans="1:18" ht="14.25" customHeight="1">
      <c r="A84" s="200"/>
      <c r="B84" s="201"/>
      <c r="C84" s="202"/>
      <c r="D84" s="73"/>
      <c r="E84" s="74"/>
      <c r="F84" s="74"/>
    </row>
    <row r="85" spans="1:18">
      <c r="A85" s="226" t="s">
        <v>205</v>
      </c>
      <c r="B85" s="226"/>
      <c r="C85" s="226"/>
      <c r="D85" s="75" t="s">
        <v>206</v>
      </c>
      <c r="E85" s="76">
        <f>E80+E81-E83</f>
        <v>964830</v>
      </c>
      <c r="F85" s="76">
        <f>F80+F81-F83</f>
        <v>981313</v>
      </c>
    </row>
    <row r="86" spans="1:18">
      <c r="A86" s="200"/>
      <c r="B86" s="201"/>
      <c r="C86" s="202"/>
      <c r="D86" s="75"/>
      <c r="E86" s="76"/>
      <c r="F86" s="76"/>
      <c r="R86" s="77"/>
    </row>
    <row r="87" spans="1:18">
      <c r="A87" s="223" t="s">
        <v>207</v>
      </c>
      <c r="B87" s="224"/>
      <c r="C87" s="225"/>
      <c r="D87" s="75" t="s">
        <v>208</v>
      </c>
      <c r="E87" s="78"/>
      <c r="F87" s="78"/>
    </row>
    <row r="88" spans="1:18">
      <c r="A88" s="200" t="s">
        <v>209</v>
      </c>
      <c r="B88" s="201"/>
      <c r="C88" s="202"/>
      <c r="D88" s="75"/>
      <c r="E88" s="79">
        <v>-371864</v>
      </c>
      <c r="F88" s="79">
        <v>-120398</v>
      </c>
    </row>
    <row r="89" spans="1:18" ht="19.5" customHeight="1">
      <c r="A89" s="203" t="s">
        <v>210</v>
      </c>
      <c r="B89" s="203"/>
      <c r="C89" s="203"/>
      <c r="D89" s="75" t="s">
        <v>211</v>
      </c>
      <c r="E89" s="80">
        <f>E85+E88</f>
        <v>592966</v>
      </c>
      <c r="F89" s="80">
        <f>F85+F88</f>
        <v>860915</v>
      </c>
    </row>
    <row r="90" spans="1:18">
      <c r="A90" s="200"/>
      <c r="B90" s="201"/>
      <c r="C90" s="202"/>
      <c r="D90" s="183"/>
      <c r="E90" s="184"/>
      <c r="F90" s="185"/>
    </row>
    <row r="91" spans="1:18">
      <c r="A91" s="203" t="s">
        <v>321</v>
      </c>
      <c r="B91" s="203"/>
      <c r="C91" s="203"/>
      <c r="D91" s="183"/>
      <c r="E91" s="186">
        <v>173</v>
      </c>
      <c r="F91" s="186">
        <v>176</v>
      </c>
    </row>
    <row r="92" spans="1:18">
      <c r="A92" s="187"/>
      <c r="B92" s="187"/>
      <c r="C92" s="187"/>
      <c r="D92" s="188"/>
      <c r="E92" s="189"/>
      <c r="F92" s="189"/>
    </row>
    <row r="93" spans="1:18">
      <c r="A93" s="187"/>
      <c r="B93" s="187"/>
      <c r="C93" s="187"/>
      <c r="D93" s="188"/>
      <c r="E93" s="189"/>
      <c r="F93" s="189"/>
    </row>
    <row r="94" spans="1:18" s="54" customFormat="1" ht="15">
      <c r="A94" s="194" t="s">
        <v>313</v>
      </c>
      <c r="B94" s="194"/>
      <c r="C94" s="194"/>
      <c r="D94" s="194"/>
      <c r="E94" s="194"/>
      <c r="F94" s="53"/>
      <c r="G94" s="53"/>
    </row>
    <row r="95" spans="1:18" s="54" customFormat="1" ht="15">
      <c r="A95" s="56"/>
      <c r="B95" s="56"/>
      <c r="C95" s="56"/>
      <c r="D95" s="52"/>
      <c r="E95" s="56"/>
      <c r="F95" s="53"/>
      <c r="G95" s="53"/>
    </row>
    <row r="96" spans="1:18" s="54" customFormat="1" ht="13.5" customHeight="1">
      <c r="A96" s="56"/>
      <c r="B96" s="56"/>
      <c r="C96" s="56"/>
      <c r="D96" s="52"/>
      <c r="E96" s="56"/>
      <c r="F96" s="53"/>
      <c r="G96" s="53"/>
    </row>
    <row r="97" spans="1:7" s="54" customFormat="1" ht="11.25" customHeight="1">
      <c r="A97" s="57" t="s">
        <v>215</v>
      </c>
      <c r="B97" s="46"/>
      <c r="C97" s="56"/>
      <c r="D97" s="52"/>
      <c r="E97" s="56"/>
      <c r="F97" s="53"/>
      <c r="G97" s="53"/>
    </row>
    <row r="98" spans="1:7" s="54" customFormat="1" ht="11.25" customHeight="1">
      <c r="C98" s="56"/>
      <c r="D98" s="52"/>
      <c r="E98" s="56"/>
      <c r="F98" s="53"/>
      <c r="G98" s="53"/>
    </row>
    <row r="99" spans="1:7" s="54" customFormat="1" ht="24.75" customHeight="1">
      <c r="A99" s="88" t="s">
        <v>318</v>
      </c>
      <c r="B99" s="87"/>
      <c r="C99" s="46"/>
      <c r="D99" s="56"/>
      <c r="E99" s="46"/>
      <c r="F99" s="58"/>
    </row>
    <row r="100" spans="1:7" s="54" customFormat="1" ht="11.25" customHeight="1">
      <c r="A100" s="57"/>
      <c r="B100" s="56"/>
      <c r="C100" s="59"/>
      <c r="D100" s="46"/>
      <c r="E100" s="56"/>
    </row>
    <row r="101" spans="1:7" s="54" customFormat="1" ht="20.25" customHeight="1">
      <c r="A101" s="51"/>
      <c r="B101" s="46"/>
      <c r="C101" s="46"/>
      <c r="D101" s="56"/>
      <c r="E101" s="46"/>
      <c r="F101" s="58"/>
    </row>
    <row r="102" spans="1:7" s="54" customFormat="1" ht="6.75" customHeight="1">
      <c r="A102" s="56"/>
      <c r="B102" s="56"/>
      <c r="C102" s="56"/>
      <c r="D102" s="46"/>
      <c r="E102" s="56"/>
    </row>
    <row r="103" spans="1:7" s="54" customFormat="1" ht="15">
      <c r="A103" s="51"/>
      <c r="B103" s="56"/>
      <c r="C103" s="59"/>
      <c r="D103" s="56"/>
      <c r="E103" s="56"/>
    </row>
    <row r="104" spans="1:7" s="54" customFormat="1" ht="9.75" customHeight="1">
      <c r="A104" s="51"/>
      <c r="B104" s="56"/>
      <c r="C104" s="56"/>
      <c r="D104" s="56"/>
      <c r="E104" s="56"/>
    </row>
    <row r="105" spans="1:7" s="54" customFormat="1" ht="15">
      <c r="A105" s="51"/>
      <c r="B105" s="56"/>
      <c r="C105" s="56"/>
      <c r="D105" s="56"/>
      <c r="E105" s="56"/>
    </row>
  </sheetData>
  <mergeCells count="91">
    <mergeCell ref="A86:C86"/>
    <mergeCell ref="A87:C87"/>
    <mergeCell ref="A88:C88"/>
    <mergeCell ref="A89:C89"/>
    <mergeCell ref="A80:C80"/>
    <mergeCell ref="A81:C81"/>
    <mergeCell ref="A82:C82"/>
    <mergeCell ref="A83:C83"/>
    <mergeCell ref="A84:C84"/>
    <mergeCell ref="A85:C85"/>
    <mergeCell ref="A79:C79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67:C67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55:C55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14:C14"/>
    <mergeCell ref="A15:C15"/>
    <mergeCell ref="A16:C16"/>
    <mergeCell ref="A17:C17"/>
    <mergeCell ref="A18:C18"/>
    <mergeCell ref="A90:C90"/>
    <mergeCell ref="A91:C91"/>
    <mergeCell ref="A94:E94"/>
    <mergeCell ref="A7:F7"/>
    <mergeCell ref="E1:F1"/>
    <mergeCell ref="A3:F3"/>
    <mergeCell ref="A4:F4"/>
    <mergeCell ref="A5:F5"/>
    <mergeCell ref="A6:F6"/>
    <mergeCell ref="A19:C19"/>
    <mergeCell ref="A8:C8"/>
    <mergeCell ref="A9:C9"/>
    <mergeCell ref="A10:C10"/>
    <mergeCell ref="A11:C11"/>
    <mergeCell ref="A12:C12"/>
    <mergeCell ref="A13:C13"/>
  </mergeCells>
  <pageMargins left="0.74803149606299213" right="0.39370078740157483" top="0.19685039370078741" bottom="0.19685039370078741" header="0.51181102362204722" footer="0.51181102362204722"/>
  <pageSetup paperSize="256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7"/>
  <sheetViews>
    <sheetView view="pageBreakPreview" topLeftCell="A34" zoomScale="80" zoomScaleNormal="100" zoomScaleSheetLayoutView="80" workbookViewId="0">
      <selection activeCell="B30" sqref="B30"/>
    </sheetView>
  </sheetViews>
  <sheetFormatPr defaultRowHeight="12.75"/>
  <cols>
    <col min="1" max="1" width="67" style="97" customWidth="1"/>
    <col min="2" max="2" width="14.140625" style="97" customWidth="1"/>
    <col min="3" max="3" width="19.7109375" style="98" customWidth="1"/>
    <col min="4" max="4" width="21" style="97" customWidth="1"/>
    <col min="5" max="5" width="10.5703125" style="97" customWidth="1"/>
    <col min="6" max="16384" width="9.140625" style="97"/>
  </cols>
  <sheetData>
    <row r="1" spans="1:5">
      <c r="D1" s="148" t="s">
        <v>274</v>
      </c>
      <c r="E1" s="147"/>
    </row>
    <row r="2" spans="1:5">
      <c r="A2" s="227" t="s">
        <v>273</v>
      </c>
      <c r="B2" s="227"/>
      <c r="C2" s="227"/>
      <c r="D2" s="227"/>
    </row>
    <row r="3" spans="1:5">
      <c r="A3" s="228" t="s">
        <v>1</v>
      </c>
      <c r="B3" s="228"/>
      <c r="C3" s="228"/>
      <c r="D3" s="228"/>
    </row>
    <row r="4" spans="1:5">
      <c r="A4" s="229" t="s">
        <v>87</v>
      </c>
      <c r="B4" s="229"/>
      <c r="C4" s="229"/>
      <c r="D4" s="229"/>
    </row>
    <row r="5" spans="1:5">
      <c r="A5" s="230" t="s">
        <v>314</v>
      </c>
      <c r="B5" s="230"/>
      <c r="C5" s="230"/>
      <c r="D5" s="230"/>
    </row>
    <row r="6" spans="1:5" s="144" customFormat="1" ht="10.5" customHeight="1">
      <c r="A6" s="146"/>
      <c r="B6" s="146"/>
      <c r="C6" s="145"/>
      <c r="D6" s="146"/>
    </row>
    <row r="7" spans="1:5" s="144" customFormat="1" ht="10.5" customHeight="1">
      <c r="A7" s="146"/>
      <c r="B7" s="146"/>
      <c r="C7" s="145"/>
      <c r="D7" s="5" t="s">
        <v>3</v>
      </c>
    </row>
    <row r="8" spans="1:5" s="141" customFormat="1" ht="67.5" customHeight="1">
      <c r="A8" s="142" t="s">
        <v>4</v>
      </c>
      <c r="B8" s="142" t="s">
        <v>89</v>
      </c>
      <c r="C8" s="143" t="s">
        <v>90</v>
      </c>
      <c r="D8" s="142" t="s">
        <v>272</v>
      </c>
    </row>
    <row r="9" spans="1:5">
      <c r="A9" s="139">
        <v>1</v>
      </c>
      <c r="B9" s="139">
        <v>2</v>
      </c>
      <c r="C9" s="140"/>
      <c r="D9" s="139"/>
    </row>
    <row r="10" spans="1:5" ht="15" customHeight="1">
      <c r="A10" s="118" t="s">
        <v>271</v>
      </c>
      <c r="B10" s="117" t="s">
        <v>270</v>
      </c>
      <c r="C10" s="114">
        <f>'[81]ф.3 (к)'!$K$10+1</f>
        <v>1683615</v>
      </c>
      <c r="D10" s="113">
        <f>'[82]форма 3'!$C$10</f>
        <v>1087189</v>
      </c>
    </row>
    <row r="11" spans="1:5" ht="15.75" customHeight="1">
      <c r="A11" s="121" t="s">
        <v>269</v>
      </c>
      <c r="B11" s="117">
        <v>2</v>
      </c>
      <c r="C11" s="120">
        <f>SUM(C12:C17)</f>
        <v>102964</v>
      </c>
      <c r="D11" s="119">
        <f>D12+D13+D14+D15+D16+D17</f>
        <v>90337</v>
      </c>
    </row>
    <row r="12" spans="1:5" ht="15" customHeight="1">
      <c r="A12" s="136" t="s">
        <v>268</v>
      </c>
      <c r="B12" s="127">
        <v>3</v>
      </c>
      <c r="C12" s="131">
        <f>'[81]ф.3 (к)'!$K$12</f>
        <v>48096</v>
      </c>
      <c r="D12" s="130">
        <f>'[82]форма 3'!$C$12</f>
        <v>32103</v>
      </c>
    </row>
    <row r="13" spans="1:5" ht="15" customHeight="1">
      <c r="A13" s="128" t="s">
        <v>267</v>
      </c>
      <c r="B13" s="127">
        <v>4</v>
      </c>
      <c r="C13" s="131">
        <f>'[81]ф.3 (к)'!$K$13</f>
        <v>-287150</v>
      </c>
      <c r="D13" s="130">
        <f>'[82]форма 3'!$C$13</f>
        <v>-346555</v>
      </c>
    </row>
    <row r="14" spans="1:5" ht="15" customHeight="1">
      <c r="A14" s="126" t="s">
        <v>266</v>
      </c>
      <c r="B14" s="125">
        <v>5</v>
      </c>
      <c r="C14" s="131">
        <f>'[81]ф.3 (к)'!$K$14</f>
        <v>-84742</v>
      </c>
      <c r="D14" s="130">
        <f>'[82]форма 3'!$C$14</f>
        <v>-48277</v>
      </c>
    </row>
    <row r="15" spans="1:5" ht="15" customHeight="1">
      <c r="A15" s="133" t="s">
        <v>265</v>
      </c>
      <c r="B15" s="132">
        <v>6</v>
      </c>
      <c r="C15" s="131">
        <f>'[81]ф.3 (к)'!$K$15</f>
        <v>-359341</v>
      </c>
      <c r="D15" s="130">
        <f>'[82]форма 3'!$C$15</f>
        <v>-382777</v>
      </c>
    </row>
    <row r="16" spans="1:5" ht="15" customHeight="1">
      <c r="A16" s="128" t="s">
        <v>264</v>
      </c>
      <c r="B16" s="127">
        <v>7</v>
      </c>
      <c r="C16" s="131">
        <f>'[81]ф.3 (к)'!$K$16</f>
        <v>-70396</v>
      </c>
      <c r="D16" s="130">
        <f>'[82]форма 3'!$C$16</f>
        <v>516143</v>
      </c>
    </row>
    <row r="17" spans="1:4" ht="15" customHeight="1">
      <c r="A17" s="128" t="s">
        <v>263</v>
      </c>
      <c r="B17" s="127">
        <v>8</v>
      </c>
      <c r="C17" s="131">
        <f>'[81]ф.3 (к)'!$K$17</f>
        <v>856497</v>
      </c>
      <c r="D17" s="130">
        <f>'[82]форма 3'!$C$17</f>
        <v>319700</v>
      </c>
    </row>
    <row r="18" spans="1:4" ht="28.5" customHeight="1">
      <c r="A18" s="118" t="s">
        <v>262</v>
      </c>
      <c r="B18" s="117" t="s">
        <v>261</v>
      </c>
      <c r="C18" s="120">
        <f>C10+C11</f>
        <v>1786579</v>
      </c>
      <c r="D18" s="119">
        <f>D10+D11</f>
        <v>1177526</v>
      </c>
    </row>
    <row r="19" spans="1:4" ht="17.25" customHeight="1">
      <c r="A19" s="121" t="s">
        <v>260</v>
      </c>
      <c r="B19" s="117" t="s">
        <v>259</v>
      </c>
      <c r="C19" s="120">
        <f>SUM(C20:C25)</f>
        <v>-22938414</v>
      </c>
      <c r="D19" s="119">
        <f>SUM(D20:D25)</f>
        <v>-11211013</v>
      </c>
    </row>
    <row r="20" spans="1:4" ht="29.25" customHeight="1">
      <c r="A20" s="136" t="s">
        <v>258</v>
      </c>
      <c r="B20" s="127">
        <v>11</v>
      </c>
      <c r="C20" s="124"/>
      <c r="D20" s="123"/>
    </row>
    <row r="21" spans="1:4" ht="32.25" customHeight="1">
      <c r="A21" s="138" t="s">
        <v>257</v>
      </c>
      <c r="B21" s="125">
        <v>12</v>
      </c>
      <c r="C21" s="124">
        <f>'[81]ф.3 (к)'!$K$21</f>
        <v>-6595647</v>
      </c>
      <c r="D21" s="123">
        <f>'[82]форма 3'!$C$21</f>
        <v>-650000</v>
      </c>
    </row>
    <row r="22" spans="1:4" ht="33" customHeight="1">
      <c r="A22" s="133" t="s">
        <v>256</v>
      </c>
      <c r="B22" s="132">
        <v>13</v>
      </c>
      <c r="C22" s="131">
        <f>'[81]ф.3 (к)'!$K$22</f>
        <v>4719293</v>
      </c>
      <c r="D22" s="130">
        <f>'[82]форма 3'!$C$22</f>
        <v>-25889812</v>
      </c>
    </row>
    <row r="23" spans="1:4" ht="16.5" customHeight="1">
      <c r="A23" s="128" t="s">
        <v>255</v>
      </c>
      <c r="B23" s="127">
        <v>14</v>
      </c>
      <c r="C23" s="131">
        <f>'[81]ф.3 (к)'!$K$23</f>
        <v>-10275212</v>
      </c>
      <c r="D23" s="130"/>
    </row>
    <row r="24" spans="1:4" ht="16.5" customHeight="1">
      <c r="A24" s="128" t="s">
        <v>254</v>
      </c>
      <c r="B24" s="127">
        <v>15</v>
      </c>
      <c r="C24" s="131">
        <f>'[81]ф.3 (к)'!$K$24</f>
        <v>6896101</v>
      </c>
      <c r="D24" s="130">
        <f>'[82]форма 3'!$C$24</f>
        <v>15377219</v>
      </c>
    </row>
    <row r="25" spans="1:4" ht="16.5" customHeight="1">
      <c r="A25" s="128" t="s">
        <v>253</v>
      </c>
      <c r="B25" s="127">
        <v>16</v>
      </c>
      <c r="C25" s="131">
        <f>'[81]ф.3 (к)'!$K$25-1</f>
        <v>-17682949</v>
      </c>
      <c r="D25" s="130">
        <f>'[82]форма 3'!$C$25</f>
        <v>-48420</v>
      </c>
    </row>
    <row r="26" spans="1:4" ht="20.25" customHeight="1">
      <c r="A26" s="121" t="s">
        <v>252</v>
      </c>
      <c r="B26" s="117" t="s">
        <v>251</v>
      </c>
      <c r="C26" s="120">
        <f>SUM(C27:C33)</f>
        <v>863985</v>
      </c>
      <c r="D26" s="119">
        <f>SUM(D27:D33)</f>
        <v>77122</v>
      </c>
    </row>
    <row r="27" spans="1:4" ht="29.25" customHeight="1">
      <c r="A27" s="136" t="s">
        <v>250</v>
      </c>
      <c r="B27" s="127">
        <v>18</v>
      </c>
      <c r="C27" s="123"/>
      <c r="D27" s="123"/>
    </row>
    <row r="28" spans="1:4" ht="28.5" customHeight="1">
      <c r="A28" s="128" t="s">
        <v>249</v>
      </c>
      <c r="B28" s="127">
        <v>19</v>
      </c>
      <c r="C28" s="123"/>
      <c r="D28" s="123"/>
    </row>
    <row r="29" spans="1:4" ht="29.25" customHeight="1">
      <c r="A29" s="128" t="s">
        <v>248</v>
      </c>
      <c r="B29" s="127">
        <v>20</v>
      </c>
      <c r="C29" s="123"/>
      <c r="D29" s="123"/>
    </row>
    <row r="30" spans="1:4" ht="27.75" customHeight="1">
      <c r="A30" s="128" t="s">
        <v>247</v>
      </c>
      <c r="B30" s="127">
        <v>21</v>
      </c>
      <c r="C30" s="123"/>
      <c r="D30" s="123"/>
    </row>
    <row r="31" spans="1:4" ht="17.25" customHeight="1">
      <c r="A31" s="138" t="s">
        <v>246</v>
      </c>
      <c r="B31" s="125">
        <v>22</v>
      </c>
      <c r="C31" s="123"/>
      <c r="D31" s="123"/>
    </row>
    <row r="32" spans="1:4" ht="17.25" customHeight="1">
      <c r="A32" s="133" t="s">
        <v>245</v>
      </c>
      <c r="B32" s="132">
        <v>23</v>
      </c>
      <c r="C32" s="137">
        <f>'[81]ф.3 (к)'!$K$32</f>
        <v>-4257</v>
      </c>
      <c r="D32" s="130">
        <f>'[82]форма 3'!$C$32</f>
        <v>9897</v>
      </c>
    </row>
    <row r="33" spans="1:4" ht="17.25" customHeight="1">
      <c r="A33" s="129" t="s">
        <v>244</v>
      </c>
      <c r="B33" s="127">
        <v>24</v>
      </c>
      <c r="C33" s="137">
        <f>'[81]ф.3 (к)'!$K$33</f>
        <v>868242</v>
      </c>
      <c r="D33" s="130">
        <f>'[82]форма 3'!$C$33</f>
        <v>67225</v>
      </c>
    </row>
    <row r="34" spans="1:4" ht="17.25" customHeight="1">
      <c r="A34" s="121" t="s">
        <v>243</v>
      </c>
      <c r="B34" s="117" t="s">
        <v>242</v>
      </c>
      <c r="C34" s="120">
        <f>C26+C19</f>
        <v>-22074429</v>
      </c>
      <c r="D34" s="119">
        <f>D26+D19</f>
        <v>-11133891</v>
      </c>
    </row>
    <row r="35" spans="1:4" ht="15.75" customHeight="1">
      <c r="A35" s="136" t="s">
        <v>241</v>
      </c>
      <c r="B35" s="127">
        <v>26</v>
      </c>
      <c r="C35" s="131">
        <f>'[81]ф.3 (к)'!$K$35</f>
        <v>718785</v>
      </c>
      <c r="D35" s="123">
        <f>'[82]форма 3'!$C$35</f>
        <v>105876</v>
      </c>
    </row>
    <row r="36" spans="1:4" ht="27.75" customHeight="1">
      <c r="A36" s="135" t="s">
        <v>240</v>
      </c>
      <c r="B36" s="134" t="s">
        <v>239</v>
      </c>
      <c r="C36" s="120">
        <f>C34-C35</f>
        <v>-22793214</v>
      </c>
      <c r="D36" s="119">
        <f>D34-D35</f>
        <v>-11239767</v>
      </c>
    </row>
    <row r="37" spans="1:4" ht="15.75" customHeight="1">
      <c r="A37" s="133" t="s">
        <v>238</v>
      </c>
      <c r="B37" s="132" t="s">
        <v>237</v>
      </c>
      <c r="C37" s="131"/>
      <c r="D37" s="123"/>
    </row>
    <row r="38" spans="1:4" ht="15.75" customHeight="1">
      <c r="A38" s="128" t="s">
        <v>236</v>
      </c>
      <c r="B38" s="127">
        <v>29</v>
      </c>
      <c r="C38" s="131"/>
      <c r="D38" s="130"/>
    </row>
    <row r="39" spans="1:4" ht="15.75" customHeight="1">
      <c r="A39" s="128" t="s">
        <v>235</v>
      </c>
      <c r="B39" s="127">
        <v>30</v>
      </c>
      <c r="C39" s="131"/>
      <c r="D39" s="130"/>
    </row>
    <row r="40" spans="1:4" ht="15.75" customHeight="1">
      <c r="A40" s="126" t="s">
        <v>234</v>
      </c>
      <c r="B40" s="125">
        <v>31</v>
      </c>
      <c r="C40" s="131">
        <f>'[81]ф.3 (к)'!$K$40</f>
        <v>-51083</v>
      </c>
      <c r="D40" s="130">
        <f>'[82]форма 3'!$C$40</f>
        <v>-4736</v>
      </c>
    </row>
    <row r="41" spans="1:4" ht="15.75" customHeight="1">
      <c r="A41" s="133" t="s">
        <v>233</v>
      </c>
      <c r="B41" s="132">
        <v>32</v>
      </c>
      <c r="C41" s="131"/>
      <c r="D41" s="130"/>
    </row>
    <row r="42" spans="1:4" ht="16.5" customHeight="1">
      <c r="A42" s="128" t="s">
        <v>232</v>
      </c>
      <c r="B42" s="127">
        <v>33</v>
      </c>
      <c r="C42" s="131"/>
      <c r="D42" s="130"/>
    </row>
    <row r="43" spans="1:4">
      <c r="A43" s="128" t="s">
        <v>221</v>
      </c>
      <c r="B43" s="127">
        <v>34</v>
      </c>
      <c r="C43" s="131"/>
      <c r="D43" s="130">
        <f>'[82]форма 3'!$C$43</f>
        <v>-2222222</v>
      </c>
    </row>
    <row r="44" spans="1:4" ht="17.25" customHeight="1">
      <c r="A44" s="121" t="s">
        <v>231</v>
      </c>
      <c r="B44" s="117" t="s">
        <v>230</v>
      </c>
      <c r="C44" s="120">
        <f>C37+C38+C39+C40+C41+C42+C43</f>
        <v>-51083</v>
      </c>
      <c r="D44" s="119">
        <f>D37+D38+D39+D40+D41+D42+D43</f>
        <v>-2226958</v>
      </c>
    </row>
    <row r="45" spans="1:4" ht="13.5" customHeight="1">
      <c r="A45" s="128" t="s">
        <v>229</v>
      </c>
      <c r="B45" s="127" t="s">
        <v>228</v>
      </c>
      <c r="C45" s="124">
        <f>'[81]ф.3 (к)'!$K$45</f>
        <v>92500000</v>
      </c>
      <c r="D45" s="123"/>
    </row>
    <row r="46" spans="1:4" ht="13.5" customHeight="1">
      <c r="A46" s="129" t="s">
        <v>227</v>
      </c>
      <c r="B46" s="127">
        <v>37</v>
      </c>
      <c r="C46" s="124"/>
      <c r="D46" s="123">
        <f>'[82]форма 3'!$C$46</f>
        <v>14193800</v>
      </c>
    </row>
    <row r="47" spans="1:4" ht="13.5" customHeight="1">
      <c r="A47" s="129" t="s">
        <v>226</v>
      </c>
      <c r="B47" s="127">
        <v>38</v>
      </c>
      <c r="C47" s="124">
        <f>'[81]ф.3 (к)'!$K$47</f>
        <v>-5000000</v>
      </c>
      <c r="D47" s="123">
        <f>'[82]форма 3'!$C$47</f>
        <v>3002295</v>
      </c>
    </row>
    <row r="48" spans="1:4" ht="13.5" customHeight="1">
      <c r="A48" s="129" t="s">
        <v>225</v>
      </c>
      <c r="B48" s="127">
        <v>39</v>
      </c>
      <c r="C48" s="124"/>
      <c r="D48" s="123"/>
    </row>
    <row r="49" spans="1:7" ht="13.5" customHeight="1">
      <c r="A49" s="128" t="s">
        <v>224</v>
      </c>
      <c r="B49" s="127">
        <v>40</v>
      </c>
      <c r="C49" s="124">
        <f>'[81]ф.3 (к)'!$K$49</f>
        <v>-355205</v>
      </c>
      <c r="D49" s="123"/>
    </row>
    <row r="50" spans="1:7" ht="13.5" customHeight="1">
      <c r="A50" s="128" t="s">
        <v>223</v>
      </c>
      <c r="B50" s="127" t="s">
        <v>222</v>
      </c>
      <c r="C50" s="124"/>
      <c r="D50" s="123"/>
    </row>
    <row r="51" spans="1:7" ht="13.5" customHeight="1">
      <c r="A51" s="126" t="s">
        <v>221</v>
      </c>
      <c r="B51" s="125">
        <v>42</v>
      </c>
      <c r="C51" s="124"/>
      <c r="D51" s="123"/>
    </row>
    <row r="52" spans="1:7" ht="15.75" customHeight="1">
      <c r="A52" s="122" t="s">
        <v>220</v>
      </c>
      <c r="B52" s="115">
        <v>43</v>
      </c>
      <c r="C52" s="120">
        <f>C45+C46+C47+C48+C49+C50+C51</f>
        <v>87144795</v>
      </c>
      <c r="D52" s="119">
        <f>D45+D46+D47+D48+D49+D50+D51</f>
        <v>17196095</v>
      </c>
    </row>
    <row r="53" spans="1:7" ht="15" customHeight="1">
      <c r="A53" s="121" t="s">
        <v>219</v>
      </c>
      <c r="B53" s="117">
        <v>44</v>
      </c>
      <c r="C53" s="120">
        <f>C18+C36+C44+C52</f>
        <v>66087077</v>
      </c>
      <c r="D53" s="119">
        <f>D18+D36+D44+D52</f>
        <v>4906896</v>
      </c>
    </row>
    <row r="54" spans="1:7" ht="15" customHeight="1">
      <c r="A54" s="118" t="s">
        <v>218</v>
      </c>
      <c r="B54" s="117">
        <v>45</v>
      </c>
      <c r="C54" s="114">
        <f>'[81]ф.3 (к)'!$K$54</f>
        <v>7219962</v>
      </c>
      <c r="D54" s="113">
        <f>'[82]форма 3'!$C$54</f>
        <v>707033</v>
      </c>
    </row>
    <row r="55" spans="1:7" ht="15" customHeight="1">
      <c r="A55" s="116" t="s">
        <v>217</v>
      </c>
      <c r="B55" s="115">
        <v>46</v>
      </c>
      <c r="C55" s="114">
        <f>'[81]ф.3 (к)'!$K$55</f>
        <v>73307039</v>
      </c>
      <c r="D55" s="113">
        <f>'[82]форма 3'!$C$55</f>
        <v>5613929</v>
      </c>
    </row>
    <row r="56" spans="1:7" s="110" customFormat="1" hidden="1">
      <c r="C56" s="112">
        <f>C55-(C53+C54)</f>
        <v>0</v>
      </c>
      <c r="D56" s="111">
        <f>D55-(D53+D54)</f>
        <v>0</v>
      </c>
    </row>
    <row r="57" spans="1:7" ht="40.5" customHeight="1">
      <c r="A57" s="109"/>
      <c r="B57" s="109"/>
      <c r="C57" s="108">
        <f>C53+C54-C55</f>
        <v>0</v>
      </c>
      <c r="D57" s="108">
        <f>D53+D54-D55</f>
        <v>0</v>
      </c>
    </row>
    <row r="58" spans="1:7" s="99" customFormat="1" ht="14.25" customHeight="1">
      <c r="A58" s="194"/>
      <c r="B58" s="194"/>
      <c r="C58" s="194"/>
      <c r="D58" s="194"/>
      <c r="E58" s="194"/>
      <c r="F58" s="105"/>
      <c r="G58" s="105"/>
    </row>
    <row r="59" spans="1:7" s="99" customFormat="1" ht="13.5" customHeight="1">
      <c r="A59" s="107" t="s">
        <v>315</v>
      </c>
      <c r="B59" s="100"/>
      <c r="C59" s="100"/>
      <c r="D59" s="106"/>
      <c r="E59" s="100"/>
      <c r="F59" s="105"/>
      <c r="G59" s="105"/>
    </row>
    <row r="60" spans="1:7" s="99" customFormat="1" ht="14.25" customHeight="1">
      <c r="A60" s="100"/>
      <c r="B60" s="100"/>
      <c r="C60" s="100"/>
      <c r="D60" s="100"/>
      <c r="E60" s="102"/>
      <c r="F60" s="104"/>
    </row>
    <row r="61" spans="1:7" s="99" customFormat="1" ht="18" customHeight="1">
      <c r="A61" s="103" t="s">
        <v>307</v>
      </c>
      <c r="B61" s="102"/>
      <c r="C61" s="102"/>
      <c r="D61" s="102"/>
      <c r="E61" s="100"/>
    </row>
    <row r="62" spans="1:7" s="99" customFormat="1" ht="21" customHeight="1">
      <c r="D62" s="100"/>
      <c r="E62" s="100"/>
    </row>
    <row r="63" spans="1:7" s="99" customFormat="1" ht="11.25" customHeight="1">
      <c r="A63" s="51" t="s">
        <v>319</v>
      </c>
      <c r="B63" s="100"/>
      <c r="C63" s="101"/>
      <c r="D63" s="102"/>
      <c r="E63" s="100"/>
    </row>
    <row r="64" spans="1:7" s="99" customFormat="1" ht="6.75" customHeight="1">
      <c r="A64" s="100"/>
      <c r="B64" s="102"/>
      <c r="C64" s="102"/>
      <c r="D64" s="102"/>
      <c r="E64" s="100"/>
    </row>
    <row r="65" spans="1:5" s="99" customFormat="1" ht="15">
      <c r="A65" s="51" t="s">
        <v>216</v>
      </c>
      <c r="B65" s="100"/>
      <c r="C65" s="100"/>
      <c r="D65" s="100"/>
      <c r="E65" s="100"/>
    </row>
    <row r="66" spans="1:5" s="99" customFormat="1" ht="9.75" customHeight="1">
      <c r="A66" s="51"/>
      <c r="B66" s="100"/>
      <c r="C66" s="101"/>
      <c r="D66" s="100"/>
      <c r="E66" s="100"/>
    </row>
    <row r="67" spans="1:5" s="99" customFormat="1" ht="15">
      <c r="A67" s="51" t="s">
        <v>214</v>
      </c>
      <c r="B67" s="100"/>
      <c r="C67" s="100"/>
      <c r="D67" s="100"/>
      <c r="E67" s="100"/>
    </row>
  </sheetData>
  <mergeCells count="5">
    <mergeCell ref="A2:D2"/>
    <mergeCell ref="A3:D3"/>
    <mergeCell ref="A4:D4"/>
    <mergeCell ref="A5:D5"/>
    <mergeCell ref="A58:E58"/>
  </mergeCells>
  <pageMargins left="0.98425196850393704" right="0.59055118110236227" top="0.59055118110236227" bottom="0.55118110236220474" header="0.15748031496062992" footer="0.23622047244094491"/>
  <pageSetup paperSize="256"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3"/>
  <sheetViews>
    <sheetView view="pageBreakPreview" zoomScale="70" zoomScaleNormal="85" zoomScaleSheetLayoutView="70" workbookViewId="0">
      <pane xSplit="2" topLeftCell="C1" activePane="topRight" state="frozen"/>
      <selection activeCell="A76" sqref="A76"/>
      <selection pane="topRight" activeCell="A37" sqref="A37"/>
    </sheetView>
  </sheetViews>
  <sheetFormatPr defaultRowHeight="12.75"/>
  <cols>
    <col min="1" max="1" width="59.85546875" style="98" customWidth="1"/>
    <col min="2" max="2" width="9.140625" style="98"/>
    <col min="3" max="3" width="15" style="98" customWidth="1"/>
    <col min="4" max="4" width="14" style="98" customWidth="1"/>
    <col min="5" max="5" width="14.85546875" style="98" customWidth="1"/>
    <col min="6" max="6" width="14.28515625" style="98" customWidth="1"/>
    <col min="7" max="7" width="17.7109375" style="98" customWidth="1"/>
    <col min="8" max="8" width="15.85546875" style="98" customWidth="1"/>
    <col min="9" max="9" width="14.140625" style="98" customWidth="1"/>
    <col min="10" max="10" width="15.140625" style="98" customWidth="1"/>
    <col min="11" max="11" width="14.28515625" style="98" customWidth="1"/>
    <col min="12" max="12" width="11" style="98" customWidth="1"/>
    <col min="13" max="13" width="15.5703125" style="98" customWidth="1"/>
    <col min="14" max="16384" width="9.140625" style="98"/>
  </cols>
  <sheetData>
    <row r="1" spans="1:12">
      <c r="H1" s="231"/>
      <c r="I1" s="231"/>
      <c r="J1" s="231"/>
      <c r="K1" s="148" t="s">
        <v>305</v>
      </c>
    </row>
    <row r="3" spans="1:12">
      <c r="A3" s="232" t="s">
        <v>304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12">
      <c r="A4" s="198" t="s">
        <v>1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2">
      <c r="A5" s="233" t="s">
        <v>87</v>
      </c>
      <c r="B5" s="233"/>
      <c r="C5" s="233"/>
      <c r="D5" s="233"/>
      <c r="E5" s="233"/>
      <c r="F5" s="233"/>
      <c r="G5" s="233"/>
      <c r="H5" s="233"/>
      <c r="I5" s="233"/>
      <c r="J5" s="233"/>
    </row>
    <row r="6" spans="1:12">
      <c r="A6" s="197" t="s">
        <v>316</v>
      </c>
      <c r="B6" s="197"/>
      <c r="C6" s="197"/>
      <c r="D6" s="197"/>
      <c r="E6" s="197"/>
      <c r="F6" s="197"/>
      <c r="G6" s="197"/>
      <c r="H6" s="197"/>
      <c r="I6" s="197"/>
      <c r="J6" s="197"/>
    </row>
    <row r="7" spans="1:12" s="181" customFormat="1">
      <c r="B7" s="145"/>
      <c r="C7" s="145"/>
      <c r="D7" s="145"/>
      <c r="E7" s="145"/>
      <c r="K7" s="5" t="s">
        <v>3</v>
      </c>
    </row>
    <row r="8" spans="1:12" s="177" customFormat="1" ht="25.5" customHeight="1">
      <c r="A8" s="234" t="s">
        <v>4</v>
      </c>
      <c r="B8" s="236" t="s">
        <v>303</v>
      </c>
      <c r="C8" s="238" t="s">
        <v>302</v>
      </c>
      <c r="D8" s="239"/>
      <c r="E8" s="239"/>
      <c r="F8" s="239"/>
      <c r="G8" s="239"/>
      <c r="H8" s="239"/>
      <c r="I8" s="240"/>
      <c r="J8" s="180" t="s">
        <v>80</v>
      </c>
      <c r="K8" s="180" t="s">
        <v>301</v>
      </c>
    </row>
    <row r="9" spans="1:12" s="177" customFormat="1" ht="47.25" customHeight="1">
      <c r="A9" s="235"/>
      <c r="B9" s="237"/>
      <c r="C9" s="142" t="s">
        <v>61</v>
      </c>
      <c r="D9" s="142" t="s">
        <v>68</v>
      </c>
      <c r="E9" s="142" t="s">
        <v>300</v>
      </c>
      <c r="F9" s="142" t="s">
        <v>70</v>
      </c>
      <c r="G9" s="142" t="s">
        <v>72</v>
      </c>
      <c r="H9" s="179" t="s">
        <v>299</v>
      </c>
      <c r="I9" s="179" t="s">
        <v>298</v>
      </c>
      <c r="J9" s="178"/>
      <c r="K9" s="178"/>
    </row>
    <row r="10" spans="1:12">
      <c r="A10" s="175">
        <v>1</v>
      </c>
      <c r="B10" s="176"/>
      <c r="C10" s="175">
        <v>1</v>
      </c>
      <c r="D10" s="175">
        <v>2</v>
      </c>
      <c r="E10" s="175"/>
      <c r="F10" s="175">
        <v>3</v>
      </c>
      <c r="G10" s="175">
        <v>4</v>
      </c>
      <c r="H10" s="175">
        <v>5</v>
      </c>
      <c r="I10" s="175">
        <v>6</v>
      </c>
      <c r="J10" s="175">
        <v>7</v>
      </c>
      <c r="K10" s="175">
        <v>8</v>
      </c>
    </row>
    <row r="11" spans="1:12">
      <c r="A11" s="165" t="s">
        <v>297</v>
      </c>
      <c r="B11" s="155">
        <v>1</v>
      </c>
      <c r="C11" s="160">
        <v>43932661</v>
      </c>
      <c r="D11" s="160">
        <v>-2597522</v>
      </c>
      <c r="E11" s="160">
        <v>5822856</v>
      </c>
      <c r="F11" s="160">
        <v>2734447</v>
      </c>
      <c r="G11" s="160">
        <v>-465207</v>
      </c>
      <c r="H11" s="160">
        <v>-19622196</v>
      </c>
      <c r="I11" s="160">
        <f>SUM(C11:H11)</f>
        <v>29805039</v>
      </c>
      <c r="J11" s="152"/>
      <c r="K11" s="157">
        <f>I11</f>
        <v>29805039</v>
      </c>
      <c r="L11" s="149"/>
    </row>
    <row r="12" spans="1:12">
      <c r="A12" s="167" t="s">
        <v>293</v>
      </c>
      <c r="B12" s="155">
        <v>2</v>
      </c>
      <c r="C12" s="174"/>
      <c r="D12" s="174"/>
      <c r="E12" s="174"/>
      <c r="F12" s="174"/>
      <c r="G12" s="174"/>
      <c r="H12" s="174"/>
      <c r="I12" s="160"/>
      <c r="J12" s="152"/>
      <c r="K12" s="157"/>
    </row>
    <row r="13" spans="1:12">
      <c r="A13" s="165" t="s">
        <v>296</v>
      </c>
      <c r="B13" s="155">
        <v>3</v>
      </c>
      <c r="C13" s="154">
        <f t="shared" ref="C13:H13" si="0">C11+C12</f>
        <v>43932661</v>
      </c>
      <c r="D13" s="154">
        <f t="shared" si="0"/>
        <v>-2597522</v>
      </c>
      <c r="E13" s="154">
        <f t="shared" si="0"/>
        <v>5822856</v>
      </c>
      <c r="F13" s="154">
        <f t="shared" si="0"/>
        <v>2734447</v>
      </c>
      <c r="G13" s="154">
        <f t="shared" si="0"/>
        <v>-465207</v>
      </c>
      <c r="H13" s="154">
        <f t="shared" si="0"/>
        <v>-19622196</v>
      </c>
      <c r="I13" s="160">
        <f>SUM(C13:H13)</f>
        <v>29805039</v>
      </c>
      <c r="J13" s="152"/>
      <c r="K13" s="157">
        <f>I13</f>
        <v>29805039</v>
      </c>
      <c r="L13" s="149"/>
    </row>
    <row r="14" spans="1:12" ht="15" customHeight="1">
      <c r="A14" s="164" t="s">
        <v>291</v>
      </c>
      <c r="B14" s="139">
        <v>4</v>
      </c>
      <c r="C14" s="160"/>
      <c r="D14" s="160"/>
      <c r="E14" s="160"/>
      <c r="F14" s="160"/>
      <c r="G14" s="160"/>
      <c r="H14" s="160"/>
      <c r="I14" s="160"/>
      <c r="J14" s="152"/>
      <c r="K14" s="157"/>
    </row>
    <row r="15" spans="1:12">
      <c r="A15" s="161" t="s">
        <v>290</v>
      </c>
      <c r="B15" s="139">
        <v>5</v>
      </c>
      <c r="C15" s="160"/>
      <c r="D15" s="160"/>
      <c r="E15" s="160"/>
      <c r="F15" s="160"/>
      <c r="G15" s="159">
        <f>[81]№4!$G$15</f>
        <v>-120398</v>
      </c>
      <c r="H15" s="160"/>
      <c r="I15" s="160"/>
      <c r="J15" s="152"/>
      <c r="K15" s="157"/>
    </row>
    <row r="16" spans="1:12">
      <c r="A16" s="161" t="s">
        <v>289</v>
      </c>
      <c r="B16" s="139">
        <v>6</v>
      </c>
      <c r="C16" s="160"/>
      <c r="D16" s="160"/>
      <c r="E16" s="160"/>
      <c r="F16" s="160"/>
      <c r="G16" s="160"/>
      <c r="H16" s="160"/>
      <c r="I16" s="160"/>
      <c r="J16" s="152"/>
      <c r="K16" s="157"/>
    </row>
    <row r="17" spans="1:13" s="172" customFormat="1">
      <c r="A17" s="165" t="s">
        <v>288</v>
      </c>
      <c r="B17" s="139">
        <v>7</v>
      </c>
      <c r="C17" s="160"/>
      <c r="D17" s="160"/>
      <c r="E17" s="160"/>
      <c r="F17" s="160"/>
      <c r="G17" s="160"/>
      <c r="H17" s="160"/>
      <c r="I17" s="160"/>
      <c r="J17" s="173"/>
      <c r="K17" s="157"/>
    </row>
    <row r="18" spans="1:13" s="172" customFormat="1" ht="12.75" customHeight="1">
      <c r="A18" s="165" t="s">
        <v>287</v>
      </c>
      <c r="B18" s="139">
        <v>8</v>
      </c>
      <c r="C18" s="153">
        <f t="shared" ref="C18:H18" si="1">C14+C15+C16+C17</f>
        <v>0</v>
      </c>
      <c r="D18" s="153">
        <f t="shared" si="1"/>
        <v>0</v>
      </c>
      <c r="E18" s="153">
        <f t="shared" si="1"/>
        <v>0</v>
      </c>
      <c r="F18" s="153">
        <f t="shared" si="1"/>
        <v>0</v>
      </c>
      <c r="G18" s="153">
        <f t="shared" si="1"/>
        <v>-120398</v>
      </c>
      <c r="H18" s="153">
        <f t="shared" si="1"/>
        <v>0</v>
      </c>
      <c r="I18" s="160">
        <f>SUM(C18:H18)</f>
        <v>-120398</v>
      </c>
      <c r="J18" s="173"/>
      <c r="K18" s="157">
        <f>I18</f>
        <v>-120398</v>
      </c>
    </row>
    <row r="19" spans="1:13" s="172" customFormat="1">
      <c r="A19" s="165" t="s">
        <v>286</v>
      </c>
      <c r="B19" s="139">
        <v>9</v>
      </c>
      <c r="C19" s="153"/>
      <c r="D19" s="153"/>
      <c r="E19" s="153"/>
      <c r="F19" s="153"/>
      <c r="G19" s="153"/>
      <c r="H19" s="162"/>
      <c r="I19" s="160"/>
      <c r="J19" s="173"/>
      <c r="K19" s="157"/>
    </row>
    <row r="20" spans="1:13" s="172" customFormat="1">
      <c r="A20" s="165" t="s">
        <v>285</v>
      </c>
      <c r="B20" s="139">
        <v>10</v>
      </c>
      <c r="C20" s="160"/>
      <c r="D20" s="160"/>
      <c r="E20" s="160"/>
      <c r="F20" s="160"/>
      <c r="G20" s="160"/>
      <c r="H20" s="162">
        <f>[81]№4!$H$20</f>
        <v>981313</v>
      </c>
      <c r="I20" s="160"/>
      <c r="J20" s="173"/>
      <c r="K20" s="157"/>
    </row>
    <row r="21" spans="1:13" s="172" customFormat="1">
      <c r="A21" s="165" t="s">
        <v>284</v>
      </c>
      <c r="B21" s="139">
        <v>11</v>
      </c>
      <c r="C21" s="153">
        <f t="shared" ref="C21:G21" si="2">C19+C20</f>
        <v>0</v>
      </c>
      <c r="D21" s="153">
        <f t="shared" si="2"/>
        <v>0</v>
      </c>
      <c r="E21" s="153">
        <f t="shared" si="2"/>
        <v>0</v>
      </c>
      <c r="F21" s="153">
        <f t="shared" si="2"/>
        <v>0</v>
      </c>
      <c r="G21" s="153">
        <f t="shared" si="2"/>
        <v>0</v>
      </c>
      <c r="H21" s="162">
        <f>H20</f>
        <v>981313</v>
      </c>
      <c r="I21" s="160">
        <f>SUM(C21:H21)</f>
        <v>981313</v>
      </c>
      <c r="J21" s="173"/>
      <c r="K21" s="157">
        <f>I21</f>
        <v>981313</v>
      </c>
    </row>
    <row r="22" spans="1:13">
      <c r="A22" s="164" t="s">
        <v>283</v>
      </c>
      <c r="B22" s="139">
        <v>12</v>
      </c>
      <c r="C22" s="160"/>
      <c r="D22" s="160"/>
      <c r="E22" s="160"/>
      <c r="F22" s="160"/>
      <c r="G22" s="160"/>
      <c r="H22" s="159"/>
      <c r="I22" s="160"/>
      <c r="J22" s="152"/>
      <c r="K22" s="157"/>
    </row>
    <row r="23" spans="1:13">
      <c r="A23" s="164" t="s">
        <v>282</v>
      </c>
      <c r="B23" s="139">
        <v>13</v>
      </c>
      <c r="C23" s="159">
        <v>14193800</v>
      </c>
      <c r="D23" s="160"/>
      <c r="E23" s="159"/>
      <c r="F23" s="160"/>
      <c r="G23" s="160"/>
      <c r="H23" s="160"/>
      <c r="I23" s="160">
        <f>SUM(C23:H23)</f>
        <v>14193800</v>
      </c>
      <c r="J23" s="152"/>
      <c r="K23" s="157">
        <f>I23</f>
        <v>14193800</v>
      </c>
    </row>
    <row r="24" spans="1:13">
      <c r="A24" s="161" t="s">
        <v>281</v>
      </c>
      <c r="B24" s="139">
        <v>14</v>
      </c>
      <c r="C24" s="160"/>
      <c r="D24" s="159"/>
      <c r="E24" s="160"/>
      <c r="F24" s="160"/>
      <c r="G24" s="160"/>
      <c r="H24" s="160"/>
      <c r="I24" s="160">
        <f>SUM(C24:H24)</f>
        <v>0</v>
      </c>
      <c r="J24" s="152"/>
      <c r="K24" s="157">
        <f>I24</f>
        <v>0</v>
      </c>
    </row>
    <row r="25" spans="1:13">
      <c r="A25" s="161" t="s">
        <v>280</v>
      </c>
      <c r="B25" s="139">
        <v>15</v>
      </c>
      <c r="C25" s="153">
        <f t="shared" ref="C25:H25" si="3">C26+C27+C28</f>
        <v>0</v>
      </c>
      <c r="D25" s="153">
        <f>D28</f>
        <v>0</v>
      </c>
      <c r="E25" s="153">
        <f t="shared" si="3"/>
        <v>24593</v>
      </c>
      <c r="F25" s="153">
        <f t="shared" si="3"/>
        <v>0</v>
      </c>
      <c r="G25" s="153">
        <f t="shared" si="3"/>
        <v>0</v>
      </c>
      <c r="H25" s="153">
        <f t="shared" si="3"/>
        <v>0</v>
      </c>
      <c r="I25" s="160">
        <f>SUM(C25:H25)</f>
        <v>24593</v>
      </c>
      <c r="J25" s="152"/>
      <c r="K25" s="157">
        <f>I25</f>
        <v>24593</v>
      </c>
    </row>
    <row r="26" spans="1:13">
      <c r="A26" s="161" t="s">
        <v>279</v>
      </c>
      <c r="B26" s="139">
        <v>16</v>
      </c>
      <c r="C26" s="160"/>
      <c r="D26" s="160"/>
      <c r="E26" s="160"/>
      <c r="F26" s="160"/>
      <c r="G26" s="160"/>
      <c r="H26" s="159"/>
      <c r="I26" s="160"/>
      <c r="J26" s="152"/>
      <c r="K26" s="157"/>
    </row>
    <row r="27" spans="1:13">
      <c r="A27" s="161" t="s">
        <v>278</v>
      </c>
      <c r="B27" s="139">
        <v>17</v>
      </c>
      <c r="C27" s="160"/>
      <c r="D27" s="160"/>
      <c r="E27" s="159"/>
      <c r="F27" s="159"/>
      <c r="G27" s="159"/>
      <c r="H27" s="159"/>
      <c r="I27" s="160"/>
      <c r="J27" s="152"/>
      <c r="K27" s="157"/>
    </row>
    <row r="28" spans="1:13">
      <c r="A28" s="161" t="s">
        <v>277</v>
      </c>
      <c r="B28" s="139">
        <v>18</v>
      </c>
      <c r="C28" s="160"/>
      <c r="D28" s="160"/>
      <c r="E28" s="159">
        <f>[81]№4!$E$28</f>
        <v>24593</v>
      </c>
      <c r="F28" s="160"/>
      <c r="G28" s="159"/>
      <c r="H28" s="159"/>
      <c r="I28" s="170"/>
      <c r="J28" s="152"/>
      <c r="K28" s="157"/>
    </row>
    <row r="29" spans="1:13">
      <c r="A29" s="156" t="s">
        <v>295</v>
      </c>
      <c r="B29" s="139">
        <v>19</v>
      </c>
      <c r="C29" s="160">
        <f>C13+C18+C21+C22+C23+C24</f>
        <v>58126461</v>
      </c>
      <c r="D29" s="160">
        <f>D13+D18+D21+D24</f>
        <v>-2597522</v>
      </c>
      <c r="E29" s="160">
        <f>E13+E18+E21+E25</f>
        <v>5847449</v>
      </c>
      <c r="F29" s="160">
        <f>F13+F18+F21+F25</f>
        <v>2734447</v>
      </c>
      <c r="G29" s="160">
        <f>G13+G18+G21+G25</f>
        <v>-585605</v>
      </c>
      <c r="H29" s="160">
        <f>H13+H18+H21+H25</f>
        <v>-18640883</v>
      </c>
      <c r="I29" s="170">
        <f>I13+I14+I15+I16+I17+I18+I19+I20+I21+I22+I23+I24+I25+I26+I27+I28</f>
        <v>44884347</v>
      </c>
      <c r="J29" s="152"/>
      <c r="K29" s="157">
        <f>K13+K18+K21+K22+K23+K24+K25</f>
        <v>44884347</v>
      </c>
      <c r="M29" s="171"/>
    </row>
    <row r="30" spans="1:13">
      <c r="A30" s="161"/>
      <c r="B30" s="155"/>
      <c r="C30" s="160"/>
      <c r="D30" s="160"/>
      <c r="E30" s="160"/>
      <c r="F30" s="160"/>
      <c r="G30" s="160"/>
      <c r="H30" s="159"/>
      <c r="I30" s="170"/>
      <c r="J30" s="152"/>
      <c r="K30" s="157"/>
    </row>
    <row r="31" spans="1:13">
      <c r="A31" s="156" t="s">
        <v>294</v>
      </c>
      <c r="B31" s="155">
        <v>20</v>
      </c>
      <c r="C31" s="169">
        <v>58126461</v>
      </c>
      <c r="D31" s="169">
        <v>-2597522</v>
      </c>
      <c r="E31" s="169">
        <v>5822856</v>
      </c>
      <c r="F31" s="169">
        <v>2734447</v>
      </c>
      <c r="G31" s="169">
        <v>-730235</v>
      </c>
      <c r="H31" s="168">
        <v>-18438187</v>
      </c>
      <c r="I31" s="160">
        <f>SUM(C31:H31)</f>
        <v>44917820</v>
      </c>
      <c r="J31" s="152"/>
      <c r="K31" s="157">
        <f>I31</f>
        <v>44917820</v>
      </c>
    </row>
    <row r="32" spans="1:13" ht="14.25" customHeight="1">
      <c r="A32" s="167" t="s">
        <v>293</v>
      </c>
      <c r="B32" s="155">
        <v>21</v>
      </c>
      <c r="C32" s="160"/>
      <c r="D32" s="160"/>
      <c r="E32" s="160"/>
      <c r="F32" s="160"/>
      <c r="G32" s="160"/>
      <c r="H32" s="160"/>
      <c r="I32" s="160"/>
      <c r="J32" s="152"/>
      <c r="K32" s="157"/>
    </row>
    <row r="33" spans="1:13">
      <c r="A33" s="165" t="s">
        <v>292</v>
      </c>
      <c r="B33" s="155">
        <v>22</v>
      </c>
      <c r="C33" s="153">
        <f>C31</f>
        <v>58126461</v>
      </c>
      <c r="D33" s="153">
        <f>D31</f>
        <v>-2597522</v>
      </c>
      <c r="E33" s="153">
        <f>E31</f>
        <v>5822856</v>
      </c>
      <c r="F33" s="153">
        <f>F31</f>
        <v>2734447</v>
      </c>
      <c r="G33" s="153">
        <f>G31</f>
        <v>-730235</v>
      </c>
      <c r="H33" s="153">
        <f>H31+H32</f>
        <v>-18438187</v>
      </c>
      <c r="I33" s="158">
        <f>SUM(C33:H33)</f>
        <v>44917820</v>
      </c>
      <c r="J33" s="152"/>
      <c r="K33" s="157">
        <f>I33</f>
        <v>44917820</v>
      </c>
      <c r="M33" s="149"/>
    </row>
    <row r="34" spans="1:13" ht="13.5" customHeight="1">
      <c r="A34" s="164" t="s">
        <v>291</v>
      </c>
      <c r="B34" s="155">
        <v>23</v>
      </c>
      <c r="C34" s="160"/>
      <c r="D34" s="160"/>
      <c r="E34" s="160"/>
      <c r="F34" s="160"/>
      <c r="G34" s="160"/>
      <c r="H34" s="160"/>
      <c r="I34" s="158"/>
      <c r="J34" s="152"/>
      <c r="K34" s="157"/>
    </row>
    <row r="35" spans="1:13">
      <c r="A35" s="161" t="s">
        <v>290</v>
      </c>
      <c r="B35" s="155">
        <v>24</v>
      </c>
      <c r="C35" s="160"/>
      <c r="D35" s="160"/>
      <c r="E35" s="160"/>
      <c r="F35" s="160"/>
      <c r="G35" s="159">
        <f>'[83]форма 4'!$G$35</f>
        <v>-371864</v>
      </c>
      <c r="H35" s="160"/>
      <c r="I35" s="158"/>
      <c r="J35" s="152"/>
      <c r="K35" s="157"/>
      <c r="M35" s="149"/>
    </row>
    <row r="36" spans="1:13">
      <c r="A36" s="161" t="s">
        <v>289</v>
      </c>
      <c r="B36" s="155">
        <v>25</v>
      </c>
      <c r="C36" s="160"/>
      <c r="D36" s="160"/>
      <c r="E36" s="160"/>
      <c r="F36" s="160"/>
      <c r="G36" s="160"/>
      <c r="H36" s="160"/>
      <c r="I36" s="158"/>
      <c r="J36" s="152"/>
      <c r="K36" s="157"/>
    </row>
    <row r="37" spans="1:13">
      <c r="A37" s="165" t="s">
        <v>288</v>
      </c>
      <c r="B37" s="155">
        <v>26</v>
      </c>
      <c r="C37" s="160"/>
      <c r="D37" s="160"/>
      <c r="E37" s="160"/>
      <c r="F37" s="160"/>
      <c r="G37" s="160"/>
      <c r="H37" s="159"/>
      <c r="I37" s="158"/>
      <c r="J37" s="152"/>
      <c r="K37" s="157"/>
    </row>
    <row r="38" spans="1:13" ht="12.75" customHeight="1">
      <c r="A38" s="165" t="s">
        <v>287</v>
      </c>
      <c r="B38" s="155">
        <v>27</v>
      </c>
      <c r="C38" s="153">
        <f>C34+C35+C36+C37</f>
        <v>0</v>
      </c>
      <c r="D38" s="153">
        <f>D34+D35+D36+D37</f>
        <v>0</v>
      </c>
      <c r="E38" s="153">
        <f>E34+E35+E36+E37</f>
        <v>0</v>
      </c>
      <c r="F38" s="153">
        <v>0</v>
      </c>
      <c r="G38" s="153">
        <f>G34+G35+G36+G37</f>
        <v>-371864</v>
      </c>
      <c r="H38" s="153">
        <f>H34+H35+H36+H37</f>
        <v>0</v>
      </c>
      <c r="I38" s="158">
        <f>SUM(C38:H38)</f>
        <v>-371864</v>
      </c>
      <c r="J38" s="152"/>
      <c r="K38" s="157">
        <f>I38</f>
        <v>-371864</v>
      </c>
    </row>
    <row r="39" spans="1:13">
      <c r="A39" s="165" t="s">
        <v>286</v>
      </c>
      <c r="B39" s="155">
        <v>28</v>
      </c>
      <c r="C39" s="153"/>
      <c r="D39" s="153"/>
      <c r="E39" s="153"/>
      <c r="F39" s="153"/>
      <c r="G39" s="153"/>
      <c r="H39" s="162"/>
      <c r="I39" s="158"/>
      <c r="J39" s="152"/>
      <c r="K39" s="157"/>
    </row>
    <row r="40" spans="1:13">
      <c r="A40" s="165" t="s">
        <v>285</v>
      </c>
      <c r="B40" s="155">
        <v>29</v>
      </c>
      <c r="C40" s="160"/>
      <c r="D40" s="160"/>
      <c r="E40" s="160"/>
      <c r="F40" s="160"/>
      <c r="G40" s="160"/>
      <c r="H40" s="166">
        <f>[81]№4!$H$40</f>
        <v>964830</v>
      </c>
      <c r="I40" s="158"/>
      <c r="J40" s="152"/>
      <c r="K40" s="157"/>
    </row>
    <row r="41" spans="1:13">
      <c r="A41" s="165" t="s">
        <v>284</v>
      </c>
      <c r="B41" s="155">
        <v>30</v>
      </c>
      <c r="C41" s="153">
        <f t="shared" ref="C41:H41" si="4">C39+C40</f>
        <v>0</v>
      </c>
      <c r="D41" s="153">
        <f t="shared" si="4"/>
        <v>0</v>
      </c>
      <c r="E41" s="153">
        <f t="shared" si="4"/>
        <v>0</v>
      </c>
      <c r="F41" s="153">
        <f t="shared" si="4"/>
        <v>0</v>
      </c>
      <c r="G41" s="153">
        <f t="shared" si="4"/>
        <v>0</v>
      </c>
      <c r="H41" s="153">
        <f t="shared" si="4"/>
        <v>964830</v>
      </c>
      <c r="I41" s="158">
        <f>SUM(C41:H41)</f>
        <v>964830</v>
      </c>
      <c r="J41" s="152"/>
      <c r="K41" s="157">
        <f>I41</f>
        <v>964830</v>
      </c>
    </row>
    <row r="42" spans="1:13">
      <c r="A42" s="164" t="s">
        <v>283</v>
      </c>
      <c r="B42" s="155">
        <v>31</v>
      </c>
      <c r="C42" s="160"/>
      <c r="D42" s="160"/>
      <c r="E42" s="160"/>
      <c r="F42" s="160"/>
      <c r="G42" s="160"/>
      <c r="H42" s="159">
        <f>[81]№4!$H$42</f>
        <v>-355205</v>
      </c>
      <c r="I42" s="158">
        <f>SUM(C42:H42)</f>
        <v>-355205</v>
      </c>
      <c r="J42" s="152"/>
      <c r="K42" s="157">
        <f>I42</f>
        <v>-355205</v>
      </c>
    </row>
    <row r="43" spans="1:13">
      <c r="A43" s="164" t="s">
        <v>282</v>
      </c>
      <c r="B43" s="155">
        <v>32</v>
      </c>
      <c r="C43" s="159"/>
      <c r="D43" s="152"/>
      <c r="E43" s="163"/>
      <c r="F43" s="160"/>
      <c r="G43" s="160"/>
      <c r="H43" s="160"/>
      <c r="I43" s="158">
        <f>SUM(C43:H43)</f>
        <v>0</v>
      </c>
      <c r="J43" s="152"/>
      <c r="K43" s="157">
        <f>I43</f>
        <v>0</v>
      </c>
    </row>
    <row r="44" spans="1:13">
      <c r="A44" s="161" t="s">
        <v>281</v>
      </c>
      <c r="B44" s="155">
        <v>33</v>
      </c>
      <c r="C44" s="160"/>
      <c r="D44" s="162"/>
      <c r="E44" s="160"/>
      <c r="F44" s="160"/>
      <c r="G44" s="160"/>
      <c r="H44" s="160"/>
      <c r="I44" s="158">
        <f>SUM(C44:H44)</f>
        <v>0</v>
      </c>
      <c r="J44" s="152"/>
      <c r="K44" s="157">
        <f>I44</f>
        <v>0</v>
      </c>
    </row>
    <row r="45" spans="1:13">
      <c r="A45" s="161" t="s">
        <v>280</v>
      </c>
      <c r="B45" s="155">
        <v>34</v>
      </c>
      <c r="C45" s="153">
        <f t="shared" ref="C45:H45" si="5">C46+C47+C48</f>
        <v>0</v>
      </c>
      <c r="D45" s="153">
        <f t="shared" si="5"/>
        <v>0</v>
      </c>
      <c r="E45" s="153">
        <f t="shared" si="5"/>
        <v>0</v>
      </c>
      <c r="F45" s="153">
        <f t="shared" si="5"/>
        <v>0</v>
      </c>
      <c r="G45" s="153">
        <f t="shared" si="5"/>
        <v>0</v>
      </c>
      <c r="H45" s="153">
        <f t="shared" si="5"/>
        <v>0</v>
      </c>
      <c r="I45" s="158">
        <f>SUM(C45:H45)</f>
        <v>0</v>
      </c>
      <c r="J45" s="152"/>
      <c r="K45" s="157">
        <f>I45</f>
        <v>0</v>
      </c>
    </row>
    <row r="46" spans="1:13">
      <c r="A46" s="161" t="s">
        <v>279</v>
      </c>
      <c r="B46" s="155">
        <v>35</v>
      </c>
      <c r="C46" s="160"/>
      <c r="D46" s="160"/>
      <c r="E46" s="160"/>
      <c r="F46" s="160"/>
      <c r="G46" s="160"/>
      <c r="H46" s="160"/>
      <c r="I46" s="158"/>
      <c r="J46" s="152"/>
      <c r="K46" s="157"/>
    </row>
    <row r="47" spans="1:13">
      <c r="A47" s="161" t="s">
        <v>278</v>
      </c>
      <c r="B47" s="155">
        <v>36</v>
      </c>
      <c r="C47" s="160"/>
      <c r="D47" s="160"/>
      <c r="E47" s="160"/>
      <c r="F47" s="159"/>
      <c r="G47" s="159"/>
      <c r="H47" s="159"/>
      <c r="I47" s="158"/>
      <c r="J47" s="152"/>
      <c r="K47" s="157"/>
    </row>
    <row r="48" spans="1:13">
      <c r="A48" s="161" t="s">
        <v>277</v>
      </c>
      <c r="B48" s="155">
        <v>37</v>
      </c>
      <c r="C48" s="160"/>
      <c r="D48" s="160"/>
      <c r="E48" s="159"/>
      <c r="F48" s="159"/>
      <c r="G48" s="159"/>
      <c r="H48" s="159"/>
      <c r="I48" s="158">
        <f>SUM(C48:H48)</f>
        <v>0</v>
      </c>
      <c r="J48" s="152"/>
      <c r="K48" s="157">
        <f>I48</f>
        <v>0</v>
      </c>
    </row>
    <row r="49" spans="1:13" ht="15.75" customHeight="1">
      <c r="A49" s="156" t="s">
        <v>276</v>
      </c>
      <c r="B49" s="155">
        <v>38</v>
      </c>
      <c r="C49" s="154">
        <f t="shared" ref="C49:I49" si="6">C33+C38+C41+C42+C43+C44+C45</f>
        <v>58126461</v>
      </c>
      <c r="D49" s="154">
        <f t="shared" si="6"/>
        <v>-2597522</v>
      </c>
      <c r="E49" s="154">
        <f t="shared" si="6"/>
        <v>5822856</v>
      </c>
      <c r="F49" s="154">
        <f t="shared" si="6"/>
        <v>2734447</v>
      </c>
      <c r="G49" s="153">
        <f t="shared" si="6"/>
        <v>-1102099</v>
      </c>
      <c r="H49" s="153">
        <f t="shared" si="6"/>
        <v>-17828562</v>
      </c>
      <c r="I49" s="153">
        <f t="shared" si="6"/>
        <v>45155581</v>
      </c>
      <c r="J49" s="152"/>
      <c r="K49" s="151">
        <f>K45+K44+K43+K41+K42+K38+K33</f>
        <v>45155581</v>
      </c>
      <c r="M49" s="149"/>
    </row>
    <row r="50" spans="1:13">
      <c r="A50" s="150"/>
      <c r="C50" s="149"/>
      <c r="D50" s="149"/>
      <c r="E50" s="149"/>
      <c r="F50" s="149"/>
      <c r="G50" s="149"/>
      <c r="H50" s="149"/>
    </row>
    <row r="51" spans="1:13">
      <c r="A51" s="150"/>
      <c r="C51" s="149"/>
      <c r="D51" s="149"/>
      <c r="E51" s="149"/>
      <c r="F51" s="149"/>
      <c r="G51" s="149"/>
      <c r="H51" s="149"/>
      <c r="K51" s="149"/>
    </row>
    <row r="52" spans="1:13">
      <c r="A52" s="150"/>
      <c r="C52" s="149"/>
      <c r="D52" s="149"/>
      <c r="E52" s="149"/>
      <c r="F52" s="149"/>
      <c r="G52" s="149"/>
      <c r="H52" s="149"/>
    </row>
    <row r="53" spans="1:13" s="54" customFormat="1" ht="14.25" customHeight="1">
      <c r="A53" s="194" t="s">
        <v>315</v>
      </c>
      <c r="B53" s="194"/>
      <c r="C53" s="194"/>
      <c r="D53" s="194"/>
      <c r="E53" s="194"/>
      <c r="F53" s="53"/>
      <c r="G53" s="53"/>
    </row>
    <row r="54" spans="1:13" s="54" customFormat="1" ht="13.5" customHeight="1">
      <c r="A54" s="55"/>
      <c r="B54" s="56"/>
      <c r="C54" s="56"/>
      <c r="D54" s="52"/>
      <c r="E54" s="56"/>
      <c r="F54" s="53"/>
      <c r="G54" s="53"/>
    </row>
    <row r="55" spans="1:13" s="54" customFormat="1" ht="13.5" customHeight="1">
      <c r="A55" s="56"/>
      <c r="B55" s="56"/>
      <c r="C55" s="56"/>
      <c r="D55" s="56"/>
      <c r="E55" s="46"/>
      <c r="F55" s="58"/>
    </row>
    <row r="56" spans="1:13" s="54" customFormat="1" ht="18.75" customHeight="1">
      <c r="A56" s="57" t="s">
        <v>306</v>
      </c>
      <c r="B56" s="46"/>
      <c r="C56" s="46"/>
      <c r="D56" s="46"/>
      <c r="E56" s="56"/>
    </row>
    <row r="57" spans="1:13" s="54" customFormat="1" ht="21" customHeight="1">
      <c r="D57" s="56"/>
      <c r="E57" s="56"/>
    </row>
    <row r="58" spans="1:13" s="54" customFormat="1" ht="11.25" customHeight="1">
      <c r="A58" s="51" t="s">
        <v>319</v>
      </c>
      <c r="B58" s="56"/>
      <c r="C58" s="59"/>
      <c r="D58" s="46"/>
      <c r="E58" s="56"/>
    </row>
    <row r="59" spans="1:13" s="54" customFormat="1" ht="11.25" customHeight="1">
      <c r="A59" s="56"/>
      <c r="B59" s="46"/>
      <c r="C59" s="46"/>
      <c r="D59" s="46"/>
      <c r="E59" s="56"/>
    </row>
    <row r="60" spans="1:13" s="54" customFormat="1" ht="18" customHeight="1">
      <c r="A60" s="51" t="s">
        <v>216</v>
      </c>
      <c r="B60" s="56"/>
      <c r="C60" s="56"/>
      <c r="D60" s="56"/>
      <c r="E60" s="56"/>
    </row>
    <row r="61" spans="1:13" s="54" customFormat="1" ht="9.75" customHeight="1">
      <c r="A61" s="51"/>
      <c r="B61" s="56"/>
      <c r="C61" s="59"/>
      <c r="D61" s="56"/>
      <c r="E61" s="56"/>
    </row>
    <row r="62" spans="1:13" s="54" customFormat="1" ht="15">
      <c r="A62" s="51" t="s">
        <v>214</v>
      </c>
      <c r="B62" s="56"/>
      <c r="C62" s="56"/>
      <c r="D62" s="56"/>
      <c r="E62" s="56"/>
    </row>
    <row r="73" spans="1:1">
      <c r="A73" s="98" t="s">
        <v>275</v>
      </c>
    </row>
  </sheetData>
  <mergeCells count="9">
    <mergeCell ref="A53:E53"/>
    <mergeCell ref="H1:J1"/>
    <mergeCell ref="A3:J3"/>
    <mergeCell ref="A4:J4"/>
    <mergeCell ref="A5:J5"/>
    <mergeCell ref="A6:J6"/>
    <mergeCell ref="A8:A9"/>
    <mergeCell ref="B8:B9"/>
    <mergeCell ref="C8:I8"/>
  </mergeCells>
  <pageMargins left="0.39370078740157483" right="0.39370078740157483" top="0.39370078740157483" bottom="0.39370078740157483" header="0.51181102362204722" footer="0.51181102362204722"/>
  <pageSetup paperSize="256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</vt:lpstr>
      <vt:lpstr>форма 2</vt:lpstr>
      <vt:lpstr>форма 3</vt:lpstr>
      <vt:lpstr>форма 4</vt:lpstr>
      <vt:lpstr>'форма 1'!Область_печати</vt:lpstr>
      <vt:lpstr>'форма 2'!Область_печати</vt:lpstr>
      <vt:lpstr>'форма 3'!Область_печати</vt:lpstr>
      <vt:lpstr>'форма 4'!Область_печати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lzhumagaliva</dc:creator>
  <cp:lastModifiedBy>lzhumagaliva</cp:lastModifiedBy>
  <cp:lastPrinted>2015-07-30T12:20:14Z</cp:lastPrinted>
  <dcterms:created xsi:type="dcterms:W3CDTF">2015-06-05T04:36:16Z</dcterms:created>
  <dcterms:modified xsi:type="dcterms:W3CDTF">2015-07-30T12:39:43Z</dcterms:modified>
</cp:coreProperties>
</file>