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300" windowWidth="11400" windowHeight="5595" tabRatio="905" activeTab="3"/>
  </bookViews>
  <sheets>
    <sheet name="ОПиУ" sheetId="14" r:id="rId1"/>
    <sheet name="ОФП" sheetId="1" r:id="rId2"/>
    <sheet name="ОиК" sheetId="2" r:id="rId3"/>
    <sheet name="ОДДС" sheetId="4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</externalReferences>
  <definedNames>
    <definedName name="_A70000">'[1]B-4'!#REF!</definedName>
    <definedName name="_A80000">'[1]B-4'!#REF!</definedName>
    <definedName name="_DAT1">'[2]ЦХЛ 2004'!#REF!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2">'[2]ЦХЛ 2004'!#REF!</definedName>
    <definedName name="_DAT3">'[2]ЦХЛ 2004'!#REF!</definedName>
    <definedName name="_DAT4">'[2]ЦХЛ 2004'!#REF!</definedName>
    <definedName name="_DAT5">'[2]ЦХЛ 2004'!#REF!</definedName>
    <definedName name="_DAT6">#REF!</definedName>
    <definedName name="_DAT7">#REF!</definedName>
    <definedName name="_DAT8">#REF!</definedName>
    <definedName name="_DAT9">#REF!</definedName>
    <definedName name="_Dec02">[3]infl_rates!$H$210</definedName>
    <definedName name="_kv1">#REF!</definedName>
    <definedName name="_kv2">#REF!</definedName>
    <definedName name="_kv3">#REF!</definedName>
    <definedName name="_kv4">#REF!</definedName>
    <definedName name="_pl99">#REF!</definedName>
    <definedName name="_q65999">#REF!</definedName>
    <definedName name="_RSE3">'[4]TOD 2410'!$J$600</definedName>
    <definedName name="_sul1">#REF!</definedName>
    <definedName name="_USD98">20.65</definedName>
    <definedName name="_vv1">#REF!</definedName>
    <definedName name="_vv2">#REF!</definedName>
    <definedName name="_vvv1">#REF!</definedName>
    <definedName name="a">{#N/A,#N/A,FALSE,"Aging Summary";#N/A,#N/A,FALSE,"Ratio Analysis";#N/A,#N/A,FALSE,"Test 120 Day Accts";#N/A,#N/A,FALSE,"Tickmarks"}</definedName>
    <definedName name="A._On_the_date_of_our_physical_inventory_observation__perform_test_counts_of_inventories_by_making_an_audit_sample_of_inventory_items_from_the_floor__and_trace_quantities_to_the_entity_s_count_records.">'[5]Substantive Procedures'!#REF!</definedName>
    <definedName name="aa" hidden="1">{#N/A,#N/A,FALSE,"Aging Summary";#N/A,#N/A,FALSE,"Ratio Analysis";#N/A,#N/A,FALSE,"Test 120 Day Accts";#N/A,#N/A,FALSE,"Tickmarks"}</definedName>
    <definedName name="aaa" hidden="1">{#N/A,#N/A,FALSE,"Aging Summary";#N/A,#N/A,FALSE,"Ratio Analysis";#N/A,#N/A,FALSE,"Test 120 Day Accts";#N/A,#N/A,FALSE,"Tickmarks"}</definedName>
    <definedName name="aaa0" hidden="1">{#N/A,#N/A,FALSE,"Aging Summary";#N/A,#N/A,FALSE,"Ratio Analysis";#N/A,#N/A,FALSE,"Test 120 Day Accts";#N/A,#N/A,FALSE,"Tickmarks"}</definedName>
    <definedName name="aaaaa">#N/A</definedName>
    <definedName name="aaaaaa">[6]Template!#REF!</definedName>
    <definedName name="abc" hidden="1">{#N/A,#N/A,FALSE,"Aging Summary";#N/A,#N/A,FALSE,"Ratio Analysis";#N/A,#N/A,FALSE,"Test 120 Day Accts";#N/A,#N/A,FALSE,"Tickmarks"}</definedName>
    <definedName name="abx">[7]Workings!#REF!</definedName>
    <definedName name="ad">#N/A</definedName>
    <definedName name="ads">#N/A</definedName>
    <definedName name="AffilStr">'[8]Входные данные'!$F$79:$F$80</definedName>
    <definedName name="anticipated_misstatements">'[9]2013 misstatements'!$E$6</definedName>
    <definedName name="App_date">#REF!</definedName>
    <definedName name="apr">#REF!</definedName>
    <definedName name="aprkzt">#REF!</definedName>
    <definedName name="aprusd">#REF!</definedName>
    <definedName name="AS2DocOpenMode" hidden="1">"AS2DocumentEdit"</definedName>
    <definedName name="AS2HasNoAutoHeaderFooter" hidden="1">" "</definedName>
    <definedName name="asd">#N/A</definedName>
    <definedName name="ASDSAD">#REF!</definedName>
    <definedName name="assel">#REF!</definedName>
    <definedName name="AuditDate">[10]SMSTemp!$B$4</definedName>
    <definedName name="Aug02_Dec02">[11]infl_rates!$H$43</definedName>
    <definedName name="Av_USD_rate">28.815</definedName>
    <definedName name="ave_tax_rate">24%</definedName>
    <definedName name="AvFXR">[12]Face!$F$23</definedName>
    <definedName name="AvITR">[12]Face!$E$18</definedName>
    <definedName name="b" hidden="1">{#N/A,#N/A,FALSE,"Aging Summary";#N/A,#N/A,FALSE,"Ratio Analysis";#N/A,#N/A,FALSE,"Test 120 Day Accts";#N/A,#N/A,FALSE,"Tickmarks"}</definedName>
    <definedName name="bb" hidden="1">{#N/A,#N/A,FALSE,"Aging Summary";#N/A,#N/A,FALSE,"Ratio Analysis";#N/A,#N/A,FALSE,"Test 120 Day Accts";#N/A,#N/A,FALSE,"Tickmarks"}</definedName>
    <definedName name="bbb" hidden="1">{#N/A,#N/A,FALSE,"Aging Summary";#N/A,#N/A,FALSE,"Ratio Analysis";#N/A,#N/A,FALSE,"Test 120 Day Accts";#N/A,#N/A,FALSE,"Tickmarks"}</definedName>
    <definedName name="BILAN">[13]!BILAN</definedName>
    <definedName name="BlackPlatePriceBaseIn">#REF!</definedName>
    <definedName name="BlackPlatePriceOptimisticIn">#REF!</definedName>
    <definedName name="BlackPlatePricePessimisticIn">#REF!</definedName>
    <definedName name="BLACKPLATES">#REF!</definedName>
    <definedName name="BlackPlateUnitVariableKZTShareIn">#REF!</definedName>
    <definedName name="BlackPlateUnitVariableRealIn">#REF!</definedName>
    <definedName name="BlackPlateVolumeBaseIn">#REF!</definedName>
    <definedName name="BlackPlateVolumeOptimisticIn">#REF!</definedName>
    <definedName name="BlackPlateVolumePessimisticIn">#REF!</definedName>
    <definedName name="BLAST_FURNACE">#REF!</definedName>
    <definedName name="BR_Date1">[14]O3!#REF!</definedName>
    <definedName name="BS">#REF!</definedName>
    <definedName name="C_C_Balance">'[15]Input &amp; Summary'!$B$8</definedName>
    <definedName name="C_C_Balance1">[16]Summary!$B$4</definedName>
    <definedName name="Calculated_monetary_precision">[16]Summary!$B$12</definedName>
    <definedName name="CapexAdditionsReal">[7]Workings!#REF!</definedName>
    <definedName name="ccc">#REF!</definedName>
    <definedName name="cccc">#REF!</definedName>
    <definedName name="cd">[17]yO302.1!#REF!</definedName>
    <definedName name="CHF">91.92</definedName>
    <definedName name="cis">[17]yO302.1!#REF!</definedName>
    <definedName name="Cl_tax_rate">24%</definedName>
    <definedName name="Cl_USD_rate">27.7487</definedName>
    <definedName name="Classification_Considerations">'[5]Substantive Procedures'!#REF!</definedName>
    <definedName name="ClDate">#REF!</definedName>
    <definedName name="ClDate2">[18]Info!$G$9</definedName>
    <definedName name="ClFXR">[12]Face!$F$24</definedName>
    <definedName name="ClientName">[10]SMSTemp!$B$3</definedName>
    <definedName name="ClITR">[12]Face!$E$17</definedName>
    <definedName name="Code">#REF!</definedName>
    <definedName name="CoITR">[12]Face!$E$19</definedName>
    <definedName name="CokePriceRealIn">#REF!</definedName>
    <definedName name="CokeUnitVariableKZTShareIn">#REF!</definedName>
    <definedName name="CokeUnitVariableRealIn">#REF!</definedName>
    <definedName name="CokeVolumeIn">#REF!</definedName>
    <definedName name="COLD_ROLLED">#REF!</definedName>
    <definedName name="Com_banks_in_D">#REF!</definedName>
    <definedName name="Combined_Book_Value_Totals">[19]SMSTemp!$B$42</definedName>
    <definedName name="CompName">#REF!</definedName>
    <definedName name="CompNameE">#REF!</definedName>
    <definedName name="CompOt">#N/A</definedName>
    <definedName name="CompRas">#N/A</definedName>
    <definedName name="ComTUMAR">[20]Const!$D$14</definedName>
    <definedName name="CONSTRUCTION">#REF!</definedName>
    <definedName name="Control_Activities">'[21]Control Testing Procedures'!#REF!</definedName>
    <definedName name="Control_Activity_10">'[21]Control Testing Procedures'!#REF!</definedName>
    <definedName name="Control_Activity_11">'[21]Control Testing Procedures'!#REF!</definedName>
    <definedName name="Control_Activity_15">'[21]Control Testing Procedures'!#REF!</definedName>
    <definedName name="Control_Activity_16">'[21]Control Testing Procedures'!#REF!</definedName>
    <definedName name="Control_Activity_17">'[21]Control Testing Procedures'!#REF!</definedName>
    <definedName name="Control_Activity_18">'[21]Control Testing Procedures'!#REF!</definedName>
    <definedName name="Control_Activity_19">'[21]Control Testing Procedures'!#REF!</definedName>
    <definedName name="Control_Activity_20">'[21]Control Testing Procedures'!#REF!</definedName>
    <definedName name="Control_Activity_21">'[21]Control Testing Procedures'!#REF!</definedName>
    <definedName name="Control_Activity_22">'[21]Control Testing Procedures'!#REF!</definedName>
    <definedName name="Control_Activity_23">'[21]Control Testing Procedures'!#REF!</definedName>
    <definedName name="Control_Activity_24">'[21]Control Testing Procedures'!#REF!</definedName>
    <definedName name="Control_Activity_25">'[21]Control Testing Procedures'!#REF!</definedName>
    <definedName name="Control_Activity_27">'[21]Control Testing Procedures'!#REF!</definedName>
    <definedName name="Control_Activity_28">'[21]Control Testing Procedures'!#REF!</definedName>
    <definedName name="Control_Activity_29">'[21]Control Testing Procedures'!#REF!</definedName>
    <definedName name="Control_Activity_3">'[21]Control Testing Procedures'!#REF!</definedName>
    <definedName name="Control_Activity_30">'[21]Control Testing Procedures'!#REF!</definedName>
    <definedName name="Control_Activity_31">'[21]Control Testing Procedures'!#REF!</definedName>
    <definedName name="Control_Activity_32">'[21]Control Testing Procedures'!#REF!</definedName>
    <definedName name="Control_Activity_33">'[21]Control Testing Procedures'!#REF!</definedName>
    <definedName name="Control_Activity_34">'[21]Control Testing Procedures'!#REF!</definedName>
    <definedName name="Control_Activity_36">'[21]Control Testing Procedures'!#REF!</definedName>
    <definedName name="Control_Activity_4">'[21]Control Testing Procedures'!#REF!</definedName>
    <definedName name="Control_Activity_5">'[21]Control Testing Procedures'!#REF!</definedName>
    <definedName name="Control_Activity_6">'[21]Control Testing Procedures'!#REF!</definedName>
    <definedName name="Control_Activity_7">'[21]Control Testing Procedures'!#REF!</definedName>
    <definedName name="Control_Activity_8">'[21]Control Testing Procedures'!#REF!</definedName>
    <definedName name="CONVERTER">#REF!</definedName>
    <definedName name="COVERS">#REF!</definedName>
    <definedName name="CoversPriceBaseIn">#REF!</definedName>
    <definedName name="CoversPriceOptimisticIn">#REF!</definedName>
    <definedName name="CoversPricePessimisticIn">#REF!</definedName>
    <definedName name="CoversUnitVariableKZTShareIn">#REF!</definedName>
    <definedName name="CoversUnitVariableRealIn">#REF!</definedName>
    <definedName name="CoversVolumeBaseIn">#REF!</definedName>
    <definedName name="CoversVolumeOptimisticIn">#REF!</definedName>
    <definedName name="CoversVolumePessimisticIn">#REF!</definedName>
    <definedName name="CRCPriceBaseIn">#REF!</definedName>
    <definedName name="CRCPriceOptimisticIn">#REF!</definedName>
    <definedName name="CRCPricePessimisticIn">#REF!</definedName>
    <definedName name="CRCUnitVariableKZTShareIn">#REF!</definedName>
    <definedName name="CRCUnitVariableRealIn">#REF!</definedName>
    <definedName name="CRCVolumeBaseIn">#REF!</definedName>
    <definedName name="CRCVolumeOptimisticIn">#REF!</definedName>
    <definedName name="CRCVolumePessimisticIn">#REF!</definedName>
    <definedName name="csnab">[17]yO302.1!#REF!</definedName>
    <definedName name="ct">[17]yO302.1!#REF!</definedName>
    <definedName name="ct_int">#N/A</definedName>
    <definedName name="Cutoff_Considerations_Related_to_Credit_Notes">'[22]Substantive Procedures'!#REF!</definedName>
    <definedName name="cv">[17]yO302.1!#REF!</definedName>
    <definedName name="cvo">[17]yO302.1!#REF!</definedName>
    <definedName name="cy_assets">'[9]2013 misstatements'!$F$22:$F$46</definedName>
    <definedName name="CY_Cash_Div_Dec">'[23]Income Statement'!#REF!</definedName>
    <definedName name="CY_CASH_DIVIDENDS_DECLARED__per_common_share">'[23]Income Statement'!#REF!</definedName>
    <definedName name="cy_corrected">'[9]2013 misstatements'!$E$22:$E$46</definedName>
    <definedName name="CY_Earnings_per_share">[23]Ratios!#REF!</definedName>
    <definedName name="cy_income_statement">'[9]2013 misstatements'!$I$22:$I$46</definedName>
    <definedName name="cy_liabilities">'[9]2013 misstatements'!$G$22:$G$46</definedName>
    <definedName name="CY_LT_Debt">'[23]Balance Sheet'!#REF!</definedName>
    <definedName name="CY_Market_Value_of_Equity">'[23]Income Statement'!#REF!</definedName>
    <definedName name="cy_misstatements">#REF!</definedName>
    <definedName name="cy_other_equity">'[9]2013 misstatements'!$H$22:$H$46</definedName>
    <definedName name="CY_Tangible_Net_Worth">'[23]Income Statement'!#REF!</definedName>
    <definedName name="CY_Weighted_Average">'[23]Income Statement'!#REF!</definedName>
    <definedName name="CY_Working_Capital">'[23]Income Statement'!#REF!</definedName>
    <definedName name="cycorrected">#REF!</definedName>
    <definedName name="cyp">'[24]FS-97'!$BA$90</definedName>
    <definedName name="cyqqm">#REF!</definedName>
    <definedName name="cytype">#REF!</definedName>
    <definedName name="czhs">[17]yO302.1!#REF!</definedName>
    <definedName name="d" hidden="1">{#N/A,#N/A,FALSE,"Aging Summary";#N/A,#N/A,FALSE,"Ratio Analysis";#N/A,#N/A,FALSE,"Test 120 Day Accts";#N/A,#N/A,FALSE,"Tickmarks"}</definedName>
    <definedName name="data">#REF!</definedName>
    <definedName name="Date1">[14]Info!#REF!</definedName>
    <definedName name="Date2">[14]Info!$D$5</definedName>
    <definedName name="Date3">[14]Info!$D$6</definedName>
    <definedName name="dd">#N/A</definedName>
    <definedName name="Dec01_Dec02">[3]infl_rates!$H$48</definedName>
    <definedName name="DEM">68.91</definedName>
    <definedName name="Developing_Independent_Expectation_of_Accrued_Expenses_or_Other_Liabilities">#REF!</definedName>
    <definedName name="Developing_Independent_Expectation_of_Accrued_Trade_Payables">'[5]Substantive Procedures'!#REF!</definedName>
    <definedName name="Developing_Independent_Expectation_of_Allowances">'[22]Substantive Procedures'!#REF!</definedName>
    <definedName name="diesel">"Chart 8"</definedName>
    <definedName name="divisor">[6]Template!#REF!</definedName>
    <definedName name="divs">#REF!</definedName>
    <definedName name="dPlanningMateriality">[25]Sheet1!$B$45</definedName>
    <definedName name="dsds">#REF!</definedName>
    <definedName name="e">[26]Sheet1!$A$1:$A$5</definedName>
    <definedName name="EBRD_for_D">#REF!</definedName>
    <definedName name="EBTRD_for_D">#REF!</definedName>
    <definedName name="EBTRD_fro_D">#REF!</definedName>
    <definedName name="ede">#N/A</definedName>
    <definedName name="Effective_tax_rate">[16]Summary!#REF!</definedName>
    <definedName name="Elvira">'[1]B-4'!#REF!</definedName>
    <definedName name="EnergyConcPriceRealIn">#REF!</definedName>
    <definedName name="EnergyConcUnitVariableKZTShareIn">#REF!</definedName>
    <definedName name="EnergyConcUnitVariableRealIn">#REF!</definedName>
    <definedName name="EnergyConcVolumeIn">#REF!</definedName>
    <definedName name="er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ErrorRowsPrevious">#REF!</definedName>
    <definedName name="ErrorsRowsCurrent">#REF!</definedName>
    <definedName name="EUR">134.77</definedName>
    <definedName name="ew">#N/A</definedName>
    <definedName name="Excels">#REF!</definedName>
    <definedName name="excess_count">'[27]SA Procedures'!$C$32</definedName>
    <definedName name="Expense">#REF!</definedName>
    <definedName name="FA_Date1">#REF!</definedName>
    <definedName name="FA_Date2">#REF!</definedName>
    <definedName name="FA_Date3">#REF!</definedName>
    <definedName name="fachert">'[28]Chert_Additions_2H2002_2003 (2)'!$C$2:$F$584</definedName>
    <definedName name="FactIn">'[7]Macroeconomic Assumptions'!$D$2:$P$2</definedName>
    <definedName name="Factor">'[15]Input &amp; Summary'!$B$9</definedName>
    <definedName name="FAIZ">#REF!</definedName>
    <definedName name="FAIZ2">#REF!</definedName>
    <definedName name="FAIZ3">#REF!</definedName>
    <definedName name="fff" hidden="1">{#N/A,#N/A,FALSE,"Aging Summary";#N/A,#N/A,FALSE,"Ratio Analysis";#N/A,#N/A,FALSE,"Test 120 Day Accts";#N/A,#N/A,FALSE,"Tickmarks"}</definedName>
    <definedName name="ffk">[29]ЯНВАРЬ!#REF!</definedName>
    <definedName name="fg">#N/A</definedName>
    <definedName name="First_Hook">[19]SMSTemp!$B$36</definedName>
    <definedName name="ForeignUnit">#REF!</definedName>
    <definedName name="Format0Dec">[10]SMSTemp!$B$15</definedName>
    <definedName name="Format2Dec">[10]SMSTemp!$B$13</definedName>
    <definedName name="GALCOIL">#REF!</definedName>
    <definedName name="GalvalumPriceBaseIn">#REF!</definedName>
    <definedName name="GalvalumPriceOptimisticIn">#REF!</definedName>
    <definedName name="GalvalumPricePessimisticIn">#REF!</definedName>
    <definedName name="GalvalumUnitVariableKZTShareIn">#REF!</definedName>
    <definedName name="GalvalumUnitVariableRealIn">#REF!</definedName>
    <definedName name="GalvalumVolumeBaseIn">#REF!</definedName>
    <definedName name="GalvalumVolumeOptimisticIn">#REF!</definedName>
    <definedName name="GalvalumVolumePessimisticIn">#REF!</definedName>
    <definedName name="Gandugiri">#REF!</definedName>
    <definedName name="GDBUT">[13]!GDBUT</definedName>
    <definedName name="GDRAP">[13]!GDRAP</definedName>
    <definedName name="GEBUT">[13]!GEBUT</definedName>
    <definedName name="GERAP">[13]!GERAP</definedName>
    <definedName name="gg">#N/A</definedName>
    <definedName name="ggg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race_Period">#REF!</definedName>
    <definedName name="group">#REF!</definedName>
    <definedName name="Head_AD">[30]Staff!$9:$9</definedName>
    <definedName name="Head_CD">[30]Staff!$12:$12</definedName>
    <definedName name="Head_CS">[30]Staff!$11:$11</definedName>
    <definedName name="Head_FD">[30]Staff!$7:$7</definedName>
    <definedName name="Head_Free">[31]Staff!$13:$13</definedName>
    <definedName name="Head_MD">[30]Staff!$10:$10</definedName>
    <definedName name="Head_PR">[30]Staff!$6:$6</definedName>
    <definedName name="Head_TD">[30]Staff!$8:$8</definedName>
    <definedName name="hh">#REF!</definedName>
    <definedName name="Hide4">#N/A</definedName>
    <definedName name="HILH">#N/A</definedName>
    <definedName name="hozu">[17]yO302.1!#REF!</definedName>
    <definedName name="HR">#REF!</definedName>
    <definedName name="HR_SALES">#REF!</definedName>
    <definedName name="HRCPriceBaseIn">#REF!</definedName>
    <definedName name="HRCPriceOptimisticIn">#REF!</definedName>
    <definedName name="HRCPricePessimisticIn">#REF!</definedName>
    <definedName name="HRCUnitVariableKZTShareIn">#REF!</definedName>
    <definedName name="HRCUnitVariableRealIn">#REF!</definedName>
    <definedName name="HRCVolumeBaseIn">#REF!</definedName>
    <definedName name="HRCVolumeOptimisticIn">#REF!</definedName>
    <definedName name="HRCVolumePessimisticIn">#REF!</definedName>
    <definedName name="HRM">#REF!</definedName>
    <definedName name="IFC_for_D">#REF!</definedName>
    <definedName name="IN_Date1">[14]A4!#REF!</definedName>
    <definedName name="IndependentReviewer">#REF!</definedName>
    <definedName name="InterestSubordinatedFixedIncurred">[7]Workings!#REF!</definedName>
    <definedName name="InterestSubordinatedFloatingIncurred">[7]Workings!#REF!</definedName>
    <definedName name="Interval">[19]SMSTemp!$B$35</definedName>
    <definedName name="IntRateSubordinatedFixed">[7]Workings!#REF!</definedName>
    <definedName name="IntRateSubordinatedFloating">[7]Workings!#REF!</definedName>
    <definedName name="item">[18]Info!$E$20</definedName>
    <definedName name="itemm">[32]Статьи!$A$3:$B$42</definedName>
    <definedName name="jun_USD_rate">29.0274</definedName>
    <definedName name="Jun02_Dec02">[3]infl_rates!$H$41</definedName>
    <definedName name="junekzt">#REF!</definedName>
    <definedName name="juneusd">#REF!</definedName>
    <definedName name="junkzt">#REF!</definedName>
    <definedName name="k">#N/A</definedName>
    <definedName name="k_oth_eqt">[20]Const!$D$21</definedName>
    <definedName name="kjh">#N/A</definedName>
    <definedName name="kto">[33]Форма2!$C$19:$C$24,[33]Форма2!$E$19:$F$24,[33]Форма2!$D$26:$F$31,[33]Форма2!$C$33:$C$38,[33]Форма2!$E$33:$F$38,[33]Форма2!$D$40:$F$43,[33]Форма2!$C$45:$C$48,[33]Форма2!$E$45:$F$48,[33]Форма2!$C$19</definedName>
    <definedName name="ktzuk" hidden="1">{#N/A,#N/A,FALSE,"Aging Summary";#N/A,#N/A,FALSE,"Ratio Analysis";#N/A,#N/A,FALSE,"Test 120 Day Accts";#N/A,#N/A,FALSE,"Tickmarks"}</definedName>
    <definedName name="KUR">#REF!</definedName>
    <definedName name="LandTax">#REF!</definedName>
    <definedName name="Language">#REF!</definedName>
    <definedName name="lkj" hidden="1">{#N/A,#N/A,FALSE,"Aging Summary";#N/A,#N/A,FALSE,"Ratio Analysis";#N/A,#N/A,FALSE,"Test 120 Day Accts";#N/A,#N/A,FALSE,"Tickmarks"}</definedName>
    <definedName name="LLL">'[34]KAZAK RECO ST 99'!$A$1:$A$263,'[34]KAZAK RECO ST 99'!$K$1:$S$263</definedName>
    <definedName name="lvnc">[17]yO302.1!#REF!</definedName>
    <definedName name="m_2005">'[35]1NK'!$R$10:$R$1877</definedName>
    <definedName name="m_2006">'[35]1NK'!$S$10:$S$1838</definedName>
    <definedName name="m_2007">'[35]1NK'!$T$10:$T$1838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'[36]2.2 ОтклОТМ'!$G$1:$G$65536</definedName>
    <definedName name="m_OTM2006">'[36]2.2 ОтклОТМ'!$J$1:$J$65536</definedName>
    <definedName name="m_OTM2007">'[36]2.2 ОтклОТМ'!$M$1:$M$65536</definedName>
    <definedName name="m_OTM2008">'[36]2.2 ОтклОТМ'!$P$1:$P$65536</definedName>
    <definedName name="m_OTM2009">'[36]2.2 ОтклОТМ'!$S$1:$S$65536</definedName>
    <definedName name="m_OTM2010">'[36]2.2 ОтклОТМ'!$V$1:$V$65536</definedName>
    <definedName name="m_OTMizm">'[36]1.3.2 ОТМ'!$K$1:$K$65536</definedName>
    <definedName name="m_OTMkod">'[36]1.3.2 ОТМ'!$A$1:$A$65536</definedName>
    <definedName name="m_OTMnomer">'[36]1.3.2 ОТМ'!$H$1:$H$65536</definedName>
    <definedName name="m_OTMpokaz">'[36]1.3.2 ОТМ'!$I$1:$I$65536</definedName>
    <definedName name="m_p2003">#REF!</definedName>
    <definedName name="m_Pr_I">[37]Comp!$B$2:$B$29</definedName>
    <definedName name="m_Pr_N">[37]Comp!$C$2:$C$29</definedName>
    <definedName name="m_Predpr_I">#REF!</definedName>
    <definedName name="m_Predpr_N">#REF!</definedName>
    <definedName name="m_Zatrat">[38]ЦентрЗатр!$A$2:$G$71</definedName>
    <definedName name="m_Zatrat_Ed">[39]ЦентрЗатр!$E$2:$E$71</definedName>
    <definedName name="m_Zatrat_K">[39]ЦентрЗатр!$F$2:$F$71</definedName>
    <definedName name="m_Zatrat_N">[38]ЦентрЗатр!$G$2:$G$71</definedName>
    <definedName name="Major_A">#REF!</definedName>
    <definedName name="Management_Inquiry">'[22]Substantive Procedures'!#REF!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ateriality">'[9]2013 misstatements'!$E$4</definedName>
    <definedName name="mauusdz">#REF!</definedName>
    <definedName name="maykzt">#REF!</definedName>
    <definedName name="maykzts">#REF!</definedName>
    <definedName name="mayusd">#REF!</definedName>
    <definedName name="mcurr">#REF!</definedName>
    <definedName name="MidlingsPriceRealIn">#REF!</definedName>
    <definedName name="MidlingsUnitVariableKZTShareIn">#REF!</definedName>
    <definedName name="MidlingsUnitVariableRealIn">#REF!</definedName>
    <definedName name="MidlingsVolumeIn">#REF!</definedName>
    <definedName name="Money1">'[40]Cost 2004-2008'!$B$1</definedName>
    <definedName name="Money11">'[40]Cost 2004-2008'!$B$1</definedName>
    <definedName name="Month_title">[20]Dep_OpEx!$E$3:$R$3</definedName>
    <definedName name="MOVE_TO_Calc_PL_20">#N/A</definedName>
    <definedName name="MOVE_TO_Calc_PL_26">#N/A</definedName>
    <definedName name="MOVE_TO_Calc_PL_40">#N/A</definedName>
    <definedName name="MOVE_TO_Calc_PL_45">#N/A</definedName>
    <definedName name="MOVE_TO_Calc_PL_sale">#N/A</definedName>
    <definedName name="MOVE_TO_EXIT">#N/A</definedName>
    <definedName name="MOVE_TO_IAS_BS">#N/A</definedName>
    <definedName name="MOVE_TO_IAS_CF">#N/A</definedName>
    <definedName name="MOVE_TO_Inf_PLit_Menu">#N/A</definedName>
    <definedName name="MOVE_TO_Inf26">#N/A</definedName>
    <definedName name="MOVE_TO_Inf45">#N/A</definedName>
    <definedName name="MOVE_TO_Inf47">#N/A</definedName>
    <definedName name="MOVE_TO_Menu_Fin">#N/A</definedName>
    <definedName name="MOVE_TO_SummLedg_CB">#N/A</definedName>
    <definedName name="move2">#N/A</definedName>
    <definedName name="MP">[41]BRD!$C$15</definedName>
    <definedName name="name">[42]Info!$G$6</definedName>
    <definedName name="NBK">89.57</definedName>
    <definedName name="NBVTotalBf">[7]Workings!#REF!</definedName>
    <definedName name="Negative_Rec_Cnt">[19]SMSTemp!$B$50</definedName>
    <definedName name="Negative_Values">[19]SMSTemp!$B$31</definedName>
    <definedName name="net">#REF!</definedName>
    <definedName name="Net_Book_Value">[19]SMSTemp!$B$30</definedName>
    <definedName name="new_index">[43]CPI!$A$1:$H$97</definedName>
    <definedName name="NOte_123">#REF!</definedName>
    <definedName name="Note5">#REF!</definedName>
    <definedName name="Notes">#REF!</definedName>
    <definedName name="Numbers">#REF!</definedName>
    <definedName name="Numof_Selections2">#REF!</definedName>
    <definedName name="Observe_and_Test_Count_Completeness_of_Inventories">'[5]Substantive Procedures'!#REF!</definedName>
    <definedName name="Observe_and_Test_Count_Inventories">'[22]Substantive Procedures'!#REF!</definedName>
    <definedName name="op_tax_rate">24%</definedName>
    <definedName name="Op_USD_rate">29.4545</definedName>
    <definedName name="OpDate">#REF!</definedName>
    <definedName name="OpDate2">[18]Info!$G$8</definedName>
    <definedName name="OPER_COST">#REF!</definedName>
    <definedName name="Operating_Expense_Cutoff_Considerations">#REF!</definedName>
    <definedName name="OpFXR">[12]Face!$F$22</definedName>
    <definedName name="OpITR">[12]Face!$E$16</definedName>
    <definedName name="OtherCoalRevenueIn">#REF!</definedName>
    <definedName name="OtherCoalRevenueKZTShareIn">#REF!</definedName>
    <definedName name="OtherCoalUnitVariableMarginIn">#REF!</definedName>
    <definedName name="OtherSteelRevenueIn">#REF!</definedName>
    <definedName name="OtherSteelRevenueKZTShareIn">#REF!</definedName>
    <definedName name="OtherSteelUnitVariableMarginIn">#REF!</definedName>
    <definedName name="overhead">#REF!</definedName>
    <definedName name="P_ID">#REF!</definedName>
    <definedName name="pc">#REF!</definedName>
    <definedName name="Perform_a_Test_of_Details_on_a_Population_Independent_of_Recorded_Operating_Expenses">#REF!</definedName>
    <definedName name="Perform_a_Test_of_Details_on_Adjustments_to_Sales_Transactions">'[22]Substantive Procedures'!#REF!</definedName>
    <definedName name="Perform_a_Test_of_Details_on_the_Accuracy_of_Operating_Expense_Transactions">#REF!</definedName>
    <definedName name="Perform_a_Test_of_Details_on_the_Accuracy_of_Sales_Transactions">'[22]Substantive Procedures'!#REF!</definedName>
    <definedName name="Perform_Substantive_Analytical_Procedures_on_Operating_Expense_Transactions_for_the_Current_Period">#REF!</definedName>
    <definedName name="Perform_Substantive_Analytical_Procedures_on_Sales_Transactions_for_the_Current_Period">'[44]Substantive Procedures'!#REF!</definedName>
    <definedName name="Perform_Substantive_Analytical_Procedures_to_Test_Prepaid_Expense">#REF!</definedName>
    <definedName name="Perform_Test_of_Details_on_Intangible_Assets__Other_Than_Goodwill">#REF!</definedName>
    <definedName name="Perform_Test_of_Details_on_Prepaid_Expense">#REF!</definedName>
    <definedName name="Perform_Tests_of_Details_on_Operating_Expense_Transactions">#REF!</definedName>
    <definedName name="Perform_Tests_of_Details_on_Sales_Returns">'[22]Substantive Procedures'!#REF!</definedName>
    <definedName name="Perform_Tests_of_Details_on_Sales_Transactions">'[22]Substantive Procedures'!#REF!</definedName>
    <definedName name="Perform_Tests_of_Unrecorded_Liabilities">#REF!</definedName>
    <definedName name="Performing_Retrospective_Review_of_Significant_Accounting_Estimates_Related_to_Accounts_Receivable">'[22]Substantive Procedures'!#REF!</definedName>
    <definedName name="Performing_Retrospective_Review_of_Significant_Accounting_Estimates_Related_to_Accrued_Trade_Payables">'[5]Substantive Procedures'!#REF!</definedName>
    <definedName name="Period_tax_rate">24%</definedName>
    <definedName name="Period1">[14]Info!#REF!</definedName>
    <definedName name="PICK_3">[45]July_03_Pg8!#REF!</definedName>
    <definedName name="PICKLEHR">#REF!</definedName>
    <definedName name="PICKLING_4">#REF!</definedName>
    <definedName name="PICKLING_GALV">[45]July_03_Pg8!#REF!</definedName>
    <definedName name="PIPES">#REF!</definedName>
    <definedName name="PipesPriceBaseIn">#REF!</definedName>
    <definedName name="PipesPriceOptimisticIn">#REF!</definedName>
    <definedName name="PipesPricePessimisticIn">#REF!</definedName>
    <definedName name="PipesUnitVariableKZTShareIn">#REF!</definedName>
    <definedName name="PipesUnitVariableRealIn">#REF!</definedName>
    <definedName name="PipesVolumeBaseIn">#REF!</definedName>
    <definedName name="PipesVolumeOptimisticIn">#REF!</definedName>
    <definedName name="PipesVolumePessimisticIn">#REF!</definedName>
    <definedName name="pl">#REF!</definedName>
    <definedName name="Planning_materiality">[16]Summary!$B$9</definedName>
    <definedName name="plqtr">#REF!,#REF!</definedName>
    <definedName name="plqtr199">#REF!</definedName>
    <definedName name="plqtr299">'[34]KAZAK RECO ST 99'!$A$1:$A$263,'[34]KAZAK RECO ST 99'!$K$1:$S$263</definedName>
    <definedName name="plv">#REF!</definedName>
    <definedName name="plytd">#REF!,#REF!</definedName>
    <definedName name="plytd2">#REF!,#REF!</definedName>
    <definedName name="plytd99">'[34]KAZAK RECO ST 99'!$A$1:$A$263,'[34]KAZAK RECO ST 99'!$AL$1:$AO$263</definedName>
    <definedName name="po">#REF!</definedName>
    <definedName name="PopDate">[10]SMSTemp!$B$7</definedName>
    <definedName name="Population_Count">[19]SMSTemp!$B$33</definedName>
    <definedName name="Positive_Rec_Cnt">[19]SMSTemp!$B$51</definedName>
    <definedName name="Positive_Values">[19]SMSTemp!$B$32</definedName>
    <definedName name="Postage_AD">[46]D_Opex!#REF!</definedName>
    <definedName name="Postage_CD">[46]D_Opex!#REF!</definedName>
    <definedName name="Postage_FD">[46]D_Opex!#REF!</definedName>
    <definedName name="Postage_Free">[46]D_Opex!#REF!</definedName>
    <definedName name="Postage_PR">[46]D_Opex!#REF!</definedName>
    <definedName name="Postage_TD">[46]D_Opex!#REF!</definedName>
    <definedName name="precision">'[9]2013 misstatements'!$E$5</definedName>
    <definedName name="Prepared_by">#REF!</definedName>
    <definedName name="PrepBy">[10]SMSTemp!$B$6</definedName>
    <definedName name="Pring_Titles">#REF!</definedName>
    <definedName name="PriorRows">#REF!</definedName>
    <definedName name="Procedure__3">'[5]Substantive Procedures'!#REF!</definedName>
    <definedName name="Procedure__5">'[5]Substantive Procedures'!#REF!</definedName>
    <definedName name="Procedure__6">'[5]Substantive Procedures'!#REF!</definedName>
    <definedName name="Procedure_10">'[5]Substantive Procedures'!#REF!</definedName>
    <definedName name="Procedure_11">'[5]Substantive Procedures'!#REF!</definedName>
    <definedName name="Procedure_12">'[5]Substantive Procedures'!#REF!</definedName>
    <definedName name="Procedure_1A">#REF!</definedName>
    <definedName name="Procedure_1B">#REF!</definedName>
    <definedName name="Procedure_1C">#REF!</definedName>
    <definedName name="Procedure_1D">'[5]Substantive Procedures'!#REF!</definedName>
    <definedName name="Procedure_2">'[5]Substantive Procedures'!#REF!</definedName>
    <definedName name="Procedure_2A">#REF!</definedName>
    <definedName name="Procedure_2B">'[47]Substantive Procedures'!#REF!</definedName>
    <definedName name="Procedure_2C">'[5]Substantive Procedures'!#REF!</definedName>
    <definedName name="Procedure_2D">'[5]Substantive Procedures'!#REF!</definedName>
    <definedName name="Procedure_2E">'[5]Substantive Procedures'!#REF!</definedName>
    <definedName name="Procedure_3">'[5]Substantive Procedures'!#REF!</definedName>
    <definedName name="Procedure_3A">#REF!</definedName>
    <definedName name="Procedure_3B">'[47]Substantive Procedures'!#REF!</definedName>
    <definedName name="Procedure_3C">'[22]Substantive Procedures'!#REF!</definedName>
    <definedName name="Procedure_4">'[5]Substantive Procedures'!#REF!</definedName>
    <definedName name="Procedure_4A">#REF!</definedName>
    <definedName name="Procedure_4B">'[47]Substantive Procedures'!#REF!</definedName>
    <definedName name="Procedure_4C">'[47]Substantive Procedures'!#REF!</definedName>
    <definedName name="Procedure_4D">'[5]Substantive Procedures'!#REF!</definedName>
    <definedName name="Procedure_5">'[5]Substantive Procedures'!#REF!</definedName>
    <definedName name="Procedure_5A">'[47]Substantive Procedures'!#REF!</definedName>
    <definedName name="Procedure_5B">'[47]Substantive Procedures'!#REF!</definedName>
    <definedName name="Procedure_6">'[5]Substantive Procedures'!#REF!</definedName>
    <definedName name="Procedure_7">'[5]Substantive Procedures'!#REF!</definedName>
    <definedName name="Procedure_7A">'[5]Substantive Procedures'!#REF!</definedName>
    <definedName name="Procedure_7B">'[5]Substantive Procedures'!#REF!</definedName>
    <definedName name="Procedure_7C">'[5]Substantive Procedures'!#REF!</definedName>
    <definedName name="Procedure_7D">'[5]Substantive Procedures'!#REF!</definedName>
    <definedName name="Procedure_8">'[5]Substantive Procedures'!#REF!</definedName>
    <definedName name="Procedure_9">'[5]Substantive Procedures'!#REF!</definedName>
    <definedName name="Procedure_f5">'[5]Substantive Procedures'!#REF!</definedName>
    <definedName name="PY_Cash_Div_Dec">'[23]Income Statement'!#REF!</definedName>
    <definedName name="PY_CASH_DIVIDENDS_DECLARED__per_common_share">'[23]Income Statement'!#REF!</definedName>
    <definedName name="PY_Earnings_per_share">[23]Ratios!#REF!</definedName>
    <definedName name="PY_Income">'[48]PY misstatements'!$H$7</definedName>
    <definedName name="py_income_statement">'[48]PY misstatements'!$I$18:$I$23</definedName>
    <definedName name="PY_LT_Debt">'[23]Balance Sheet'!#REF!</definedName>
    <definedName name="PY_Market_Value_of_Equity">'[23]Income Statement'!#REF!</definedName>
    <definedName name="PY_Tangible_Net_Worth">'[23]Income Statement'!#REF!</definedName>
    <definedName name="PY_Weighted_Average">'[23]Income Statement'!#REF!</definedName>
    <definedName name="PY_Working_Capital">'[23]Income Statement'!#REF!</definedName>
    <definedName name="PY2_Cash_Div_Dec">'[23]Income Statement'!#REF!</definedName>
    <definedName name="PY2_CASH_DIVIDENDS_DECLARED__per_common_share">'[23]Income Statement'!#REF!</definedName>
    <definedName name="PY2_Earnings_per_share">[23]Ratios!#REF!</definedName>
    <definedName name="PY2_LT_Debt">'[23]Balance Sheet'!#REF!</definedName>
    <definedName name="PY2_Market_Value_of_Equity">'[23]Income Statement'!#REF!</definedName>
    <definedName name="PY2_Tangible_Net_Worth">'[23]Income Statement'!#REF!</definedName>
    <definedName name="PY2_Weighted_Average">'[23]Income Statement'!#REF!</definedName>
    <definedName name="PY2_Working_Capital">'[23]Income Statement'!#REF!</definedName>
    <definedName name="pz">[17]yO302.1!#REF!</definedName>
    <definedName name="q">#N/A</definedName>
    <definedName name="qqq">#N/A</definedName>
    <definedName name="qs">#N/A</definedName>
    <definedName name="qwe">[49]Форма2!$C$19:$C$24,[49]Форма2!$E$19:$F$24,[49]Форма2!$D$26:$F$31,[49]Форма2!$C$33:$C$38,[49]Форма2!$E$33:$F$38,[49]Форма2!$D$40:$F$43,[49]Форма2!$C$45:$C$48,[49]Форма2!$E$45:$F$48,[49]Форма2!$C$19</definedName>
    <definedName name="qwq">#REF!</definedName>
    <definedName name="Random_Book_Value_Totals">[10]SMSTemp!$B$48</definedName>
    <definedName name="Random_Net_Book_Value">[10]SMSTemp!$B$45</definedName>
    <definedName name="Random_Population_Count">[10]SMSTemp!$B$46</definedName>
    <definedName name="Random_Sample_Size">[10]SMSTemp!$B$47</definedName>
    <definedName name="range1">'[40]&lt;&lt;&lt;EXHIBITS&gt;&gt;&gt;'!$G$29:$M$29</definedName>
    <definedName name="Rate">[6]Template!#REF!</definedName>
    <definedName name="rates">#REF!</definedName>
    <definedName name="RawCoalPriceRealIn">#REF!</definedName>
    <definedName name="RawCoalUnitVariableKZTShareIn">#REF!</definedName>
    <definedName name="RawCoalUnitVariableRealIn">#REF!</definedName>
    <definedName name="RawCoalVolumeIn">#REF!</definedName>
    <definedName name="Reclass">#REF!</definedName>
    <definedName name="RecordedAuditDifferences">#REF!</definedName>
    <definedName name="regionwise" hidden="1">{#N/A,#N/A,FALSE,"Sheet1"}</definedName>
    <definedName name="RepCurr">[12]Face!$E$7</definedName>
    <definedName name="RepFW">[12]Face!$E$9</definedName>
    <definedName name="RepYear">#REF!</definedName>
    <definedName name="rett">[50]Статьи!$A$3:$B$55</definedName>
    <definedName name="Reviewed_by">#REF!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UR">4.97</definedName>
    <definedName name="s">{#N/A,#N/A,FALSE,"Aging Summary";#N/A,#N/A,FALSE,"Ratio Analysis";#N/A,#N/A,FALSE,"Test 120 Day Accts";#N/A,#N/A,FALSE,"Tickmarks"}</definedName>
    <definedName name="s1_0">#REF!</definedName>
    <definedName name="s1_1">#REF!</definedName>
    <definedName name="Salary_AD">[30]Staff!$22:$22</definedName>
    <definedName name="Salary_CD">[31]Staff!$25:$25</definedName>
    <definedName name="Salary_CS">[30]Staff!$24:$24</definedName>
    <definedName name="Salary_FD">[30]Staff!$20:$20</definedName>
    <definedName name="Salary_Free">[31]Staff!$26:$26</definedName>
    <definedName name="Salary_MD">[30]Staff!$23:$23</definedName>
    <definedName name="Salary_PR">[30]Staff!$19:$19</definedName>
    <definedName name="Salary_TD">[30]Staff!$21:$21</definedName>
    <definedName name="SALINS">#REF!</definedName>
    <definedName name="Sample_Size">[19]SMSTemp!$B$34</definedName>
    <definedName name="Sampled_Stratum_total">[19]SMSTemp!$B$40</definedName>
    <definedName name="SATBLT">[13]!SATBLT</definedName>
    <definedName name="SATBUS">[13]!SATBUS</definedName>
    <definedName name="SATRAP">[13]!SATRAP</definedName>
    <definedName name="sdff">#N/A</definedName>
    <definedName name="Selected_Materiality">'[15]Input &amp; Summary'!$B$11</definedName>
    <definedName name="sep_USD_rate">29.2171</definedName>
    <definedName name="sf">#N/A</definedName>
    <definedName name="SHOP_3_ex_TP">[45]July_03_Pg8!#REF!</definedName>
    <definedName name="SHOP3">#REF!</definedName>
    <definedName name="SHP3SUMMARY">#REF!</definedName>
    <definedName name="SINTER">#REF!</definedName>
    <definedName name="slab">[45]July_03_Pg8!#REF!</definedName>
    <definedName name="SLABBING">[45]July_03_Pg8!#REF!</definedName>
    <definedName name="SlabPriceBaseIn">#REF!</definedName>
    <definedName name="SlabPriceOptimisticIn">#REF!</definedName>
    <definedName name="SlabPricePessimisticIn">#REF!</definedName>
    <definedName name="SLABS">#REF!</definedName>
    <definedName name="SlabUnitVariableKZTShareIn">#REF!</definedName>
    <definedName name="SlabUnitVariableRealIn">#REF!</definedName>
    <definedName name="SlabVolumeBaseIn">#REF!</definedName>
    <definedName name="SlabVolumeOptimisticIn">#REF!</definedName>
    <definedName name="SlabVolumePessimisticIn">#REF!</definedName>
    <definedName name="SlimePriceRealIn">#REF!</definedName>
    <definedName name="SlimeUnitVariableKZTShareIn">#REF!</definedName>
    <definedName name="SlimeUnitVariableRealIn">#REF!</definedName>
    <definedName name="SlimeVolumeIn">#REF!</definedName>
    <definedName name="Sponsor_for_D">#REF!</definedName>
    <definedName name="Stationary_AD">[46]D_Opex!#REF!</definedName>
    <definedName name="Stationary_CD">[46]D_Opex!#REF!</definedName>
    <definedName name="Stationary_FD">[46]D_Opex!#REF!</definedName>
    <definedName name="Stationary_Free">[46]D_Opex!#REF!</definedName>
    <definedName name="Stationary_PR">[46]D_Opex!#REF!</definedName>
    <definedName name="Stationary_TD">[46]D_Opex!#REF!</definedName>
    <definedName name="Steps">#REF!</definedName>
    <definedName name="Stratum_100">[19]SMSTemp!$B$37</definedName>
    <definedName name="Stratum_100_Hits">[19]SMSTemp!$B$38</definedName>
    <definedName name="Stratum_100_Sample_Size">[19]SMSTemp!$B$39</definedName>
    <definedName name="Substantive">[21]Sheet1!$A$1:$A$5</definedName>
    <definedName name="sul">#REF!</definedName>
    <definedName name="SUMMARY">[45]July_03_Pg8!#REF!</definedName>
    <definedName name="summary2" hidden="1">{#N/A,#N/A,FALSE,"Aging Summary";#N/A,#N/A,FALSE,"Ratio Analysis";#N/A,#N/A,FALSE,"Test 120 Day Accts";#N/A,#N/A,FALSE,"Tickmarks"}</definedName>
    <definedName name="SummaryAuditDifferences">#REF!</definedName>
    <definedName name="tanya" hidden="1">{#N/A,#N/A,FALSE,"Aging Summary";#N/A,#N/A,FALSE,"Ratio Analysis";#N/A,#N/A,FALSE,"Test 120 Day Accts";#N/A,#N/A,FALSE,"Tickmarks"}</definedName>
    <definedName name="TaxIncurredIn">'[51]Actuals Input'!#REF!</definedName>
    <definedName name="TaxPayableIn">'[51]Actuals Input'!#REF!</definedName>
    <definedName name="TB0886c0a3_35dd_4a98_8105_c71723953711" hidden="1">#REF!</definedName>
    <definedName name="TB0ccd284d_8109_4c7c_9dca_93b329230b88" hidden="1">#REF!</definedName>
    <definedName name="TB0f32dcec_5664_42c1_9608_388a22c4352b" hidden="1">#REF!</definedName>
    <definedName name="TB13d7226a_8ada_48d1_9291_47ebde51bfe3" hidden="1">#REF!</definedName>
    <definedName name="TB14b21b38_c91d_45b8_8053_9e7aa94be7b4" hidden="1">#REF!</definedName>
    <definedName name="TB1b908be4_eae1_46e8_bae3_56a8816bcfee" hidden="1">#REF!</definedName>
    <definedName name="TB1ede3d7e_cc6c_483c_93db_1422bd5ba21c" hidden="1">#REF!</definedName>
    <definedName name="TB217ee181_4d08_45d1_b505_280591a34d99" hidden="1">#REF!</definedName>
    <definedName name="TB21ce1dd3_2719_416a_8102_521b458eb4ac" hidden="1">#REF!</definedName>
    <definedName name="TB23ba2817_3d9c_4c2f_b80c_4526dd5ddc94" hidden="1">#REF!</definedName>
    <definedName name="TB2558b2a9_c37c_4c1c_93a3_14eb341aa3b5" hidden="1">#REF!</definedName>
    <definedName name="TB26bfd242_e346_40a0_9736_58ccf3fa3d35" hidden="1">#REF!</definedName>
    <definedName name="TB28e0f754_0df0_4abc_af84_e4c3b03b9d4f" hidden="1">#REF!</definedName>
    <definedName name="TB2dd0efc9_ee6e_431e_99ef_8757f13451bf" hidden="1">#REF!</definedName>
    <definedName name="TB2e0550a0_d9cf_438c_a607_be2fc055441c" hidden="1">#REF!</definedName>
    <definedName name="TB2e2519ec_5da3_48a8_a27a_8c517972a8d2" hidden="1">#REF!</definedName>
    <definedName name="TB5101c3e6_62e4_4826_b6dc_16a57a2aec00" hidden="1">#REF!</definedName>
    <definedName name="TB515c364b_eed4_4692_9c6d_7c1538f5d632" hidden="1">#REF!</definedName>
    <definedName name="TB530e7e16_2d0a_45a4_a0aa_36af5f5a3fc8" hidden="1">#REF!</definedName>
    <definedName name="TB54a95845_2296_4b42_aab4_4f68d139fed4" hidden="1">#REF!</definedName>
    <definedName name="TB6298db5f_dd62_4693_8253_9872dfbebe8b" hidden="1">#REF!</definedName>
    <definedName name="TB65d0ff16_6eb6_40ea_9d3d_25fd637ac712" hidden="1">#REF!</definedName>
    <definedName name="TB6f6caad9_a1ec_46ac_842b_e4307702a67f" hidden="1">#REF!</definedName>
    <definedName name="TB6f7789e7_0f29_41bd_966c_8fc8ff93c416" hidden="1">#REF!</definedName>
    <definedName name="TB7613be8a_d1b0_4eb0_91f1_40c8134679d6" hidden="1">#REF!</definedName>
    <definedName name="TB7b8fec1a_338b_44c7_b70c_015f50d2c5fb" hidden="1">#REF!</definedName>
    <definedName name="TB7e0dd437_bebb_4119_8744_fdfd40f04f28" hidden="1">#REF!</definedName>
    <definedName name="TB80269759_385e_4ff8_a69b_db4b7da51729" hidden="1">#REF!</definedName>
    <definedName name="TB8061ca77_1b4c_40d4_8a01_991d6784df6b" hidden="1">#REF!</definedName>
    <definedName name="TB80e27dcf_0c3f_4935_bdeb_42c9b49e40e8" hidden="1">#REF!</definedName>
    <definedName name="TB82f6aa12_021d_4ed2_ad0e_cb4c04b1b108" hidden="1">#REF!</definedName>
    <definedName name="TB877d606f_25c0_446f_9f6e_a6c056903290" hidden="1">#REF!</definedName>
    <definedName name="TB88e5e775_d61c_4982_9183_34d6a991eb40" hidden="1">#REF!</definedName>
    <definedName name="TB8b97f98d_2a5e_4180_9961_e5d3842261aa" hidden="1">#REF!</definedName>
    <definedName name="TB8de625af_7f9a_4aed_b768_67afb24fbaaf" hidden="1">#REF!</definedName>
    <definedName name="TB8f8d188d_652a_4e87_943b_10b6c64e4642" hidden="1">#REF!</definedName>
    <definedName name="TB8fdc94e9_bd0b_442b_8138_8591649290f1" hidden="1">#REF!</definedName>
    <definedName name="TB9576e5af_c52c_496c_81de_c89c7d20c863" hidden="1">#REF!</definedName>
    <definedName name="TB9933b846_f819_4dd7_8e44_f86e7346a834" hidden="1">#REF!</definedName>
    <definedName name="TB9a16c4f0_7a52_448d_a54e_594a970e27ae" hidden="1">#REF!</definedName>
    <definedName name="TBa42249dd_597f_454b_9cc6_3bc1829c80ce" hidden="1">#REF!</definedName>
    <definedName name="TBa5d4ca43_7f24_4a5d_9d10_3d2ae162b543" hidden="1">#REF!</definedName>
    <definedName name="TBabb5e0aa_817d_4a25_bccf_747bda8a9244" hidden="1">#REF!</definedName>
    <definedName name="TBb6a08f2a_1bdb_49bf_bf10_59acaed4deee" hidden="1">#REF!</definedName>
    <definedName name="TBb9fec59d_bba8_4c27_af6d_cda9b8557c25" hidden="1">#REF!</definedName>
    <definedName name="TBc0620aff_6e18_4cbc_93e1_c550f28cf580" hidden="1">#REF!</definedName>
    <definedName name="TBcd351558_c972_4f7f_89c0_451c021477c5" hidden="1">#REF!</definedName>
    <definedName name="TBcf841128_c607_4fc5_bfa3_173fa2d398bb" hidden="1">#REF!</definedName>
    <definedName name="TBdfe69413_8024_45a3_acda_2c26f9bfb0b0" hidden="1">#REF!</definedName>
    <definedName name="TBe19cda88_c0df_44e6_b274_177160bf9d80" hidden="1">#REF!</definedName>
    <definedName name="TBe69d8986_a430_4ab1_8a66_42845eebd1b0" hidden="1">#REF!</definedName>
    <definedName name="TBf1156192_1620_4fa7_837b_af93cf004f54" hidden="1">#REF!</definedName>
    <definedName name="TBf438190e_86cd_422c_a3f8_6e496122f31b" hidden="1">#REF!</definedName>
    <definedName name="TBf4ecda27_871d_44d3_8895_b84f269a9d86" hidden="1">#REF!</definedName>
    <definedName name="TBf5a636f5_f159_4ce8_815a_73c635bfd2b8" hidden="1">#REF!</definedName>
    <definedName name="TBf6553b8f_dd72_468b_ac8b_0543dba1fdab" hidden="1">#REF!</definedName>
    <definedName name="TBfbef2e64_f31b_4570_b3f5_36708e98fd72" hidden="1">#REF!</definedName>
    <definedName name="TCodeNo">'[52]- 1 -'!#REF!</definedName>
    <definedName name="tertw" hidden="1">{#N/A,#N/A,FALSE,"Aging Summary";#N/A,#N/A,FALSE,"Ratio Analysis";#N/A,#N/A,FALSE,"Test 120 Day Accts";#N/A,#N/A,FALSE,"Tickmarks"}</definedName>
    <definedName name="Test_Accounts_Payable_Balances">#REF!</definedName>
    <definedName name="Test_Accounts_Payable_for_On_going_Pertinence">'[5]Substantive Procedures'!#REF!</definedName>
    <definedName name="Test_Accrued_Expense_or_Other_Liability_Balances_for_On_going_Pertinence">#REF!</definedName>
    <definedName name="Test_Accrued_Expenses_and_Other_Liabilities">#REF!</definedName>
    <definedName name="Test_Aged_Trial_Balance_for_Disputed_Invoices">'[5]Substantive Procedures'!#REF!</definedName>
    <definedName name="Test_Cutoff_of_Expenses">#REF!</definedName>
    <definedName name="Test_Depreciation_Expense_for_Property__Plant_and_Equipment_by_Performing_a_Test_of_Details">#REF!</definedName>
    <definedName name="Test_Depreciation_Expense_for_Property__Plant_and_Equipment_by_Performing_Substantive_Analytical_Procedures">#REF!</definedName>
    <definedName name="Test_Intangible_Assets__Other_Than_Goodwill__with_Finite_Useful_Lives_for_Impairment">#REF!</definedName>
    <definedName name="Test_Intangible_Assets_for_Completeness">#REF!</definedName>
    <definedName name="Test_Leases_of_Property__Plant_and_Equipment">#REF!</definedName>
    <definedName name="Test_Payables_Owed_to_Selected_Suppliers">#REF!</definedName>
    <definedName name="Test_Property__Plant_and_Equipment_Additions">#REF!</definedName>
    <definedName name="Test_Property__Plant_and_Equipment_Classified_as_Held_for_Sale">#REF!</definedName>
    <definedName name="Test_Property__Plant_and_Equipment_Leases">#REF!</definedName>
    <definedName name="Test_Repairs_and_Maintenance_Expenses">#REF!</definedName>
    <definedName name="Test_Useful_Lives_of_Intangible_Assets__Other_Than_Goodwill__with_Finite_Useful_Lives">#REF!</definedName>
    <definedName name="Test_Valuation_of_Accrued_Expenses_and_Other_Liabilities">#REF!</definedName>
    <definedName name="Test_Valuation_of_Goodwill_—_Step_1_of_Goodwill_Impairment_Test">#REF!</definedName>
    <definedName name="Test_Valuation_of_Intangible_Assets__Other_Than_Goodwill__with_Indefinite_Useful_Lives">#REF!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Description">[10]SMSTemp!$B$5</definedName>
    <definedName name="TESTHKEY">#REF!</definedName>
    <definedName name="Testing_Valuation_of_Foreign_Currency_Receivables">'[22]Substantive Procedures'!#REF!</definedName>
    <definedName name="Testing_Valuation_of_Transactions_Denominated_in_Foreign_Currency">'[5]Substantive Procedures'!#REF!</definedName>
    <definedName name="TESTKEYS">#REF!</definedName>
    <definedName name="TESTVKEY">#REF!</definedName>
    <definedName name="TextRefCopy1">'[53]Identify MABCOTD'!#REF!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'[54]Loan Movement'!#REF!</definedName>
    <definedName name="TextRefCopy5">#REF!</definedName>
    <definedName name="TextRefCopy50">'[55]RJE-AJE'!#REF!</definedName>
    <definedName name="TextRefCopy51">'[54]Loan Movement'!#REF!</definedName>
    <definedName name="TextRefCopy52">#REF!</definedName>
    <definedName name="TextRefCopy53">'[54]Loan Movement'!#REF!</definedName>
    <definedName name="TextRefCopy54">#REF!</definedName>
    <definedName name="TextRefCopy56">#REF!</definedName>
    <definedName name="TextRefCopy6">#REF!</definedName>
    <definedName name="TextRefCopy62">'[54]Loan Movement'!#REF!</definedName>
    <definedName name="TextRefCopy68">'[54]Loan Movement'!#REF!</definedName>
    <definedName name="TextRefCopy7">#REF!</definedName>
    <definedName name="TextRefCopy70">#REF!</definedName>
    <definedName name="TextRefCopy71">#REF!</definedName>
    <definedName name="TextRefCopy72">'[54]Loan Movement'!#REF!</definedName>
    <definedName name="TextRefCopy73">#REF!</definedName>
    <definedName name="TextRefCopy74">#REF!</definedName>
    <definedName name="TextRefCopy8">#REF!</definedName>
    <definedName name="TextRefCopy9">#REF!</definedName>
    <definedName name="TextRefCopyRangeCount" hidden="1">1</definedName>
    <definedName name="TINPLATE">#REF!</definedName>
    <definedName name="TinPriceBaseIn">#REF!</definedName>
    <definedName name="TinPriceOptimisticIn">#REF!</definedName>
    <definedName name="TinPricePessimisticIn">#REF!</definedName>
    <definedName name="TinUnitVariableKZTShareIn">#REF!</definedName>
    <definedName name="TinUnitVariableRealIn">#REF!</definedName>
    <definedName name="TinVolumeBaseIn">#REF!</definedName>
    <definedName name="TinVolumeOptimisticIn">#REF!</definedName>
    <definedName name="TinVolumePessimisticIn">#REF!</definedName>
    <definedName name="Toggle1">#REF!</definedName>
    <definedName name="ToggleCheckSum">#REF!</definedName>
    <definedName name="ToOkjetpesRevenueIn">#REF!</definedName>
    <definedName name="ToOkjetpesUnitVariableMarginIn">#REF!</definedName>
    <definedName name="Total">#REF!</definedName>
    <definedName name="Total_anticipated_uncorrected_misstatements">'[15]Input &amp; Summary'!$B$12</definedName>
    <definedName name="Total_disb_for_D">#REF!</definedName>
    <definedName name="Total_EBRD">#REF!</definedName>
    <definedName name="Total_finding">#REF!</definedName>
    <definedName name="Total_IFC">#REF!</definedName>
    <definedName name="Total_Population2">'[4]TOD 2410'!$F$600</definedName>
    <definedName name="Total_Sponsor">#REF!</definedName>
    <definedName name="total_uncorrected">#REF!</definedName>
    <definedName name="TotalByProductsVariableCost">[7]Workings!#REF!</definedName>
    <definedName name="TotalFixedKZTShareIn">#REF!</definedName>
    <definedName name="TotalFixedRealIn">#REF!</definedName>
    <definedName name="Tracing_Accounts_Receivable_to_Subsequent_Cash_Receipts">'[22]Substantive Procedures'!#REF!</definedName>
    <definedName name="Turn_around_effect_of_prior_period_unrecorded_audit_differences__after_tax">#REF!</definedName>
    <definedName name="U2.100">#N/A</definedName>
    <definedName name="uncorrected_income">#REF!</definedName>
    <definedName name="Unit">#REF!</definedName>
    <definedName name="UnitInp">'[8]Входные данные'!$I$53</definedName>
    <definedName name="UnrecordedAuditDifferences">#REF!</definedName>
    <definedName name="USD">150.2</definedName>
    <definedName name="usd_011003">[40]Gen!$B$19</definedName>
    <definedName name="usd_300903">[56]Gen!$B$19</definedName>
    <definedName name="usd_310304">[56]Gen!$B$21</definedName>
    <definedName name="USD_311202">[57]infl_rates!$G$70</definedName>
    <definedName name="uy">#REF!</definedName>
    <definedName name="val_data">#REF!</definedName>
    <definedName name="values">#REF!,#REF!,#REF!</definedName>
    <definedName name="VARSUMMARY">#REF!</definedName>
    <definedName name="VAT">16%</definedName>
    <definedName name="VAT_DATE1">[14]A5!#REF!</definedName>
    <definedName name="VAT_DATE2">[14]A5!#REF!</definedName>
    <definedName name="VAT_date3">[14]A5!#REF!</definedName>
    <definedName name="vvv">#REF!</definedName>
    <definedName name="w">'[58]Cost 99v98'!$S$11</definedName>
    <definedName name="we">#N/A</definedName>
    <definedName name="wrn.Aging._.and._.Trend._.Analysis." hidden="1">{#N/A,#N/A,FALSE,"Aging Summary";#N/A,#N/A,FALSE,"Ratio Analysis";#N/A,#N/A,FALSE,"Test 120 Day Accts";#N/A,#N/A,FALSE,"Tickmarks"}</definedName>
    <definedName name="wrn.BOOK1.XLS." hidden="1">{#N/A,#N/A,FALSE,"Sheet1"}</definedName>
    <definedName name="wrn.BP_E.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_for_ALL." hidden="1">{"IS_E",#N/A,FALSE,"FSN";"CF_E",#N/A,FALSE,"FSN";"Tum_E",#N/A,FALSE,"Prepaid";"FP_Alm_E",#N/A,FALSE,"FixedPhone";"Staff_E",#N/A,FALSE,"Staff";"subs_E",#N/A,FALSE,"SubProj";"subs_all_E",#N/A,FALSE,"SubProj"}</definedName>
    <definedName name="wrn.BP_inside_E.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R." hidden="1">{"Subs_Reg_R",#N/A,FALSE,"SubsProj";"Capex_R",#N/A,FALSE,"CapEx"}</definedName>
    <definedName name="wrn.BP_R_KTK.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lan99.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forecast99.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REPORT1." hidden="1">{"PRINTME",#N/A,FALSE,"FINAL-10"}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xrates." hidden="1">{#N/A,#N/A,FALSE,"1996";#N/A,#N/A,FALSE,"1995";#N/A,#N/A,FALSE,"1994"}</definedName>
    <definedName name="wrn.Сравнение._.с._.отраслями." hidden="1">{#N/A,#N/A,TRUE,"Лист1";#N/A,#N/A,TRUE,"Лист2";#N/A,#N/A,TRUE,"Лист3"}</definedName>
    <definedName name="ws" hidden="1">{#N/A,#N/A,FALSE,"Aging Summary";#N/A,#N/A,FALSE,"Ratio Analysis";#N/A,#N/A,FALSE,"Test 120 Day Accts";#N/A,#N/A,FALSE,"Tickmarks"}</definedName>
    <definedName name="wshops">#REF!</definedName>
    <definedName name="wtre" hidden="1">{#N/A,#N/A,FALSE,"Aging Summary";#N/A,#N/A,FALSE,"Ratio Analysis";#N/A,#N/A,FALSE,"Test 120 Day Accts";#N/A,#N/A,FALSE,"Tickmarks"}</definedName>
    <definedName name="WW">#REF!</definedName>
    <definedName name="www">[59]ОборБалФормОтч!$C$70:$C$72,[59]ОборБалФормОтч!$D$73:$F$73,[59]ОборБалФормОтч!$E$70:$F$72,[59]ОборБалФормОтч!$C$75:$C$77,[59]ОборБалФормОтч!$E$75:$F$77,[59]ОборБалФормОтч!$C$79:$C$82,[59]ОборБалФормОтч!$E$79:$F$82,[59]ОборБалФормОтч!$C$84:$C$86,[59]ОборБалФормОтч!$E$84:$F$86,[59]ОборБалФормОтч!$C$88:$C$89,[59]ОборБалФормОтч!$E$88:$F$89,[59]ОборБалФормОтч!$C$70</definedName>
    <definedName name="XREF_COLUMN_1" hidden="1">[60]Summary!#REF!</definedName>
    <definedName name="XREF_COLUMN_18" hidden="1">'[54]Loan Movement'!#REF!</definedName>
    <definedName name="XREF_COLUMN_19" hidden="1">'[54]Loan Movement'!#REF!</definedName>
    <definedName name="XREF_COLUMN_2" hidden="1">[60]Summary!#REF!</definedName>
    <definedName name="XREF_COLUMN_4" hidden="1">[60]Summary!#REF!</definedName>
    <definedName name="XREF_COLUMN_5" hidden="1">#REF!</definedName>
    <definedName name="XREF_COLUMN_6" hidden="1">[60]Summary!#REF!</definedName>
    <definedName name="XREF_COLUMN_7" hidden="1">[60]Summary!#REF!</definedName>
    <definedName name="XREF_COLUMN_8" hidden="1">[61]Disclosure!#REF!</definedName>
    <definedName name="XRefActiveRow" hidden="1">#REF!</definedName>
    <definedName name="XRefColumnsCount" hidden="1">11</definedName>
    <definedName name="XRefCopy10" hidden="1">[54]Disclosure!#REF!</definedName>
    <definedName name="XRefCopy101Row" hidden="1">#REF!</definedName>
    <definedName name="XRefCopy103Row" hidden="1">#REF!</definedName>
    <definedName name="XRefCopy107Row" hidden="1">#REF!</definedName>
    <definedName name="XRefCopy108Row" hidden="1">#REF!</definedName>
    <definedName name="XRefCopy109Row" hidden="1">#REF!</definedName>
    <definedName name="XRefCopy11" hidden="1">[54]Disclosure!#REF!</definedName>
    <definedName name="XRefCopy110Row" hidden="1">#REF!</definedName>
    <definedName name="XRefCopy16" hidden="1">#REF!</definedName>
    <definedName name="XRefCopy20" hidden="1">#REF!</definedName>
    <definedName name="XRefCopy20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[60]XREF!#REF!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Row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70" hidden="1">#REF!</definedName>
    <definedName name="XRefCopy70Row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9" hidden="1">#REF!</definedName>
    <definedName name="XRefCopy79Row" hidden="1">#REF!</definedName>
    <definedName name="XRefCopy7Row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6" hidden="1">[62]Disclosure!#REF!</definedName>
    <definedName name="XRefCopy86Row" hidden="1">#REF!</definedName>
    <definedName name="XRefCopy87" hidden="1">[62]Disclosure!#REF!</definedName>
    <definedName name="XRefCopy87Row" hidden="1">#REF!</definedName>
    <definedName name="XRefCopy88Row" hidden="1">#REF!</definedName>
    <definedName name="XRefCopy89Row" hidden="1">#REF!</definedName>
    <definedName name="XRefCopy8Row" hidden="1">#REF!</definedName>
    <definedName name="XRefCopy9" hidden="1">[54]Disclosure!#REF!</definedName>
    <definedName name="XRefCopy90" hidden="1">[62]Disclosure!#REF!</definedName>
    <definedName name="XRefCopy90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hidden="1">#REF!</definedName>
    <definedName name="XRefCopyRangeCount" hidden="1">2</definedName>
    <definedName name="XRefPaste1" hidden="1">[60]Summary!#REF!</definedName>
    <definedName name="XRefPaste10" hidden="1">[60]Summary!#REF!</definedName>
    <definedName name="XRefPaste10Row" hidden="1">[60]XREF!#REF!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[60]Summary!#REF!</definedName>
    <definedName name="XRefPaste14Row" hidden="1">[60]XREF!#REF!</definedName>
    <definedName name="XRefPaste15Row" hidden="1">[60]XREF!#REF!</definedName>
    <definedName name="XRefPaste19" hidden="1">[61]Disclosure!#REF!</definedName>
    <definedName name="XRefPaste19Row" hidden="1">[60]XREF!#REF!</definedName>
    <definedName name="XRefPaste1Row" hidden="1">[60]XREF!#REF!</definedName>
    <definedName name="XRefPaste2" hidden="1">[60]Summary!#REF!</definedName>
    <definedName name="XRefPaste20" hidden="1">[61]Disclosure!#REF!</definedName>
    <definedName name="XRefPaste20Row" hidden="1">[60]XREF!#REF!</definedName>
    <definedName name="XRefPaste21" hidden="1">[61]Disclosure!#REF!</definedName>
    <definedName name="XRefPaste21Row" hidden="1">[60]XREF!#REF!</definedName>
    <definedName name="XRefPaste22" hidden="1">[61]Disclosure!#REF!</definedName>
    <definedName name="XRefPaste22Row" hidden="1">[60]XREF!#REF!</definedName>
    <definedName name="XRefPaste23" hidden="1">[61]Disclosure!#REF!</definedName>
    <definedName name="XRefPaste23Row" hidden="1">[60]XREF!#REF!</definedName>
    <definedName name="XRefPaste24" hidden="1">[61]Disclosure!#REF!</definedName>
    <definedName name="XRefPaste24Row" hidden="1">[60]XREF!#REF!</definedName>
    <definedName name="XRefPaste25" hidden="1">[61]Disclosure!#REF!</definedName>
    <definedName name="XRefPaste25Row" hidden="1">[60]XREF!#REF!</definedName>
    <definedName name="XRefPaste26Row" hidden="1">#REF!</definedName>
    <definedName name="XRefPaste27Row" hidden="1">#REF!</definedName>
    <definedName name="XRefPaste28Row" hidden="1">#REF!</definedName>
    <definedName name="XRefPaste2Row" hidden="1">[60]XREF!#REF!</definedName>
    <definedName name="XRefPaste3Row" hidden="1">#REF!</definedName>
    <definedName name="XRefPaste4" hidden="1">[60]Summary!#REF!</definedName>
    <definedName name="XRefPaste44Row" hidden="1">#REF!</definedName>
    <definedName name="XRefPaste45Row" hidden="1">#REF!</definedName>
    <definedName name="XRefPaste46Row" hidden="1">#REF!</definedName>
    <definedName name="XRefPaste4Row" hidden="1">[60]XREF!#REF!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[61]Disclosure!#REF!</definedName>
    <definedName name="XRefPaste8Row" hidden="1">[60]XREF!#REF!</definedName>
    <definedName name="XRefPaste9" hidden="1">[61]Disclosure!#REF!</definedName>
    <definedName name="XRefPaste9Row" hidden="1">[60]XREF!#REF!</definedName>
    <definedName name="XRefPasteRangeCount" hidden="1">46</definedName>
    <definedName name="year_frac">[63]Input_Assumptions!$H$4</definedName>
    <definedName name="YearIn">'[7]Macroeconomic Assumptions'!$D$1:$P$1</definedName>
    <definedName name="YesNoRange">#REF!</definedName>
    <definedName name="Yield">#REF!</definedName>
    <definedName name="ytd99kzt">#REF!</definedName>
    <definedName name="ytd99usd">#REF!</definedName>
    <definedName name="ytr">#REF!</definedName>
    <definedName name="ytt">#N/A</definedName>
    <definedName name="Z_C37E65A7_9893_435E_9759_72E0D8A5DD87_.wvu.PrintTitles" hidden="1">#REF!</definedName>
    <definedName name="zheldor">[17]yO302.1!#REF!</definedName>
    <definedName name="zheldorizdat">[17]yO302.1!#REF!</definedName>
    <definedName name="zzz">#REF!</definedName>
    <definedName name="а">#REF!</definedName>
    <definedName name="а1">[64]ЯНВАРЬ!#REF!</definedName>
    <definedName name="А2">#REF!</definedName>
    <definedName name="ааа" hidden="1">{#N/A,#N/A,FALSE,"Aging Summary";#N/A,#N/A,FALSE,"Ratio Analysis";#N/A,#N/A,FALSE,"Test 120 Day Accts";#N/A,#N/A,FALSE,"Tickmarks"}</definedName>
    <definedName name="АААААААА">#N/A</definedName>
    <definedName name="Айжол">#REF!</definedName>
    <definedName name="ап">#N/A</definedName>
    <definedName name="_xlnm.Database">#REF!</definedName>
    <definedName name="Бери">[65]Форма2!$D$129:$F$132,[65]Форма2!$D$134:$F$135,[65]Форма2!$D$137:$F$140,[65]Форма2!$D$142:$F$144,[65]Форма2!$D$146:$F$150,[65]Форма2!$D$152:$F$154,[65]Форма2!$D$156:$F$162,[65]Форма2!$D$129</definedName>
    <definedName name="Берик">[65]Форма2!$C$70:$C$72,[65]Форма2!$D$73:$F$73,[65]Форма2!$E$70:$F$72,[65]Форма2!$C$75:$C$77,[65]Форма2!$E$75:$F$77,[65]Форма2!$C$79:$C$82,[65]Форма2!$E$79:$F$82,[65]Форма2!$C$84:$C$86,[65]Форма2!$E$84:$F$86,[65]Форма2!$C$88:$C$89,[65]Форма2!$E$88:$F$89,[65]Форма2!$C$70</definedName>
    <definedName name="биржа">[66]База!$A$1:$T$65536</definedName>
    <definedName name="биржа1">[66]База!$B$1:$T$65536</definedName>
    <definedName name="БЛРаздел1">[67]ОборБалФормОтч!$C$19:$C$24,[67]ОборБалФормОтч!$E$19:$F$24,[67]ОборБалФормОтч!$D$26:$F$31,[67]ОборБалФормОтч!$C$33:$C$38,[67]ОборБалФормОтч!$E$33:$F$38,[67]ОборБалФормОтч!$D$40:$F$43,[67]ОборБалФормОтч!$C$45:$C$48,[67]ОборБалФормОтч!$E$45:$F$48,[67]ОборБалФормОтч!$C$19</definedName>
    <definedName name="БЛРаздел2">[67]ОборБалФормОтч!$C$51:$C$58,[67]ОборБалФормОтч!$E$51:$F$58,[67]ОборБалФормОтч!$C$60:$C$63,[67]ОборБалФормОтч!$E$60:$F$63,[67]ОборБалФормОтч!$C$65:$C$67,[67]ОборБалФормОтч!$E$65:$F$67,[67]ОборБалФормОтч!$C$51</definedName>
    <definedName name="БЛРаздел3">[67]ОборБалФормОтч!$C$70:$C$72,[67]ОборБалФормОтч!$D$73:$F$73,[67]ОборБалФормОтч!$E$70:$F$72,[67]ОборБалФормОтч!$C$75:$C$77,[67]ОборБалФормОтч!$E$75:$F$77,[67]ОборБалФормОтч!$C$79:$C$82,[67]ОборБалФормОтч!$E$79:$F$82,[67]ОборБалФормОтч!$C$84:$C$86,[67]ОборБалФормОтч!$E$84:$F$86,[67]ОборБалФормОтч!$C$88:$C$89,[67]ОборБалФормОтч!$E$88:$F$89,[67]ОборБалФормОтч!$C$70</definedName>
    <definedName name="БЛРаздел4">[67]ОборБалФормОтч!$E$106:$F$107,[67]ОборБалФормОтч!$C$106:$C$107,[67]ОборБалФормОтч!$E$102:$F$104,[67]ОборБалФормОтч!$C$102:$C$104,[67]ОборБалФормОтч!$C$97:$C$100,[67]ОборБалФормОтч!$E$97:$F$100,[67]ОборБалФормОтч!$E$92:$F$95,[67]ОборБалФормОтч!$C$92:$C$95,[67]ОборБалФормОтч!$C$92</definedName>
    <definedName name="БЛРаздел5">[67]ОборБалФормОтч!$C$113:$C$114,[67]ОборБалФормОтч!$D$110:$F$112,[67]ОборБалФормОтч!$E$113:$F$114,[67]ОборБалФормОтч!$D$115:$F$115,[67]ОборБалФормОтч!$D$117:$F$119,[67]ОборБалФормОтч!$D$121:$F$122,[67]ОборБалФормОтч!$D$124:$F$126,[67]ОборБалФормОтч!$D$110</definedName>
    <definedName name="БЛРаздел6">[67]ОборБалФормОтч!$D$129:$F$132,[67]ОборБалФормОтч!$D$134:$F$135,[67]ОборБалФормОтч!$D$137:$F$140,[67]ОборБалФормОтч!$D$142:$F$144,[67]ОборБалФормОтч!$D$146:$F$150,[67]ОборБалФормОтч!$D$152:$F$154,[67]ОборБалФормОтч!$D$156:$F$162,[67]ОборБалФормОтч!$D$129</definedName>
    <definedName name="БЛРаздел7">[67]ОборБалФормОтч!$D$179:$F$185,[67]ОборБалФормОтч!$D$175:$F$177,[67]ОборБалФормОтч!$D$165:$F$173,[67]ОборБалФормОтч!$D$165</definedName>
    <definedName name="БЛРаздел8">[67]ОборБалФормОтч!$E$200:$F$207,[67]ОборБалФормОтч!$C$200:$C$207,[67]ОборБалФормОтч!$E$189:$F$198,[67]ОборБалФормОтч!$C$189:$C$198,[67]ОборБалФормОтч!$E$188:$F$188,[67]ОборБалФормОтч!$C$188</definedName>
    <definedName name="БЛРаздел9">[67]ОборБалФормОтч!$E$234:$F$237,[67]ОборБалФормОтч!$C$234:$C$237,[67]ОборБалФормОтч!$E$224:$F$232,[67]ОборБалФормОтч!$C$224:$C$232,[67]ОборБалФормОтч!$E$223:$F$223,[67]ОборБалФормОтч!$C$223,[67]ОборБалФормОтч!$E$217:$F$221,[67]ОборБалФормОтч!$C$217:$C$221,[67]ОборБалФормОтч!$E$210:$F$215,[67]ОборБалФормОтч!$C$210:$C$215,[67]ОборБалФормОтч!$C$210</definedName>
    <definedName name="БПДанные">[67]ТитулЛистОтч!$C$22:$D$33,[67]ТитулЛистОтч!$C$36:$D$48,[67]ТитулЛистОтч!$C$22</definedName>
    <definedName name="Бюджет__по__подразд__2003__года_Лист1_Таблица">[68]ОТиТБ!#REF!</definedName>
    <definedName name="в23ё">#N/A</definedName>
    <definedName name="в256">#REF!</definedName>
    <definedName name="В32">#REF!</definedName>
    <definedName name="вал_US">'[69]БДР_п-п'!#REF!</definedName>
    <definedName name="Вар">'[69]БДР_п-п'!#REF!</definedName>
    <definedName name="вв">#N/A</definedName>
    <definedName name="вла" hidden="1">{#N/A,#N/A,FALSE,"Aging Summary";#N/A,#N/A,FALSE,"Ratio Analysis";#N/A,#N/A,FALSE,"Test 120 Day Accts";#N/A,#N/A,FALSE,"Tickmarks"}</definedName>
    <definedName name="врем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NPK">'[69]БДР_п-п'!#REF!</definedName>
    <definedName name="ВыпускАзотнойКислоты">#REF!</definedName>
    <definedName name="ВыпускАзотнойКислотыТоварной">#REF!</definedName>
    <definedName name="ВыпускАммиака">#REF!</definedName>
    <definedName name="ВыпускАммиакаТоварного">#REF!</definedName>
    <definedName name="ВыпускДАФ">#REF!</definedName>
    <definedName name="ВыпускНитроаммофос">#REF!</definedName>
    <definedName name="ВыпускНитроаммофоса">#REF!</definedName>
    <definedName name="ВыпускСелитры">'[69]БДР_п-п'!#REF!</definedName>
    <definedName name="ВыпускСернойКислоты">'[69]БДР_п-п'!#REF!</definedName>
    <definedName name="ВыпускТПФН">'[69]БДР_п-п'!#REF!</definedName>
    <definedName name="Год">'[69]БДР_п-п'!#REF!</definedName>
    <definedName name="грприрцфв00ав98" hidden="1">{#N/A,#N/A,TRUE,"Лист1";#N/A,#N/A,TRUE,"Лист2";#N/A,#N/A,TRUE,"Лист3"}</definedName>
    <definedName name="Группа">[70]группа!$A$1:$B$267</definedName>
    <definedName name="грфинцкавг98Х" hidden="1">{#N/A,#N/A,TRUE,"Лист1";#N/A,#N/A,TRUE,"Лист2";#N/A,#N/A,TRUE,"Лист3"}</definedName>
    <definedName name="дебит">'[71]из сем'!$A$2:$B$362</definedName>
    <definedName name="день_кол">'[69]БДР_п-п'!#REF!</definedName>
    <definedName name="дмтс">[17]yO302.1!#REF!</definedName>
    <definedName name="Добыча">'[72]Добыча нефти4'!$F$11:$Q$12</definedName>
    <definedName name="Доз5">#REF!</definedName>
    <definedName name="доз6">#REF!</definedName>
    <definedName name="ДОХУЧАСТ">'[73]RAS FS'!$E$83</definedName>
    <definedName name="ЕдИзм">[39]ЕдИзм!$A$1:$D$25</definedName>
    <definedName name="_xlnm.Print_Titles">#N/A</definedName>
    <definedName name="Зарплата">#REF!</definedName>
    <definedName name="И">[74]д.7.001!#REF!</definedName>
    <definedName name="й">#N/A</definedName>
    <definedName name="йй">#N/A</definedName>
    <definedName name="импорт">#REF!</definedName>
    <definedName name="имямес">'[69]БДР_п-п'!#REF!</definedName>
    <definedName name="индплан">#REF!</definedName>
    <definedName name="индцкавг98" hidden="1">{#N/A,#N/A,TRUE,"Лист1";#N/A,#N/A,TRUE,"Лист2";#N/A,#N/A,TRUE,"Лист3"}</definedName>
    <definedName name="итоги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к0105">[75]Индексы!$B$36</definedName>
    <definedName name="ке">#N/A</definedName>
    <definedName name="кеппппппппппп" hidden="1">{#N/A,#N/A,TRUE,"Лист1";#N/A,#N/A,TRUE,"Лист2";#N/A,#N/A,TRUE,"Лист3"}</definedName>
    <definedName name="Класс">[76]класс!$A$1:$B$229</definedName>
    <definedName name="коля" hidden="1">{#N/A,#N/A,TRUE,"Лист1";#N/A,#N/A,TRUE,"Лист2";#N/A,#N/A,TRUE,"Лист3"}</definedName>
    <definedName name="культ" hidden="1">{#N/A,#N/A,TRUE,"Лист1";#N/A,#N/A,TRUE,"Лист2";#N/A,#N/A,TRUE,"Лист3"}</definedName>
    <definedName name="курс01">[77]IS!$E$2</definedName>
    <definedName name="Макрос1">#N/A</definedName>
    <definedName name="месяц">'[69]БДР_п-п'!#REF!</definedName>
    <definedName name="МесяцЗнач">'[69]БДР_п-п'!#REF!</definedName>
    <definedName name="ммм">#REF!</definedName>
    <definedName name="мым">#N/A</definedName>
    <definedName name="обор">[78]ОборБалФормОтч!$C$70:$C$72,[78]ОборБалФормОтч!$D$73:$F$73,[78]ОборБалФормОтч!$E$70:$F$72,[78]ОборБалФормОтч!$C$75:$C$77,[78]ОборБалФормОтч!$E$75:$F$77,[78]ОборБалФормОтч!$C$79:$C$82,[78]ОборБалФормОтч!$E$79:$F$82,[78]ОборБалФормОтч!$C$84:$C$86,[78]ОборБалФормОтч!$E$84:$F$86,[78]ОборБалФормОтч!$C$88:$C$89,[78]ОборБалФормОтч!$E$88:$F$89,[78]ОборБалФормОтч!$C$70</definedName>
    <definedName name="обороты">[78]ОборБалФормОтч!$C$19:$C$24,[78]ОборБалФормОтч!$E$19:$F$24,[78]ОборБалФормОтч!$D$26:$F$31,[78]ОборБалФормОтч!$C$33:$C$38,[78]ОборБалФормОтч!$E$33:$F$38,[78]ОборБалФормОтч!$D$40:$F$43,[78]ОборБалФормОтч!$C$45:$C$48,[78]ОборБалФормОтч!$E$45:$F$48,[78]ОборБалФормОтч!$C$19</definedName>
    <definedName name="Ора">'[79]поставка сравн13'!$A$1:$Q$30</definedName>
    <definedName name="Ораз">[65]Форма2!$D$179:$F$185,[65]Форма2!$D$175:$F$177,[65]Форма2!$D$165:$F$173,[65]Форма2!$D$165</definedName>
    <definedName name="Подготовка_к_печати_и_сохранение0710">#N/A</definedName>
    <definedName name="ПРДОХРАСХ">'[73]RAS FS'!$E$84</definedName>
    <definedName name="Предприятия">#REF!</definedName>
    <definedName name="прибыль3" hidden="1">{#N/A,#N/A,TRUE,"Лист1";#N/A,#N/A,TRUE,"Лист2";#N/A,#N/A,TRUE,"Лист3"}</definedName>
    <definedName name="Прог">#REF!</definedName>
    <definedName name="ПРОЦПОЛ">'[73]RAS FS'!$E$81</definedName>
    <definedName name="ПРОЦУПЛ">'[73]RAS FS'!$E$82</definedName>
    <definedName name="работаем" hidden="1">{"Subs_Reg_R",#N/A,FALSE,"SubsProj";"Capex_R",#N/A,FALSE,"CapEx"}</definedName>
    <definedName name="расход">#REF!</definedName>
    <definedName name="_xlnm.Recorder">#REF!</definedName>
    <definedName name="рис1" hidden="1">{#N/A,#N/A,TRUE,"Лист1";#N/A,#N/A,TRUE,"Лист2";#N/A,#N/A,TRUE,"Лист3"}</definedName>
    <definedName name="рп">#REF!</definedName>
    <definedName name="с">#N/A</definedName>
    <definedName name="с24">#REF!</definedName>
    <definedName name="Сводный_баланс_н_п_с">#N/A</definedName>
    <definedName name="сектор">[39]Предпр!$L$3:$L$8</definedName>
    <definedName name="см">[17]yO302.1!#REF!</definedName>
    <definedName name="Соц.пособие">[80]ОТиТБ!#REF!</definedName>
    <definedName name="Социальный_налог">'[69]БДР_п-п'!#REF!</definedName>
    <definedName name="СП">[81]СПгнг!$A$1:$D$84</definedName>
    <definedName name="СписокТЭП">[82]СписокТЭП!$A$1:$C$40</definedName>
    <definedName name="сс">#N/A</definedName>
    <definedName name="сссс">#N/A</definedName>
    <definedName name="ссы">#N/A</definedName>
    <definedName name="СтавкаСоцНалога">[83]ВводДан!$AY$30</definedName>
    <definedName name="Станция">#REF!</definedName>
    <definedName name="сяры">[17]yO302.1!#REF!</definedName>
    <definedName name="титэк">#REF!</definedName>
    <definedName name="титэк1">#REF!</definedName>
    <definedName name="титэмба">#REF!</definedName>
    <definedName name="тп" hidden="1">{#N/A,#N/A,TRUE,"Лист1";#N/A,#N/A,TRUE,"Лист2";#N/A,#N/A,TRUE,"Лист3"}</definedName>
    <definedName name="у">#N/A</definedName>
    <definedName name="ук">#N/A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[84]!Упорядочить_по_областям</definedName>
    <definedName name="ф">{#N/A,#N/A,FALSE,"Aging Summary";#N/A,#N/A,FALSE,"Ratio Analysis";#N/A,#N/A,FALSE,"Test 120 Day Accts";#N/A,#N/A,FALSE,"Tickmarks"}</definedName>
    <definedName name="ф77">#REF!</definedName>
    <definedName name="Флажок16_Щелкнуть">#N/A</definedName>
    <definedName name="форма6">#REF!</definedName>
    <definedName name="ц">#N/A</definedName>
    <definedName name="ЦО1">[85]группа!$A$1:$C$263</definedName>
    <definedName name="цу">#N/A</definedName>
    <definedName name="ццу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щ">#N/A</definedName>
    <definedName name="ыв">#N/A</definedName>
    <definedName name="Ыгь" hidden="1">{#N/A,#N/A,FALSE,"Aging Summary";#N/A,#N/A,FALSE,"Ratio Analysis";#N/A,#N/A,FALSE,"Test 120 Day Accts";#N/A,#N/A,FALSE,"Tickmarks"}</definedName>
    <definedName name="ыуаы" hidden="1">{#N/A,#N/A,TRUE,"Лист1";#N/A,#N/A,TRUE,"Лист2";#N/A,#N/A,TRUE,"Лист3"}</definedName>
    <definedName name="ыыыы">#N/A</definedName>
    <definedName name="Экспорт_Объемы_добычи">#REF!</definedName>
    <definedName name="Экспорт_Поставки_нефти">'[72]поставка сравн13'!$A$1:$Q$30</definedName>
    <definedName name="ээ">#REF!</definedName>
    <definedName name="юю">#REF!</definedName>
  </definedNames>
  <calcPr calcId="145621" iterate="1" iterateCount="5000"/>
</workbook>
</file>

<file path=xl/calcChain.xml><?xml version="1.0" encoding="utf-8"?>
<calcChain xmlns="http://schemas.openxmlformats.org/spreadsheetml/2006/main">
  <c r="C55" i="1" l="1"/>
  <c r="C58" i="1"/>
  <c r="C57" i="1"/>
  <c r="C50" i="1"/>
  <c r="C43" i="1"/>
  <c r="S55" i="40"/>
  <c r="L55" i="40"/>
  <c r="L30" i="40"/>
  <c r="S27" i="40"/>
  <c r="S21" i="40"/>
  <c r="L21" i="40"/>
  <c r="S13" i="40"/>
  <c r="L18" i="40"/>
  <c r="S18" i="40"/>
  <c r="L13" i="40"/>
  <c r="D17" i="2"/>
  <c r="D24" i="1"/>
  <c r="C24" i="1"/>
  <c r="D63" i="1" l="1"/>
  <c r="S65" i="40" l="1"/>
  <c r="S59" i="40"/>
  <c r="L65" i="40"/>
  <c r="L72" i="40" s="1"/>
  <c r="S43" i="40"/>
  <c r="L43" i="40"/>
  <c r="L56" i="40" s="1"/>
  <c r="S30" i="40"/>
  <c r="S19" i="40"/>
  <c r="L19" i="40"/>
  <c r="S11" i="40"/>
  <c r="L11" i="40"/>
  <c r="L28" i="40" l="1"/>
  <c r="L74" i="40" s="1"/>
  <c r="S56" i="40"/>
  <c r="S72" i="40"/>
  <c r="S28" i="40"/>
  <c r="L76" i="40" l="1"/>
  <c r="S74" i="40"/>
  <c r="S76" i="40" s="1"/>
  <c r="D18" i="2" l="1"/>
  <c r="C18" i="2"/>
  <c r="C13" i="2"/>
  <c r="C15" i="2" s="1"/>
  <c r="D12" i="2"/>
  <c r="D13" i="2" s="1"/>
  <c r="D15" i="2" s="1"/>
  <c r="C20" i="2" l="1"/>
  <c r="D20" i="2"/>
  <c r="D24" i="14"/>
  <c r="C24" i="14"/>
  <c r="D14" i="14"/>
  <c r="D20" i="14" s="1"/>
  <c r="C14" i="14"/>
  <c r="C20" i="14" s="1"/>
  <c r="C26" i="14" l="1"/>
  <c r="C29" i="14" s="1"/>
  <c r="D26" i="14"/>
  <c r="D29" i="14" s="1"/>
  <c r="D52" i="1" l="1"/>
  <c r="C52" i="1"/>
  <c r="D44" i="1"/>
  <c r="C44" i="1"/>
  <c r="D35" i="1"/>
  <c r="D65" i="1" l="1"/>
  <c r="D67" i="1" s="1"/>
  <c r="D37" i="1"/>
  <c r="C63" i="1" l="1"/>
  <c r="C65" i="1" l="1"/>
  <c r="C67" i="1" s="1"/>
  <c r="C35" i="1" l="1"/>
  <c r="C37" i="1" s="1"/>
</calcChain>
</file>

<file path=xl/sharedStrings.xml><?xml version="1.0" encoding="utf-8"?>
<sst xmlns="http://schemas.openxmlformats.org/spreadsheetml/2006/main" count="273" uniqueCount="155">
  <si>
    <t>Организация отчета:</t>
  </si>
  <si>
    <t>АО "КазАзот"</t>
  </si>
  <si>
    <t>ОТЧЕТ О ФИНАНСОВОМ ПОЛОЖЕНИИ</t>
  </si>
  <si>
    <t>ПО СОСТОЯНИЮ НА</t>
  </si>
  <si>
    <t>В тысячах тенге</t>
  </si>
  <si>
    <t>Прим.</t>
  </si>
  <si>
    <t>31 декабря 2017 г.</t>
  </si>
  <si>
    <t>АКТИВЫ</t>
  </si>
  <si>
    <t>Долгосрочные активы</t>
  </si>
  <si>
    <t>Основные средства</t>
  </si>
  <si>
    <t>Разведочные и оценочные активы</t>
  </si>
  <si>
    <t>Инвестиционное имущество</t>
  </si>
  <si>
    <t>Нематериальные активы</t>
  </si>
  <si>
    <t>Авансы, выданные за долгосрочные активы</t>
  </si>
  <si>
    <t>Отсроченный налоговый актив</t>
  </si>
  <si>
    <t>-</t>
  </si>
  <si>
    <t>Долгосрочная дебиторская задолженность</t>
  </si>
  <si>
    <t>Запасы</t>
  </si>
  <si>
    <t>Денежные средства, ограниченные в использовании</t>
  </si>
  <si>
    <t>Прочие долгосрочные активы</t>
  </si>
  <si>
    <t>Итого долгосрочных активов</t>
  </si>
  <si>
    <t>Краткосрочные активы</t>
  </si>
  <si>
    <t>Торговая и прочая дебиторская задолженность</t>
  </si>
  <si>
    <t>Текущие налоговые активы</t>
  </si>
  <si>
    <t>Авансы выданные</t>
  </si>
  <si>
    <t>Прочие краткосрочные активы</t>
  </si>
  <si>
    <t>Переплата по корпоративному подоходному налогу</t>
  </si>
  <si>
    <t>Денежные средства и их эквиваленты</t>
  </si>
  <si>
    <t>Итого краткосрочных активов</t>
  </si>
  <si>
    <t>Всего активов</t>
  </si>
  <si>
    <t>КАПИТАЛ И ОБЯЗАТЕЛЬСТВА</t>
  </si>
  <si>
    <t>Капитал</t>
  </si>
  <si>
    <t>Уставный капитал</t>
  </si>
  <si>
    <t>Нераспределенная прибыль/ (убыток)</t>
  </si>
  <si>
    <t>Итого капитала</t>
  </si>
  <si>
    <t>Долгосрочные обязательства</t>
  </si>
  <si>
    <t>Долгосрочные займы</t>
  </si>
  <si>
    <t>Отложенный доход</t>
  </si>
  <si>
    <t>Торговая и прочая кредиторская задолженность</t>
  </si>
  <si>
    <t>Обязательства по историческим затратам</t>
  </si>
  <si>
    <t>Резервы</t>
  </si>
  <si>
    <t>Отложенные налоговые обязательства</t>
  </si>
  <si>
    <t>Итого долгосрочных обязательств</t>
  </si>
  <si>
    <t>Краткосрочные обязательства</t>
  </si>
  <si>
    <t>Текущая часть долгосрочных займов и краткосрочные займы</t>
  </si>
  <si>
    <t>Доходы будущих периодов</t>
  </si>
  <si>
    <t>Авансы полученные</t>
  </si>
  <si>
    <t>Корпоративный подоходный налог к уплате</t>
  </si>
  <si>
    <t>Прочие налоги и платежи в бюджет к уплате</t>
  </si>
  <si>
    <t>Итого краткосрочные обязательства</t>
  </si>
  <si>
    <t>Итого обязательств</t>
  </si>
  <si>
    <t>Всего капитала и обязательств</t>
  </si>
  <si>
    <t>ОТЧЕТ ОБ ИЗМЕНЕНИЯХ В КАПИТАЛЕ</t>
  </si>
  <si>
    <t>Непокрытый убыток</t>
  </si>
  <si>
    <t>Итого</t>
  </si>
  <si>
    <t>31 декабря 2016 г.</t>
  </si>
  <si>
    <t>Прибыль за год</t>
  </si>
  <si>
    <t>Итого совокупный доход за год</t>
  </si>
  <si>
    <t>Дополнительный взнос в уставный капитал</t>
  </si>
  <si>
    <t xml:space="preserve"> </t>
  </si>
  <si>
    <t>ОТЧЕТ О ПРИБЫЛЯХ И УБЫТКАХ</t>
  </si>
  <si>
    <t>И ПРОЧЕМ СОВОКУПНОМ ДОХОДЕ</t>
  </si>
  <si>
    <t>Доход</t>
  </si>
  <si>
    <t>Себестоимость реализации</t>
  </si>
  <si>
    <t>Валовая прибыль</t>
  </si>
  <si>
    <t>Расходы по реализации</t>
  </si>
  <si>
    <t>Административные расходы</t>
  </si>
  <si>
    <t>Прочие доходы/(расходы), нетто</t>
  </si>
  <si>
    <t>Доходы/(расходы) по курсовой разнице</t>
  </si>
  <si>
    <t>Результаты операционной деятельности</t>
  </si>
  <si>
    <t>Финансовые доходы</t>
  </si>
  <si>
    <t>Финансовые расходы</t>
  </si>
  <si>
    <t>Чистые финансовые расходы</t>
  </si>
  <si>
    <t>Прибыль/(убыток) до налогообложения</t>
  </si>
  <si>
    <t>Расход по налогу на прибыль</t>
  </si>
  <si>
    <t>Прибыль/(убыток) и общий совокупный доход/(убыток) за отчетный год</t>
  </si>
  <si>
    <t>Прибыль на акцию</t>
  </si>
  <si>
    <t>Базовая прибыль на акцию (в тыс.тенге на акцию)</t>
  </si>
  <si>
    <t>1. Поступление денежных средств, всего (сумма строк с 011 по 016)</t>
  </si>
  <si>
    <t>в том числе:</t>
  </si>
  <si>
    <t>2. Выбытие денежных средств, всего (сумма строк с 021 по 027)</t>
  </si>
  <si>
    <t>3. Чистая сумма денежных средств от операционной деятельности (строка 010 – строка 020)</t>
  </si>
  <si>
    <t>II. Движение денежных средств от инвестиционной деятельности</t>
  </si>
  <si>
    <t>1. Поступление денежных средств, всего (сумма строк с 041 по 051)</t>
  </si>
  <si>
    <t>2. Выбытие денежных средств, всего (сумма строк с 061 по 071)</t>
  </si>
  <si>
    <t>3. Чистая сумма денежных средств от инвестиционной деятельности (строка 040 – строка 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</si>
  <si>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</si>
  <si>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</si>
  <si>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2. Выбытие денежных средств, всего (сумма строк с 101 по 105)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</si>
  <si>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</si>
  <si>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</si>
  <si>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 +/- строка 120)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</si>
  <si>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</si>
  <si>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</si>
  <si>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Строка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</si>
  <si>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</si>
  <si>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</si>
  <si>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</si>
  <si>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</si>
  <si>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</si>
  <si>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</si>
  <si>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</si>
  <si>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</si>
  <si>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</si>
  <si>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</si>
  <si>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</si>
  <si>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</si>
  <si>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прочие выплаты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</si>
  <si>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</si>
  <si>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</si>
  <si>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</si>
  <si>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долевых инструментов других организаций (кроме дочерних) и долей участия в совместном предпринимательстве</t>
  </si>
  <si>
    <t>реализация долговых инструментов других организаций</t>
  </si>
  <si>
    <t>возмещение при потере контроля над дочерними организациями</t>
  </si>
  <si>
    <t>реализация прочих финансовых активов</t>
  </si>
  <si>
    <t>фьючерсные и форвардные контракты, опционы и свопы</t>
  </si>
  <si>
    <t>полученные дивиденды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</si>
  <si>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</si>
  <si>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</si>
  <si>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</si>
  <si>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долевых инструментов других организаций (кроме дочерних) и долей участия в совместном предпринимательстве</t>
  </si>
  <si>
    <t>приобретение долговых инструментов других организаций</t>
  </si>
  <si>
    <t>приобретение контроля над дочерними организациями</t>
  </si>
  <si>
    <t>приобретение прочих финансовых активов</t>
  </si>
  <si>
    <t>предоставление займов</t>
  </si>
  <si>
    <t>инвестиции в ассоциированные и дочерние организации</t>
  </si>
  <si>
    <t>эмиссия акций и других финансовых инструментов</t>
  </si>
  <si>
    <t>получение займов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</si>
  <si>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</si>
  <si>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</si>
  <si>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</si>
  <si>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</si>
  <si>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ОТЧЕТ О ДВИЖЕНИИ ДЕНЕЖНЫХ СРЕДСТВ</t>
  </si>
  <si>
    <t xml:space="preserve">ЗАПЕРИОД, ЗАКОНЧИВШИЙСЯ </t>
  </si>
  <si>
    <t>(прямой метод)</t>
  </si>
  <si>
    <t>Финансовая отчётность</t>
  </si>
  <si>
    <t>От имени руководства Компании:</t>
  </si>
  <si>
    <t>________________________</t>
  </si>
  <si>
    <t>___________________________</t>
  </si>
  <si>
    <t>Языкова Н.В.</t>
  </si>
  <si>
    <t>Генеральный директор</t>
  </si>
  <si>
    <t>Директор департамента бухгалтерского учета и отчетности, главный бухгалтер</t>
  </si>
  <si>
    <t>г. Актау Республика Казахстан</t>
  </si>
  <si>
    <t>Балансовая стоимость одной простой акции (в тенге)</t>
  </si>
  <si>
    <t>Финансовая отчётность.</t>
  </si>
  <si>
    <t>Маулешев А.А.</t>
  </si>
  <si>
    <t>30 июня 2018 г.</t>
  </si>
  <si>
    <t xml:space="preserve">30 июля 2018 г. </t>
  </si>
  <si>
    <t>ЗА ПЕРИОД, ЗАКОНЧИВШИЙСЯ 30 июня 2018 г.</t>
  </si>
  <si>
    <t>Прибыль за период</t>
  </si>
  <si>
    <t>Итого совокупный доход за период</t>
  </si>
  <si>
    <t>Январь-июнь          2017 г.</t>
  </si>
  <si>
    <t>Январь-июнь          2018 г.</t>
  </si>
  <si>
    <t>ЗА ПЕРИОД, ЗАКОНЧИВШИЙСЯ 30 ИЮНЯ 2018 года</t>
  </si>
  <si>
    <t>30 июня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</si>
</sst>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_ * #,##0.00_ ;_ * \-#,##0.00_ ;_ * &quot;-&quot;??_ ;_ @_ "/>
    <numFmt numFmtId="167" formatCode="_ * #,##0_ ;_ * \-#,##0_ ;_ * &quot;-&quot;??_ ;_ @_ "/>
  </numFmts>
  <fonts count="33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9"/>
      <name val="Times New Roman"/>
      <family val="2"/>
    </font>
    <font>
      <sz val="9"/>
      <color rgb="FF000000"/>
      <name val="Times New Roman"/>
      <family val="2"/>
    </font>
    <font>
      <b/>
      <sz val="9"/>
      <color rgb="FF000000"/>
      <name val="Times New Roman"/>
      <family val="2"/>
    </font>
    <font>
      <i/>
      <sz val="9"/>
      <color rgb="FF000000"/>
      <name val="Times New Roman"/>
      <family val="2"/>
    </font>
    <font>
      <sz val="8"/>
      <name val="Arial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8"/>
      <name val="Arial"/>
      <family val="2"/>
    </font>
    <font>
      <sz val="9"/>
      <color indexed="8"/>
      <name val="Times New Roman"/>
      <family val="2"/>
    </font>
    <font>
      <b/>
      <sz val="9"/>
      <color indexed="8"/>
      <name val="Times New Roman"/>
      <family val="2"/>
    </font>
    <font>
      <i/>
      <sz val="9"/>
      <color indexed="8"/>
      <name val="Times New Roman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9"/>
      <name val="Times New Roman"/>
      <family val="2"/>
    </font>
    <font>
      <b/>
      <i/>
      <sz val="8"/>
      <name val="Arial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color indexed="8"/>
      <name val="Arial"/>
      <family val="2"/>
    </font>
    <font>
      <sz val="10"/>
      <name val="Arial Cyr"/>
      <charset val="204"/>
    </font>
    <font>
      <sz val="10"/>
      <color theme="1"/>
      <name val="Arial"/>
      <family val="2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sz val="9"/>
      <color theme="1"/>
      <name val="Calibri"/>
      <family val="2"/>
      <scheme val="minor"/>
    </font>
    <font>
      <b/>
      <sz val="9"/>
      <name val="Arial"/>
      <family val="2"/>
      <charset val="204"/>
    </font>
    <font>
      <b/>
      <sz val="9"/>
      <color theme="1"/>
      <name val="Times New Roman"/>
      <family val="2"/>
    </font>
    <font>
      <b/>
      <sz val="9"/>
      <color theme="1"/>
      <name val="Calibri"/>
      <family val="2"/>
      <scheme val="minor"/>
    </font>
    <font>
      <b/>
      <sz val="9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5">
    <xf numFmtId="0" fontId="0" fillId="0" borderId="0"/>
    <xf numFmtId="0" fontId="8" fillId="0" borderId="1"/>
    <xf numFmtId="0" fontId="8" fillId="0" borderId="1"/>
    <xf numFmtId="0" fontId="19" fillId="0" borderId="1"/>
    <xf numFmtId="43" fontId="19" fillId="0" borderId="1" applyFont="0" applyFill="0" applyBorder="0" applyAlignment="0" applyProtection="0"/>
    <xf numFmtId="43" fontId="21" fillId="0" borderId="1" applyFont="0" applyFill="0" applyBorder="0" applyAlignment="0" applyProtection="0"/>
    <xf numFmtId="43" fontId="21" fillId="0" borderId="1" applyFont="0" applyFill="0" applyBorder="0" applyAlignment="0" applyProtection="0"/>
    <xf numFmtId="43" fontId="12" fillId="0" borderId="1" applyFont="0" applyFill="0" applyBorder="0" applyAlignment="0" applyProtection="0"/>
    <xf numFmtId="0" fontId="7" fillId="0" borderId="1" applyNumberFormat="0" applyFill="0" applyBorder="0" applyAlignment="0" applyProtection="0"/>
    <xf numFmtId="0" fontId="12" fillId="0" borderId="1"/>
    <xf numFmtId="43" fontId="12" fillId="0" borderId="1" applyFont="0" applyFill="0" applyBorder="0" applyAlignment="0" applyProtection="0"/>
    <xf numFmtId="43" fontId="19" fillId="0" borderId="1" applyFont="0" applyFill="0" applyBorder="0" applyAlignment="0" applyProtection="0"/>
    <xf numFmtId="0" fontId="22" fillId="0" borderId="1"/>
    <xf numFmtId="0" fontId="12" fillId="0" borderId="1"/>
    <xf numFmtId="164" fontId="21" fillId="0" borderId="1" applyFont="0" applyFill="0" applyBorder="0" applyAlignment="0" applyProtection="0"/>
    <xf numFmtId="165" fontId="19" fillId="0" borderId="1" applyFont="0" applyFill="0" applyBorder="0" applyAlignment="0" applyProtection="0"/>
    <xf numFmtId="43" fontId="1" fillId="0" borderId="1" applyFont="0" applyFill="0" applyBorder="0" applyAlignment="0" applyProtection="0"/>
    <xf numFmtId="0" fontId="23" fillId="0" borderId="1"/>
    <xf numFmtId="0" fontId="12" fillId="0" borderId="1"/>
    <xf numFmtId="0" fontId="6" fillId="0" borderId="1"/>
    <xf numFmtId="0" fontId="24" fillId="0" borderId="1"/>
    <xf numFmtId="0" fontId="12" fillId="0" borderId="1"/>
    <xf numFmtId="0" fontId="23" fillId="0" borderId="1"/>
    <xf numFmtId="0" fontId="1" fillId="0" borderId="1"/>
    <xf numFmtId="0" fontId="12" fillId="0" borderId="1"/>
    <xf numFmtId="0" fontId="8" fillId="0" borderId="1"/>
    <xf numFmtId="0" fontId="6" fillId="0" borderId="1"/>
    <xf numFmtId="0" fontId="8" fillId="0" borderId="1"/>
    <xf numFmtId="0" fontId="6" fillId="0" borderId="1"/>
    <xf numFmtId="164" fontId="19" fillId="0" borderId="1" applyFont="0" applyFill="0" applyBorder="0" applyAlignment="0" applyProtection="0"/>
    <xf numFmtId="43" fontId="19" fillId="0" borderId="1" applyFont="0" applyFill="0" applyBorder="0" applyAlignment="0" applyProtection="0"/>
    <xf numFmtId="0" fontId="8" fillId="0" borderId="1"/>
    <xf numFmtId="0" fontId="12" fillId="0" borderId="1"/>
    <xf numFmtId="0" fontId="8" fillId="0" borderId="1"/>
    <xf numFmtId="166" fontId="26" fillId="0" borderId="1" applyFont="0" applyFill="0" applyBorder="0" applyAlignment="0" applyProtection="0"/>
  </cellStyleXfs>
  <cellXfs count="151">
    <xf numFmtId="0" fontId="0" fillId="0" borderId="0" xfId="0"/>
    <xf numFmtId="0" fontId="17" fillId="0" borderId="0" xfId="0" applyFont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25" fillId="0" borderId="0" xfId="0" applyFont="1"/>
    <xf numFmtId="0" fontId="25" fillId="0" borderId="1" xfId="0" applyFont="1" applyBorder="1" applyAlignment="1">
      <alignment vertical="center" wrapText="1"/>
    </xf>
    <xf numFmtId="0" fontId="17" fillId="0" borderId="14" xfId="0" applyFont="1" applyBorder="1" applyAlignment="1">
      <alignment horizontal="right" vertical="center"/>
    </xf>
    <xf numFmtId="0" fontId="24" fillId="0" borderId="0" xfId="0" applyFont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5" fillId="0" borderId="14" xfId="0" applyFont="1" applyBorder="1"/>
    <xf numFmtId="0" fontId="25" fillId="0" borderId="1" xfId="0" applyFont="1" applyBorder="1"/>
    <xf numFmtId="0" fontId="9" fillId="2" borderId="1" xfId="31" applyNumberFormat="1" applyFont="1" applyFill="1" applyAlignment="1">
      <alignment horizontal="left" vertical="top"/>
    </xf>
    <xf numFmtId="0" fontId="16" fillId="0" borderId="0" xfId="0" applyFont="1"/>
    <xf numFmtId="0" fontId="20" fillId="0" borderId="1" xfId="32" applyFont="1" applyFill="1"/>
    <xf numFmtId="0" fontId="18" fillId="0" borderId="1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4" fillId="0" borderId="1" xfId="32" applyFont="1"/>
    <xf numFmtId="167" fontId="27" fillId="0" borderId="1" xfId="34" applyNumberFormat="1" applyFont="1"/>
    <xf numFmtId="0" fontId="27" fillId="0" borderId="1" xfId="32" applyFont="1" applyFill="1"/>
    <xf numFmtId="0" fontId="28" fillId="0" borderId="0" xfId="0" applyFont="1"/>
    <xf numFmtId="0" fontId="27" fillId="0" borderId="1" xfId="32" applyFont="1"/>
    <xf numFmtId="0" fontId="9" fillId="2" borderId="1" xfId="33" applyNumberFormat="1" applyFont="1" applyFill="1" applyAlignment="1">
      <alignment horizontal="left" vertical="center" wrapText="1"/>
    </xf>
    <xf numFmtId="0" fontId="27" fillId="0" borderId="0" xfId="0" applyFont="1"/>
    <xf numFmtId="0" fontId="10" fillId="2" borderId="7" xfId="33" applyNumberFormat="1" applyFont="1" applyFill="1" applyBorder="1" applyAlignment="1">
      <alignment horizontal="left" vertical="center" wrapText="1"/>
    </xf>
    <xf numFmtId="167" fontId="27" fillId="0" borderId="7" xfId="34" applyNumberFormat="1" applyFont="1" applyBorder="1"/>
    <xf numFmtId="0" fontId="14" fillId="0" borderId="7" xfId="32" applyFont="1" applyBorder="1"/>
    <xf numFmtId="0" fontId="27" fillId="0" borderId="7" xfId="32" applyFont="1" applyFill="1" applyBorder="1"/>
    <xf numFmtId="0" fontId="10" fillId="2" borderId="1" xfId="33" applyNumberFormat="1" applyFont="1" applyFill="1" applyAlignment="1">
      <alignment horizontal="left" vertical="center" wrapText="1"/>
    </xf>
    <xf numFmtId="0" fontId="10" fillId="2" borderId="1" xfId="33" applyNumberFormat="1" applyFont="1" applyFill="1" applyAlignment="1">
      <alignment horizontal="left" vertical="top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3" fontId="18" fillId="0" borderId="14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 wrapText="1"/>
    </xf>
    <xf numFmtId="3" fontId="18" fillId="0" borderId="15" xfId="0" applyNumberFormat="1" applyFont="1" applyBorder="1" applyAlignment="1">
      <alignment horizontal="right" vertical="center"/>
    </xf>
    <xf numFmtId="3" fontId="18" fillId="0" borderId="13" xfId="0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14" xfId="0" applyFont="1" applyBorder="1" applyAlignment="1">
      <alignment horizontal="right" vertical="center"/>
    </xf>
    <xf numFmtId="0" fontId="18" fillId="0" borderId="13" xfId="0" applyFont="1" applyBorder="1" applyAlignment="1">
      <alignment horizontal="right" vertical="center"/>
    </xf>
    <xf numFmtId="0" fontId="25" fillId="0" borderId="0" xfId="0" applyFont="1"/>
    <xf numFmtId="0" fontId="25" fillId="0" borderId="14" xfId="0" applyFont="1" applyBorder="1"/>
    <xf numFmtId="0" fontId="18" fillId="0" borderId="1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3" fontId="17" fillId="0" borderId="13" xfId="0" applyNumberFormat="1" applyFont="1" applyBorder="1" applyAlignment="1">
      <alignment horizontal="right" vertical="center"/>
    </xf>
    <xf numFmtId="0" fontId="18" fillId="0" borderId="15" xfId="0" applyFont="1" applyBorder="1" applyAlignment="1">
      <alignment horizontal="center" vertical="center"/>
    </xf>
    <xf numFmtId="0" fontId="10" fillId="2" borderId="1" xfId="33" applyNumberFormat="1" applyFont="1" applyFill="1" applyAlignment="1">
      <alignment horizontal="center" vertical="center" wrapText="1"/>
    </xf>
    <xf numFmtId="0" fontId="9" fillId="2" borderId="1" xfId="33" applyNumberFormat="1" applyFont="1" applyFill="1" applyAlignment="1">
      <alignment horizontal="left" vertical="center" wrapText="1"/>
    </xf>
    <xf numFmtId="0" fontId="10" fillId="2" borderId="1" xfId="33" applyNumberFormat="1" applyFont="1" applyFill="1" applyAlignment="1">
      <alignment horizontal="center" vertical="top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9" fillId="0" borderId="1" xfId="31" applyNumberFormat="1" applyFont="1" applyFill="1" applyAlignment="1">
      <alignment horizontal="left" vertical="top"/>
    </xf>
    <xf numFmtId="0" fontId="10" fillId="0" borderId="1" xfId="31" applyNumberFormat="1" applyFont="1" applyFill="1" applyAlignment="1">
      <alignment vertical="top"/>
    </xf>
    <xf numFmtId="0" fontId="10" fillId="0" borderId="1" xfId="31" applyNumberFormat="1" applyFont="1" applyFill="1" applyAlignment="1">
      <alignment horizontal="left"/>
    </xf>
    <xf numFmtId="0" fontId="10" fillId="0" borderId="1" xfId="31" applyNumberFormat="1" applyFont="1" applyFill="1"/>
    <xf numFmtId="0" fontId="0" fillId="0" borderId="0" xfId="0" applyFill="1"/>
    <xf numFmtId="0" fontId="9" fillId="0" borderId="1" xfId="2" applyNumberFormat="1" applyFont="1" applyFill="1" applyAlignment="1">
      <alignment horizontal="left" vertical="top" wrapText="1"/>
    </xf>
    <xf numFmtId="3" fontId="9" fillId="0" borderId="1" xfId="2" applyNumberFormat="1" applyFont="1" applyFill="1" applyAlignment="1">
      <alignment horizontal="left" vertical="top"/>
    </xf>
    <xf numFmtId="3" fontId="0" fillId="0" borderId="0" xfId="0" applyNumberFormat="1" applyFill="1"/>
    <xf numFmtId="0" fontId="9" fillId="0" borderId="1" xfId="2" applyNumberFormat="1" applyFont="1" applyFill="1" applyAlignment="1">
      <alignment horizontal="left" vertical="top"/>
    </xf>
    <xf numFmtId="0" fontId="10" fillId="0" borderId="1" xfId="2" applyNumberFormat="1" applyFont="1" applyFill="1" applyAlignment="1">
      <alignment vertical="top" wrapText="1"/>
    </xf>
    <xf numFmtId="0" fontId="10" fillId="0" borderId="1" xfId="2" applyNumberFormat="1" applyFont="1" applyFill="1" applyAlignment="1">
      <alignment horizontal="center" vertical="top" wrapText="1"/>
    </xf>
    <xf numFmtId="0" fontId="9" fillId="0" borderId="1" xfId="2" applyNumberFormat="1" applyFont="1" applyFill="1" applyAlignment="1">
      <alignment horizontal="center" vertical="top"/>
    </xf>
    <xf numFmtId="0" fontId="10" fillId="0" borderId="1" xfId="2" applyNumberFormat="1" applyFont="1" applyFill="1" applyAlignment="1">
      <alignment horizontal="left" vertical="top" wrapText="1"/>
    </xf>
    <xf numFmtId="0" fontId="11" fillId="0" borderId="7" xfId="2" applyNumberFormat="1" applyFont="1" applyFill="1" applyBorder="1" applyAlignment="1">
      <alignment horizontal="left" vertical="top" wrapText="1"/>
    </xf>
    <xf numFmtId="0" fontId="9" fillId="0" borderId="7" xfId="2" applyNumberFormat="1" applyFont="1" applyFill="1" applyBorder="1" applyAlignment="1">
      <alignment horizontal="center" vertical="top"/>
    </xf>
    <xf numFmtId="3" fontId="10" fillId="0" borderId="7" xfId="2" applyNumberFormat="1" applyFont="1" applyFill="1" applyBorder="1" applyAlignment="1">
      <alignment horizontal="center" vertical="top"/>
    </xf>
    <xf numFmtId="0" fontId="9" fillId="0" borderId="8" xfId="2" applyNumberFormat="1" applyFont="1" applyFill="1" applyBorder="1" applyAlignment="1">
      <alignment horizontal="left" vertical="top" wrapText="1"/>
    </xf>
    <xf numFmtId="0" fontId="9" fillId="0" borderId="8" xfId="2" applyNumberFormat="1" applyFont="1" applyFill="1" applyBorder="1" applyAlignment="1">
      <alignment horizontal="left" vertical="top"/>
    </xf>
    <xf numFmtId="3" fontId="9" fillId="0" borderId="8" xfId="2" applyNumberFormat="1" applyFont="1" applyFill="1" applyBorder="1" applyAlignment="1">
      <alignment horizontal="left" vertical="top"/>
    </xf>
    <xf numFmtId="0" fontId="9" fillId="0" borderId="1" xfId="2" applyNumberFormat="1" applyFont="1" applyFill="1" applyAlignment="1">
      <alignment horizontal="left" vertical="center" wrapText="1"/>
    </xf>
    <xf numFmtId="0" fontId="9" fillId="0" borderId="1" xfId="2" applyNumberFormat="1" applyFont="1" applyFill="1" applyAlignment="1">
      <alignment horizontal="center" vertical="center" wrapText="1"/>
    </xf>
    <xf numFmtId="3" fontId="9" fillId="0" borderId="1" xfId="2" applyNumberFormat="1" applyFont="1" applyFill="1" applyAlignment="1">
      <alignment horizontal="right" wrapText="1"/>
    </xf>
    <xf numFmtId="3" fontId="9" fillId="0" borderId="7" xfId="2" applyNumberFormat="1" applyFont="1" applyFill="1" applyBorder="1" applyAlignment="1">
      <alignment horizontal="right" wrapText="1"/>
    </xf>
    <xf numFmtId="0" fontId="10" fillId="0" borderId="1" xfId="2" applyNumberFormat="1" applyFont="1" applyFill="1" applyAlignment="1">
      <alignment horizontal="left" vertical="center" wrapText="1"/>
    </xf>
    <xf numFmtId="0" fontId="10" fillId="0" borderId="1" xfId="2" applyNumberFormat="1" applyFont="1" applyFill="1" applyAlignment="1">
      <alignment horizontal="center" vertical="center" wrapText="1"/>
    </xf>
    <xf numFmtId="3" fontId="10" fillId="0" borderId="8" xfId="2" applyNumberFormat="1" applyFont="1" applyFill="1" applyBorder="1" applyAlignment="1">
      <alignment horizontal="right" wrapText="1"/>
    </xf>
    <xf numFmtId="3" fontId="10" fillId="0" borderId="1" xfId="2" applyNumberFormat="1" applyFont="1" applyFill="1" applyAlignment="1">
      <alignment horizontal="right" vertical="center" wrapText="1"/>
    </xf>
    <xf numFmtId="3" fontId="10" fillId="0" borderId="11" xfId="2" applyNumberFormat="1" applyFont="1" applyFill="1" applyBorder="1" applyAlignment="1">
      <alignment horizontal="right" wrapText="1"/>
    </xf>
    <xf numFmtId="3" fontId="9" fillId="0" borderId="8" xfId="2" applyNumberFormat="1" applyFont="1" applyFill="1" applyBorder="1" applyAlignment="1">
      <alignment horizontal="right" vertical="center" wrapText="1"/>
    </xf>
    <xf numFmtId="3" fontId="10" fillId="0" borderId="1" xfId="2" applyNumberFormat="1" applyFont="1" applyFill="1" applyAlignment="1">
      <alignment horizontal="right" wrapText="1"/>
    </xf>
    <xf numFmtId="3" fontId="10" fillId="0" borderId="12" xfId="2" applyNumberFormat="1" applyFont="1" applyFill="1" applyBorder="1" applyAlignment="1">
      <alignment horizontal="right" wrapText="1"/>
    </xf>
    <xf numFmtId="0" fontId="15" fillId="0" borderId="1" xfId="2" applyNumberFormat="1" applyFont="1" applyFill="1" applyAlignment="1">
      <alignment horizontal="left" vertical="top" wrapText="1"/>
    </xf>
    <xf numFmtId="3" fontId="9" fillId="0" borderId="10" xfId="2" applyNumberFormat="1" applyFont="1" applyFill="1" applyBorder="1" applyAlignment="1">
      <alignment horizontal="right"/>
    </xf>
    <xf numFmtId="3" fontId="9" fillId="0" borderId="1" xfId="2" applyNumberFormat="1" applyFont="1" applyFill="1" applyAlignment="1">
      <alignment horizontal="right"/>
    </xf>
    <xf numFmtId="0" fontId="15" fillId="0" borderId="1" xfId="2" applyNumberFormat="1" applyFont="1" applyFill="1" applyAlignment="1">
      <alignment horizontal="center" vertical="top" wrapText="1"/>
    </xf>
    <xf numFmtId="0" fontId="10" fillId="0" borderId="1" xfId="33" applyNumberFormat="1" applyFont="1" applyFill="1" applyAlignment="1">
      <alignment horizontal="left" vertical="center" wrapText="1"/>
    </xf>
    <xf numFmtId="0" fontId="14" fillId="0" borderId="1" xfId="32" applyFont="1" applyFill="1"/>
    <xf numFmtId="167" fontId="27" fillId="0" borderId="1" xfId="34" applyNumberFormat="1" applyFont="1" applyFill="1"/>
    <xf numFmtId="0" fontId="28" fillId="0" borderId="0" xfId="0" applyFont="1" applyFill="1"/>
    <xf numFmtId="0" fontId="10" fillId="0" borderId="1" xfId="33" applyNumberFormat="1" applyFont="1" applyFill="1" applyAlignment="1">
      <alignment horizontal="left" vertical="center" wrapText="1"/>
    </xf>
    <xf numFmtId="167" fontId="14" fillId="0" borderId="1" xfId="34" applyNumberFormat="1" applyFont="1" applyFill="1" applyBorder="1"/>
    <xf numFmtId="167" fontId="29" fillId="0" borderId="1" xfId="34" applyNumberFormat="1" applyFont="1" applyFill="1"/>
    <xf numFmtId="0" fontId="10" fillId="0" borderId="1" xfId="33" applyNumberFormat="1" applyFont="1" applyFill="1" applyAlignment="1">
      <alignment horizontal="left" vertical="top" wrapText="1"/>
    </xf>
    <xf numFmtId="0" fontId="10" fillId="0" borderId="1" xfId="33" applyNumberFormat="1" applyFont="1" applyFill="1" applyAlignment="1">
      <alignment horizontal="left" vertical="top" wrapText="1"/>
    </xf>
    <xf numFmtId="0" fontId="9" fillId="0" borderId="1" xfId="33" applyNumberFormat="1" applyFont="1" applyFill="1" applyAlignment="1">
      <alignment horizontal="left" vertical="center" wrapText="1"/>
    </xf>
    <xf numFmtId="0" fontId="27" fillId="0" borderId="0" xfId="0" applyFont="1" applyFill="1"/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3" fontId="3" fillId="0" borderId="0" xfId="0" applyNumberFormat="1" applyFont="1" applyFill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/>
    </xf>
    <xf numFmtId="3" fontId="4" fillId="0" borderId="2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/>
    </xf>
    <xf numFmtId="3" fontId="4" fillId="0" borderId="3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right" wrapText="1"/>
    </xf>
    <xf numFmtId="3" fontId="3" fillId="0" borderId="2" xfId="0" applyNumberFormat="1" applyFont="1" applyFill="1" applyBorder="1" applyAlignment="1">
      <alignment horizontal="right" wrapText="1"/>
    </xf>
    <xf numFmtId="3" fontId="4" fillId="0" borderId="4" xfId="0" applyNumberFormat="1" applyFont="1" applyFill="1" applyBorder="1" applyAlignment="1">
      <alignment horizontal="right" wrapText="1"/>
    </xf>
    <xf numFmtId="3" fontId="3" fillId="0" borderId="3" xfId="0" applyNumberFormat="1" applyFont="1" applyFill="1" applyBorder="1" applyAlignment="1">
      <alignment horizontal="right" vertical="center" wrapText="1"/>
    </xf>
    <xf numFmtId="3" fontId="4" fillId="0" borderId="5" xfId="0" applyNumberFormat="1" applyFont="1" applyFill="1" applyBorder="1" applyAlignment="1">
      <alignment horizontal="right" wrapText="1"/>
    </xf>
    <xf numFmtId="3" fontId="3" fillId="0" borderId="6" xfId="0" applyNumberFormat="1" applyFont="1" applyFill="1" applyBorder="1" applyAlignment="1">
      <alignment horizontal="left" vertical="top"/>
    </xf>
    <xf numFmtId="3" fontId="4" fillId="0" borderId="2" xfId="0" applyNumberFormat="1" applyFont="1" applyFill="1" applyBorder="1" applyAlignment="1">
      <alignment horizontal="right" wrapText="1"/>
    </xf>
    <xf numFmtId="0" fontId="30" fillId="0" borderId="1" xfId="33" applyFont="1" applyFill="1" applyAlignment="1">
      <alignment horizontal="left"/>
    </xf>
    <xf numFmtId="0" fontId="13" fillId="0" borderId="1" xfId="33" applyFont="1" applyFill="1"/>
    <xf numFmtId="4" fontId="30" fillId="0" borderId="1" xfId="33" applyNumberFormat="1" applyFont="1" applyFill="1" applyAlignment="1">
      <alignment horizontal="right"/>
    </xf>
    <xf numFmtId="4" fontId="32" fillId="0" borderId="1" xfId="33" applyNumberFormat="1" applyFont="1" applyFill="1" applyAlignment="1">
      <alignment horizontal="right"/>
    </xf>
    <xf numFmtId="0" fontId="31" fillId="0" borderId="0" xfId="0" applyFont="1" applyFill="1"/>
    <xf numFmtId="0" fontId="9" fillId="0" borderId="1" xfId="1" applyNumberFormat="1" applyFont="1" applyFill="1" applyAlignment="1">
      <alignment horizontal="left" vertical="top"/>
    </xf>
    <xf numFmtId="3" fontId="9" fillId="0" borderId="1" xfId="1" applyNumberFormat="1" applyFont="1" applyFill="1" applyAlignment="1">
      <alignment horizontal="left" vertical="top"/>
    </xf>
    <xf numFmtId="0" fontId="10" fillId="0" borderId="1" xfId="1" applyNumberFormat="1" applyFont="1" applyFill="1" applyAlignment="1">
      <alignment vertical="top"/>
    </xf>
    <xf numFmtId="0" fontId="10" fillId="0" borderId="1" xfId="1" applyNumberFormat="1" applyFont="1" applyFill="1" applyAlignment="1">
      <alignment horizontal="center" vertical="top"/>
    </xf>
    <xf numFmtId="0" fontId="9" fillId="0" borderId="1" xfId="1" applyNumberFormat="1" applyFont="1" applyFill="1" applyAlignment="1">
      <alignment horizontal="center" vertical="top"/>
    </xf>
    <xf numFmtId="0" fontId="10" fillId="0" borderId="1" xfId="1" applyNumberFormat="1" applyFont="1" applyFill="1" applyAlignment="1">
      <alignment horizontal="left" vertical="top"/>
    </xf>
    <xf numFmtId="0" fontId="11" fillId="0" borderId="7" xfId="1" applyNumberFormat="1" applyFont="1" applyFill="1" applyBorder="1" applyAlignment="1">
      <alignment horizontal="left" vertical="top" wrapText="1"/>
    </xf>
    <xf numFmtId="3" fontId="10" fillId="0" borderId="7" xfId="1" applyNumberFormat="1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>
      <alignment horizontal="left" vertical="top"/>
    </xf>
    <xf numFmtId="3" fontId="9" fillId="0" borderId="8" xfId="1" applyNumberFormat="1" applyFont="1" applyFill="1" applyBorder="1" applyAlignment="1">
      <alignment horizontal="left" vertical="top"/>
    </xf>
    <xf numFmtId="0" fontId="10" fillId="0" borderId="1" xfId="1" applyNumberFormat="1" applyFont="1" applyFill="1" applyAlignment="1">
      <alignment horizontal="left" vertical="center"/>
    </xf>
    <xf numFmtId="3" fontId="10" fillId="0" borderId="7" xfId="1" applyNumberFormat="1" applyFont="1" applyFill="1" applyBorder="1" applyAlignment="1">
      <alignment horizontal="right"/>
    </xf>
    <xf numFmtId="0" fontId="9" fillId="0" borderId="1" xfId="1" applyNumberFormat="1" applyFont="1" applyFill="1" applyAlignment="1">
      <alignment horizontal="left" vertical="center"/>
    </xf>
    <xf numFmtId="3" fontId="9" fillId="0" borderId="8" xfId="1" applyNumberFormat="1" applyFont="1" applyFill="1" applyBorder="1" applyAlignment="1">
      <alignment horizontal="right"/>
    </xf>
    <xf numFmtId="3" fontId="10" fillId="0" borderId="8" xfId="1" applyNumberFormat="1" applyFont="1" applyFill="1" applyBorder="1" applyAlignment="1">
      <alignment horizontal="right"/>
    </xf>
    <xf numFmtId="3" fontId="9" fillId="0" borderId="1" xfId="1" applyNumberFormat="1" applyFont="1" applyFill="1" applyAlignment="1">
      <alignment horizontal="right"/>
    </xf>
    <xf numFmtId="3" fontId="10" fillId="0" borderId="1" xfId="1" applyNumberFormat="1" applyFont="1" applyFill="1" applyAlignment="1">
      <alignment horizontal="right"/>
    </xf>
    <xf numFmtId="3" fontId="10" fillId="0" borderId="9" xfId="1" applyNumberFormat="1" applyFont="1" applyFill="1" applyBorder="1" applyAlignment="1">
      <alignment horizontal="right"/>
    </xf>
    <xf numFmtId="3" fontId="9" fillId="0" borderId="10" xfId="1" applyNumberFormat="1" applyFont="1" applyFill="1" applyBorder="1" applyAlignment="1">
      <alignment horizontal="left" vertical="center"/>
    </xf>
    <xf numFmtId="0" fontId="8" fillId="0" borderId="1" xfId="1" applyFill="1"/>
    <xf numFmtId="3" fontId="8" fillId="0" borderId="1" xfId="1" applyNumberFormat="1" applyFill="1"/>
  </cellXfs>
  <cellStyles count="35">
    <cellStyle name="Comma 2" xfId="4"/>
    <cellStyle name="Comma 2 2" xfId="5"/>
    <cellStyle name="Comma 2 2 2" xfId="6"/>
    <cellStyle name="Comma 2 3" xfId="7"/>
    <cellStyle name="Comma 2 4" xfId="14"/>
    <cellStyle name="Comma 3" xfId="15"/>
    <cellStyle name="Comma 39" xfId="10"/>
    <cellStyle name="Comma 4" xfId="11"/>
    <cellStyle name="Comma 41" xfId="16"/>
    <cellStyle name="Normal 10" xfId="13"/>
    <cellStyle name="Normal 10 2" xfId="12"/>
    <cellStyle name="Normal 10 3" xfId="17"/>
    <cellStyle name="Normal 2" xfId="18"/>
    <cellStyle name="Normal 2 18" xfId="9"/>
    <cellStyle name="Normal 2 2" xfId="19"/>
    <cellStyle name="Normal 2 2 2" xfId="20"/>
    <cellStyle name="Normal 2 2 3" xfId="21"/>
    <cellStyle name="Normal 2 3 2" xfId="22"/>
    <cellStyle name="Normal 26" xfId="23"/>
    <cellStyle name="Normal 3" xfId="24"/>
    <cellStyle name="Normal_15" xfId="25"/>
    <cellStyle name="Обычный" xfId="0" builtinId="0"/>
    <cellStyle name="Обычный 10" xfId="32"/>
    <cellStyle name="Обычный 2" xfId="3"/>
    <cellStyle name="Обычный 2 2" xfId="26"/>
    <cellStyle name="Обычный 3" xfId="27"/>
    <cellStyle name="Обычный 4" xfId="28"/>
    <cellStyle name="Обычный_Лист1" xfId="1"/>
    <cellStyle name="Обычный_Лист13" xfId="2"/>
    <cellStyle name="Обычный_ОДДС" xfId="31"/>
    <cellStyle name="Обычный_ОФП" xfId="33"/>
    <cellStyle name="Пояснение 2" xfId="8"/>
    <cellStyle name="Финансовый 17" xfId="34"/>
    <cellStyle name="Финансовый 2" xfId="29"/>
    <cellStyle name="Финансовый 2 2" xfId="3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76" Type="http://schemas.openxmlformats.org/officeDocument/2006/relationships/externalLink" Target="externalLinks/externalLink72.xml"/><Relationship Id="rId84" Type="http://schemas.openxmlformats.org/officeDocument/2006/relationships/externalLink" Target="externalLinks/externalLink80.xml"/><Relationship Id="rId89" Type="http://schemas.openxmlformats.org/officeDocument/2006/relationships/externalLink" Target="externalLinks/externalLink85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9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87" Type="http://schemas.openxmlformats.org/officeDocument/2006/relationships/externalLink" Target="externalLinks/externalLink83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90" Type="http://schemas.openxmlformats.org/officeDocument/2006/relationships/theme" Target="theme/theme1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externalLink" Target="externalLinks/externalLink73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9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83" Type="http://schemas.openxmlformats.org/officeDocument/2006/relationships/externalLink" Target="externalLinks/externalLink79.xml"/><Relationship Id="rId88" Type="http://schemas.openxmlformats.org/officeDocument/2006/relationships/externalLink" Target="externalLinks/externalLink84.xml"/><Relationship Id="rId9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81" Type="http://schemas.openxmlformats.org/officeDocument/2006/relationships/externalLink" Target="externalLinks/externalLink77.xml"/><Relationship Id="rId86" Type="http://schemas.openxmlformats.org/officeDocument/2006/relationships/externalLink" Target="externalLinks/externalLink8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/Clients/KazTransOil/2001/Branch%20Aktobe/KTO_WB_FSL_31.12.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jakeevaa\BAK2002\Documents%20and%20Settings\AkhmetovGa\My%20Documents\AA%20%20%20%20Clients\BAK\Audit%202001\Final\Sample%20size_BAK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Documents%20and%20Settings\apeshkov\My%20Documents\!!!RECENT%20MATERIALS\BELON%20FINAL\!FINAL%20FINAL\Svod\Notes\With%20NOTES\Chertinskaya_Timur\Final%20new\IAS_fa_ledger_final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Documents%20and%20Settings\tunarokov.RU\Desktop\MMK%20Consolidated%202002%20-%20final\Exchange%20with%20client\DIT-new%2019.05.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$NDS\.EFES_KARAGANDA_SYS.ESY\EFES\FAL\BISHKEK\USD\FAAL6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Documents%20and%20Settings\ibelyatski\My%20Documents\_Projects\EvrazRuda\January05\RPacks\RP_blank_test_AS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ulebayeva/AppData/Local/Deloitte.DA4/Docs/Temp/5000005239/2308319402700006682/13110%20Determine%20Materiality_12m%202016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710%20Materiality%20Calculations%20%202011%20-%20interi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UZBEKOAS\aws\Engagements\ZAO_Kazakhstan_Temir_Zholy\KTZ_2003_IAS_KAS\Documents\O.%20Taxes_YE_20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SOK/_PPE/1001.Avtosvet/A2.Belovopogruztrans.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Documents%20and%20Settings\Saginov\My%20Documents\Data\Kazintel\audit%202001\Arna\FSL\Arna%20billing%20-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&#1050;&#1091;&#1079;&#1077;&#1085;&#1103;&#1090;&#1082;&#1080;&#1085;&#1072;%20&#1053;\&#1052;&#1086;&#1080;%20&#1076;&#1086;&#1082;&#1091;&#1084;&#1077;&#1085;&#1090;&#1099;\&#1089;&#1084;&#1077;&#1090;&#1099;,%20&#1090;&#1072;&#1088;&#1080;&#1092;&#1099;%20,%20&#1082;&#1072;&#1083;&#1100;&#1082;&#1091;&#1083;&#1103;&#1094;&#1080;&#1080;\&#1087;&#1088;&#1086;&#1077;&#1082;&#1090;&#1099;%20&#1090;&#1072;&#1088;&#1080;&#1092;&#1086;&#1074;%20&#1085;&#1072;%202005%20&#1075;&#1086;&#1076;%20&#1076;&#1083;&#1103;%20&#1089;&#1091;&#1073;&#1095;&#1080;&#1082;&#1086;&#1074;\&#1087;&#1088;&#1086;&#1077;&#1082;&#1090;&#1099;\&#1055;&#1088;&#1086;&#1077;&#1082;&#1090;%20&#1090;&#1072;&#1088;&#1080;&#1092;&#1072;%20&#1085;&#1072;%20&#1074;&#1086;&#1076;&#1091;%20&#1053;&#1055;&#1057;%20&#1048;&#1085;&#1076;&#1077;&#1088;%20&#1085;&#1072;%2020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BP/BP_2005/05al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loitteaudit/Attachments/1/Handout%205%202%20-%20ROMM%20-%20Sales%20-%20Illustrative%20Example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loitteaudit/Attachments/1/18XX%20-%20Accounts%20Receivable%20-%20short%20form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TODD%20excel1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loitteaudit/Attachments/1/18XX%20-%20Accrued%20Expenses%20-%20short%20form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Documents%20and%20Settings\mstepanov\My%20Documents\Clients\Belon\2004\Consolidation\OOO_Shakhta_Chertinskaya_Koksovaya\FA\IFRS_FA_Chertinskay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IMY\aws\DATA\Clients\EFES%20Brewery\2001\31%20December%202001\pbc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Commercial\Projects\Belon\Belon%2002\!FINAL%20FINAL\Svod%20NEW\Associates\Belovopogruztrans\08_BelovpogruztransFA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odulin\2000\1sec_bill\Excel\BP\2000\00alm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odulin\2000\1sec_bill\from%20yulia\staff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urambayeva/My%20Documents/Clients/KAZOIL/Audit%201999-2002%20PIU/wp/&#1052;&#1086;&#1080;%20&#1076;&#1086;&#1082;&#1091;&#1084;&#1077;&#1085;&#1090;&#1099;/&#1060;&#1080;&#1085;&#1054;&#1090;/&#1060;&#1054;&#1048;-&#1057;&#1077;&#1085;25.1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TULEBATO\aws\Documents%20and%20Settings\helpdesk\Desktop\VVV\bs1999\aug99\IAS0899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DOCUME~1\ZH-SAM~1\LOCALS~1\Temp\C.Lotus.Notes.Data\57_1NKs%20&#1087;&#1083;&#1102;&#1089;%20&#1040;&#1040;_&#1053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2\Work\&#1041;&#1080;&#1079;&#1085;&#1077;&#1089;-&#1087;&#1083;&#1072;&#1085;%202006-2010\18.07.05\&#1055;&#1088;&#1080;&#1083;&#1086;&#1078;&#1077;&#1085;&#1080;&#1077;%20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kozybasa1\Shared\WINDOWS\TEMP\Grv105.tmp\9%20mes\&#1054;&#1087;&#1077;&#1088;_&#1040;&#1042;&#1043;\&#1054;&#1087;&#1077;&#1088;&#1072;&#1090;&#1080;&#1074;&#1082;&#1072;%20&#1079;&#1072;%20&#1072;&#1074;&#1075;&#1091;&#1089;&#1090;_05_&#1050;&#1052;&#1043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1057;&#1074;&#1086;&#1073;&#1086;&#1076;&#1085;&#1072;&#1103;\DOCUME~1\N-DZHA~1\LOCALS~1\Temp\C.Lotus.Notes.Data\rUM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Documents%20and%20Settings\Z-Rakhmankulova\&#1052;&#1086;&#1080;%20&#1076;&#1086;&#1082;&#1091;&#1084;&#1077;&#1085;&#1090;&#1099;\&#1042;&#1085;.%20&#1087;&#1086;&#1083;&#1086;&#1078;&#1077;&#1085;&#1080;&#1103;\&#1059;&#1095;&#1077;&#1090;&#1085;&#1072;&#1103;%20&#1087;&#1086;&#1083;&#1080;&#1090;&#1080;&#1082;&#1072;\&#1055;&#1083;&#1072;&#1085;%20&#1089;&#1095;&#1077;&#1090;&#1086;&#1074;\Kmg_57s%2024%2002%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PPE%20testing%20as%20at%2030.11.2013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timurunarokov\Pub\MyFolder\projects\AFK%20Sistema\STAGE3\MTU-Intel\MtuIntel_28040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650.NZT%20Other%20income%20&amp;%20expenses%20review%206m%202008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Documents%20and%20Settings\ibelyatski\My%20Documents\_Projects\BASEL\Reportings\&#1041;&#1062;&#1041;&#1050;_2003_11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DATA\Banks\Turkmen-Turkish%20Bank\2000\Final%2012%20months\Restatement\TTB%20Restatement%202000-12%20NEW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loitteaudit/Attachments/1/18XX%20-%20Revenues%20-%20short%20form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ERIKOVMY\aws\dba001\317zu\document\VVV\BS%202003\Aug%202003\Variance%20Analysis_VC_Ytd%20aug%202003_presentatio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odulin\2000\1sec_bill\from%20yulia\MD00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rett/AppData/Local/Microsoft/Windows/Temporary%20Internet%20Files/Content.Outlook/RKYSLOR7/18XX%20-%20Inventory_Revised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340%20Evaluation%20of%20Misstatements%20and%20Disclosure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2\Work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loitteaudit/Attachments/1/18XX%20-%20Accounts%20Payable%20-%20short%20form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urambayeva/My%20Documents/Clients/KAZOIL/Audit%201999-2002%20PIU/pbc/OTCHET1999/april-june9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TULEBATO\aws\Documents%20and%20Settings\helpdesk\Desktop\317zu\document\VVV\EBRDIFC\Qtr4%202001\IK2001-for%20update_internal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Engagements\KarazhanBasMunay\KaraZhanbasMunay_semiannual_2002\Documents\TRIAL%20BALANCE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ulebayeva/AppData/Local/Deloitte.DA4/Docs/Temp/5000006202/2327756259300000373/11011%20Determine%20Material%20Classes%20of%20Transactions,%20Account%20Balances%20&amp;%20Disclosures%20FINAL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50%20Loans%20testing%20last%2031%2012%202012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250.XXX%20COS%20and%20SG&amp;A%20for%209m%202009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server\&#1086;&#1094;&#1077;&#1085;&#1097;&#1080;&#1082;&#1080;\MyFolder\projects\AFK%20Sistema\STAGE3\MTU-Intel\MtuIntel_280404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Commercial\Projects\Belon\Belon%2002\Exchange\FINAL%20MODELS\With%20NOTES\Kostromovskaya\03_Kostroma_with%20notes_FINAL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KADIRSIZOVARA\aws\Documents%20and%20Settings\DemidovN\My%20Documents\For%20Information%20only%20-%20Clients\Kazakhoil\KAZAKHOIL%202000\2.%20Kazakhoil%20Head%20Office\Audit%20Team\New%20UMG%20%202000%20-%20Nigara\5.%20Uzenmunaigas\Working%20Sections\Cost%20of%20Production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&#1055;&#1086;&#1095;&#1090;&#1072;\&#1054;&#1073;o&#1088;&#1086;&#1090;.&#1073;&#1072;&#1083;&#1072;&#1085;&#1089;%20&#1080;%20&#1077;&#1075;&#1086;%20&#1092;&#1086;&#1088;&#1084;&#1099;%201.01.02&#1075;.%20&#1076;&#1083;&#1103;%20&#1087;&#1088;&#1086;&#1075;&#1088;&#1072;&#1084;&#1084;&#109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fsr06\Departments\Belon\LKZSM\FairValueAdj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150%20Cash%20Testing%202013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ulebayeva/Desktop/5150%20%20Cash%20Testing%20as%20of%2030%2011%202015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450%20TMS%20as%20of%2031%2012%202011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server\&#1086;&#1094;&#1077;&#1085;&#1097;&#1080;&#1082;&#1080;\MyFolder\projects\Sea\Port\TMTP_240304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LOBKOVAN\aws\Engagements\ABS%20CENTER\ABS%20CENTER-AUDIT2002\Documents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TSB015\AUDIT\Dec2001\Final\&#1041;&#1048;&#1056;&#1046;&#1040;\Gzb_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KHMETOVGA\aws\WINDOWS\TEMP\&#1055;&#1086;&#1095;&#1090;&#1072;\&#1054;&#1073;o&#1088;&#1086;&#1090;.&#1073;&#1072;&#1083;&#1072;&#1085;&#1089;%20&#1080;%20&#1077;&#1075;&#1086;%20&#1092;&#1086;&#1088;&#1084;&#1099;%201.01.02&#1075;.%20&#1076;&#1083;&#1103;%20&#1087;&#1088;&#1086;&#1075;&#1088;&#1072;&#1084;&#1084;&#1099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Documents%20and%20Settings\aldasheva\&#1056;&#1072;&#1073;&#1086;&#1095;&#1080;&#1081;%20&#1089;&#1090;&#1086;&#1083;\2005&#1075;\&#1054;&#1087;&#1077;&#1088;&#1072;&#1094;&#1080;&#1086;&#1085;&#1085;&#1099;&#1081;%20&#1073;&#1102;&#1076;&#1078;&#1077;&#1090;%202005&#1075;\&#1041;&#1102;&#1076;&#1078;&#1077;&#1090;%20&#1047;&#1060;_%20&#1076;&#1086;&#1075;&#1086;&#1074;&#1086;&#1088;&#1072;_%20&#1089;&#1095;&#1077;&#1090;&#1072;%20%202005%20&#1075;%20&#1057;&#1042;&#1054;&#1044;%20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enzhebekova/AppData/Local/Microsoft/Windows/Temporary%20Internet%20Files/Content.Outlook/UP49Y6KH/&#1058;&#1054;&#1054;_&#1041;&#1044;&#1056;%20&#1080;&#1090;&#1086;&#1075;%202012_&#1073;&#1102;&#1076;&#1078;&#1077;&#1090;%20&#1087;&#1088;&#1086;&#1077;&#1082;&#1090;_&#1101;&#1083;2+5780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TULEBATO\aws\Documents%20and%20Settings\helpdesk\Desktop\TEMP\IK2001-update%20FY%20200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&#1062;&#1054;-121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SAGNAYMA\aws\Documents%20and%20Settings\t.kulmanova\Local%20Settings\Temporary%20Internet%20Files\OLK131\&#1076;&#1077;&#1073;&#1080;&#1090;%20&#1085;&#1072;%2031%2006%2005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Documents%20and%20Settings\S-Terekhov\Local%20Settings\Temporary%20Internet%20Files\OLK21\&#1092;&#1077;&#1074;%202002\&#1044;&#1041;&#1057;&#1055;_02_%202002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0%20DTT%20model%20for%20PBC%20transformation%2031%2012%202008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cb008\&#1046;&#1072;&#1085;&#1085;&#1072;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server\&#1086;&#1094;&#1077;&#1085;&#1097;&#1080;&#1082;&#1080;\2005%20&#1075;&#1086;&#1076;\KPMG%20-%20&#1045;&#1074;&#1088;&#1072;&#1079;&#1088;&#1091;&#1076;&#1072;\KPMG\&#1045;&#1074;&#1088;&#1072;&#1079;&#1088;&#1091;&#1076;&#1072;%20&#1054;&#1040;&#1054;\&#1056;&#1072;&#1089;&#1095;&#1077;&#1090;%20&#1054;&#1041;&#1054;&#1056;_&#1045;&#1040;&#1056;_01.01.04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1999\&#1052;&#1072;&#1088;&#1096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Dynamic/Plan_Actual/2004/Reg04pf_tenge1new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LIKHOVANI\aws\&#1055;&#1086;&#1095;&#1090;&#1072;\&#1054;&#1073;o&#1088;&#1086;&#1090;.&#1073;&#1072;&#1083;&#1072;&#1085;&#1089;%20&#1080;%20&#1077;&#1075;&#1086;%20&#1092;&#1086;&#1088;&#1084;&#1099;%201.01.02&#1075;.%20&#1076;&#1083;&#1103;%20&#1087;&#1088;&#1086;&#1075;&#1088;&#1072;&#1084;&#1084;&#1099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Zhugurova\Local%20Settings\Temporary%20Internet%20Files\OLK12\&#1092;&#1077;&#1074;%202002\&#1044;&#1041;&#1057;&#1055;_02_%20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41;&#1050;&#1050;&#1041;\&#1041;&#1091;&#1083;&#1072;&#1074;&#1080;&#1085;&#1072;%20&#1042;.&#1057;\&#1057;&#1080;&#1073;&#1082;&#1086;&#1085;&#1090;&#1088;&#1072;&#1082;&#1090;\2013%20&#1080;&#1102;&#1083;&#1100;%202%20&#1082;&#1074;%2013%20&#1057;&#1080;&#1073;&#1050;&#1086;&#1085;&#1090;&#1088;&#1072;&#1082;&#1090;%2020130628_1610_Credit%20Application_v1_054.xlsm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GAYDAAL\aws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6-2010&#1075;&#1075;\&#1073;&#1080;&#1079;&#1085;&#1077;&#1089;-&#1087;&#1083;&#1072;&#1085;\&#1057;&#1074;&#1086;&#1076;&#1085;&#1099;&#1081;%20&#1073;&#1080;&#1079;&#1085;&#1077;&#1089;-&#1087;&#1083;&#1072;&#1085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58;&#1088;&#1072;&#1085;&#1079;&#1080;&#1090;254\&#1062;&#1054;-12&#1090;00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1057;&#1074;&#1086;&#1073;&#1086;&#1076;&#1085;&#1072;&#1103;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enzhebekova/AppData/Local/Microsoft/Windows/Temporary%20Internet%20Files/Content.Outlook/UP49Y6KH/01/&#1055;&#1041;_&#1073;&#1102;&#1076;&#1078;&#1077;&#1090;%202012_&#1103;&#1085;&#1074;&#1072;&#1088;&#1100;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HASENOVGA\aws\Documents%20and%20Settings\saurambayeva\My%20Documents\Clients\kto\Asel\TO%20Do\USER\MANAT\CREDITY\REGION\ARHIV\OBL_CRED_30-06-97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2;&#1085;&#1091;&#1090;&#1088;252\2001\&#1062;&#1054;-12-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ulebayeva/Desktop/KazAzot_15/Planning/Materiality/1710%20Materiality%20Calculation%20KAZAZOT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4"/>
      <sheetName val="F-1,2"/>
      <sheetName val="F-3"/>
      <sheetName val="A"/>
      <sheetName val="B-1"/>
      <sheetName val="B-2"/>
      <sheetName val="B-3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B_4"/>
      <sheetName val="Статьи"/>
      <sheetName val="A-20"/>
      <sheetName val="U4.100 711"/>
      <sheetName val="Actuals Input"/>
      <sheetName val="KTO_WB_FSL_31.12.01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2210900-Aug"/>
      <sheetName val="расшиф процентов (2)"/>
      <sheetName val="Gas1999"/>
      <sheetName val="U-3"/>
      <sheetName val="U-4"/>
      <sheetName val="DATA"/>
      <sheetName val="Содержание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STemp"/>
      <sheetName val="ЯНВАРЬ"/>
      <sheetName val="Форма2"/>
      <sheetName val="Capex"/>
      <sheetName val="Sample size_BAK"/>
      <sheetName val="Random Report"/>
      <sheetName val="Sheet2"/>
      <sheetName val="Sheet3"/>
      <sheetName val="Статьи"/>
      <sheetName val="Book Adjustments"/>
    </sheetNames>
    <sheetDataSet>
      <sheetData sheetId="0" refreshError="1">
        <row r="3">
          <cell r="B3" t="str">
            <v>Bogatyr Access Komir</v>
          </cell>
        </row>
        <row r="4">
          <cell r="B4" t="str">
            <v>31/12/01</v>
          </cell>
        </row>
        <row r="5">
          <cell r="B5" t="str">
            <v>to substatiate inventory balance through observati</v>
          </cell>
        </row>
        <row r="6">
          <cell r="B6" t="str">
            <v>DO</v>
          </cell>
        </row>
        <row r="7">
          <cell r="B7" t="str">
            <v>31-Mar-02</v>
          </cell>
        </row>
        <row r="13">
          <cell r="B13" t="str">
            <v>#,###,###,###,##0.00;(#,###,###,###,##0.00)</v>
          </cell>
        </row>
        <row r="15">
          <cell r="B15" t="str">
            <v>#,###,###,###,##0;(#,###,###,###,##0)</v>
          </cell>
        </row>
        <row r="45">
          <cell r="B45">
            <v>984227671.2093569</v>
          </cell>
        </row>
        <row r="46">
          <cell r="B46">
            <v>5678</v>
          </cell>
        </row>
        <row r="47">
          <cell r="B47">
            <v>179</v>
          </cell>
        </row>
        <row r="48">
          <cell r="B48">
            <v>60915811.921569996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note"/>
      <sheetName val="Schedule1"/>
      <sheetName val="Leasing"/>
      <sheetName val="FA_Ledger"/>
      <sheetName val="CIP"/>
      <sheetName val="infl_rates"/>
      <sheetName val="Revaluations"/>
      <sheetName val="CIP_Ledger_OLD"/>
    </sheetNames>
    <sheetDataSet>
      <sheetData sheetId="0"/>
      <sheetData sheetId="1"/>
      <sheetData sheetId="2"/>
      <sheetData sheetId="3"/>
      <sheetData sheetId="4"/>
      <sheetData sheetId="5">
        <row r="43">
          <cell r="H43">
            <v>1.0467539745599999</v>
          </cell>
        </row>
      </sheetData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Rec RUS"/>
      <sheetName val="Fin stat - closing"/>
      <sheetName val="Fin stat - opening"/>
      <sheetName val="DIT calc"/>
      <sheetName val="Tax rec"/>
      <sheetName val="DIT disclosure"/>
    </sheetNames>
    <sheetDataSet>
      <sheetData sheetId="0" refreshError="1">
        <row r="7">
          <cell r="E7" t="str">
            <v>USD</v>
          </cell>
        </row>
        <row r="9">
          <cell r="E9" t="str">
            <v>IFRS</v>
          </cell>
        </row>
        <row r="16">
          <cell r="E16">
            <v>0.24</v>
          </cell>
        </row>
        <row r="17">
          <cell r="E17">
            <v>0.24</v>
          </cell>
        </row>
        <row r="18">
          <cell r="E18">
            <v>0.24</v>
          </cell>
        </row>
        <row r="19">
          <cell r="E19">
            <v>0.24</v>
          </cell>
        </row>
        <row r="22">
          <cell r="F22">
            <v>3.3178500331785002E-2</v>
          </cell>
        </row>
        <row r="23">
          <cell r="F23">
            <v>3.1838515051657988E-2</v>
          </cell>
        </row>
        <row r="24">
          <cell r="F24">
            <v>3.1461975056946173E-2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AL68"/>
      <sheetName val="ЯНВАРЬ"/>
      <sheetName val="A-20"/>
      <sheetName val="Threshold Table"/>
      <sheetName val="TB"/>
      <sheetName val="PR CN"/>
      <sheetName val="FES"/>
      <sheetName val="CASH"/>
      <sheetName val="Info"/>
      <sheetName val="Загрузка "/>
      <sheetName val="Final_1145"/>
      <sheetName val="SMSTemp"/>
      <sheetName val="МО 0012"/>
      <sheetName val="chiet tinh"/>
      <sheetName val="Sheet1"/>
      <sheetName val="Sheet3"/>
      <sheetName val="P9-BS by Co"/>
      <sheetName val="Selection"/>
      <sheetName val="fish"/>
      <sheetName val="Anlagevermögen"/>
      <sheetName val="PYTB"/>
      <sheetName val="PR_CN"/>
      <sheetName val="Threshold_Table"/>
      <sheetName val="Загрузка_"/>
      <sheetName val="Assumption"/>
      <sheetName val="Calculations"/>
      <sheetName val="SGV_Oz"/>
      <sheetName val="PDC_Worksheet"/>
      <sheetName val="SUMMARY"/>
      <sheetName val="FAAL68.XLS"/>
      <sheetName val="Sony"/>
      <sheetName val="Assumptions"/>
      <sheetName val="д.7.001"/>
      <sheetName val="#REF"/>
      <sheetName val="KONSOLID"/>
      <sheetName val="Aug"/>
      <sheetName val="July"/>
      <sheetName val="June"/>
      <sheetName val="May"/>
      <sheetName val="Sept"/>
      <sheetName val="KazCopper"/>
      <sheetName val="FMLK"/>
      <sheetName val="FDREPORT"/>
      <sheetName val="Resource Sheet"/>
      <sheetName val="Main Sheet"/>
      <sheetName val="Управление"/>
      <sheetName val="3НК"/>
      <sheetName val="ОборБалФормОтч"/>
      <sheetName val="База"/>
      <sheetName val="7.1"/>
      <sheetName val="IFRS FS"/>
      <sheetName val="\\$NDS\.EFES_KARAGANDA_SYS.ESY\"/>
      <sheetName val="admin"/>
      <sheetName val="Ural med"/>
      <sheetName val="Sales for 2001"/>
      <sheetName val="PD.5_2"/>
      <sheetName val="1,3 новая"/>
      <sheetName val="Scenarios"/>
      <sheetName val="ИнвестицииСвод"/>
      <sheetName val="PD.5_1"/>
      <sheetName val="Итог по НПО "/>
      <sheetName val="PD.5_3"/>
      <sheetName val="Баланс (Ф1)"/>
      <sheetName val="1.401.2"/>
      <sheetName val="П"/>
      <sheetName val="формаДДС_пЛОХ_ЛОХЛкмесяц03_ДАШв"/>
      <sheetName val="К1_МП"/>
      <sheetName val="__$NDS_.EFES_KARAGANDA_SYS.ESY_"/>
    </sheetNames>
    <definedNames>
      <definedName name="BILAN"/>
      <definedName name="GDBUT"/>
      <definedName name="GDRAP"/>
      <definedName name="GEBUT"/>
      <definedName name="GERAP"/>
      <definedName name="SATBLT"/>
      <definedName name="SATBUS"/>
      <definedName name="SATRA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12.2003"/>
      <sheetName val="2004"/>
      <sheetName val="Info"/>
      <sheetName val="Grouplist"/>
      <sheetName val="Control"/>
      <sheetName val="A1"/>
      <sheetName val="A2"/>
      <sheetName val="A3"/>
      <sheetName val="A4"/>
      <sheetName val="A5"/>
      <sheetName val="A6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AutoAdj"/>
      <sheetName val="Accounts"/>
    </sheetNames>
    <sheetDataSet>
      <sheetData sheetId="0"/>
      <sheetData sheetId="1"/>
      <sheetData sheetId="2" refreshError="1">
        <row r="5">
          <cell r="D5" t="str">
            <v>01/01/2004</v>
          </cell>
        </row>
        <row r="6">
          <cell r="D6" t="str">
            <v>31/12/2004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Input &amp; Summary"/>
      <sheetName val="Summary"/>
      <sheetName val="TB_12m16"/>
      <sheetName val="TB_9m16"/>
      <sheetName val="PY misstatements"/>
      <sheetName val="Sliding Scale"/>
      <sheetName val="Materiality - AB, COT, and Disc"/>
      <sheetName val="SS"/>
      <sheetName val="Module1"/>
    </sheetNames>
    <sheetDataSet>
      <sheetData sheetId="0" refreshError="1"/>
      <sheetData sheetId="1">
        <row r="8">
          <cell r="B8">
            <v>12774193.083329998</v>
          </cell>
        </row>
        <row r="9">
          <cell r="B9">
            <v>0.05</v>
          </cell>
        </row>
        <row r="11">
          <cell r="B11">
            <v>630000</v>
          </cell>
        </row>
        <row r="12">
          <cell r="B12">
            <v>63000</v>
          </cell>
        </row>
      </sheetData>
      <sheetData sheetId="2" refreshError="1"/>
      <sheetData sheetId="3"/>
      <sheetData sheetId="4">
        <row r="8">
          <cell r="C8" t="str">
            <v>1010, Денежные средства в кассе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alculations"/>
      <sheetName val="Sliding Scale"/>
      <sheetName val="Tickmarks"/>
      <sheetName val="E-rates"/>
      <sheetName val="SS support"/>
    </sheetNames>
    <sheetDataSet>
      <sheetData sheetId="0" refreshError="1">
        <row r="2">
          <cell r="B2" t="str">
            <v>Revenue</v>
          </cell>
        </row>
        <row r="4">
          <cell r="B4">
            <v>28110788.200354528</v>
          </cell>
        </row>
        <row r="9">
          <cell r="B9">
            <v>428742.78737404384</v>
          </cell>
        </row>
        <row r="12">
          <cell r="B12">
            <v>364431.36926793726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302.1"/>
      <sheetName val="yO100 - Taxes lead"/>
      <sheetName val="yO101 - Updated taxes lead _ZAO"/>
      <sheetName val="yO102-Taxes lead_OAO"/>
      <sheetName val="yO200 - Error Schedule"/>
      <sheetName val="yO300 - CIT"/>
      <sheetName val="yO301 - Confirmation of BV "/>
      <sheetName val="yO302"/>
      <sheetName val="yO302.2"/>
      <sheetName val="yO302.3"/>
      <sheetName val="yO303 - FOREX testing"/>
      <sheetName val="yO304_Interest testing"/>
      <sheetName val="yO400 - VAT"/>
      <sheetName val="yO500 - WHT &amp; RCVAT testing"/>
      <sheetName val="yO501"/>
      <sheetName val="yO502"/>
      <sheetName val="yO503"/>
      <sheetName val="yO900-Tax audit acts"/>
      <sheetName val="yO302_1"/>
      <sheetName val="группа"/>
      <sheetName val="Cash CCI Detail"/>
      <sheetName val="Workings"/>
      <sheetName val="Macroeconomic Assumptions"/>
      <sheetName val="Hidden"/>
      <sheetName val="O. Taxes_YE_2003"/>
      <sheetName val="#ССЫЛКА"/>
      <sheetName val="ЯНВ_99"/>
      <sheetName val="N_SVOD"/>
      <sheetName val="CA"/>
      <sheetName val="класс"/>
      <sheetName val="XLR_NoRangeSheet"/>
      <sheetName val="База"/>
      <sheetName val="yO100_-_Taxes_lead"/>
      <sheetName val="yO101_-_Updated_taxes_lead__ZAO"/>
      <sheetName val="yO102-Taxes_lead_OAO"/>
      <sheetName val="yO200_-_Error_Schedule"/>
      <sheetName val="yO300_-_CIT"/>
      <sheetName val="yO301_-_Confirmation_of_BV_"/>
      <sheetName val="yO302_11"/>
      <sheetName val="yO302_2"/>
      <sheetName val="yO302_3"/>
      <sheetName val="yO400_-_VAT"/>
      <sheetName val="yO500_-_WHT_&amp;_RCVAT_testing"/>
      <sheetName val="yO900-Tax_audit_acts"/>
      <sheetName val="yO303_-_FOREX_testing"/>
      <sheetName val="yO304_Interest_testing"/>
      <sheetName val="Macroeconomic_Assumptions"/>
      <sheetName val="Load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Adj"/>
      <sheetName val="Info"/>
      <sheetName val="Итог-сверка-РСБУ"/>
      <sheetName val="A2"/>
      <sheetName val="РеестрМСФО"/>
      <sheetName val="AAR"/>
      <sheetName val="Grouplist"/>
      <sheetName val="ОФ"/>
    </sheetNames>
    <sheetDataSet>
      <sheetData sheetId="0" refreshError="1"/>
      <sheetData sheetId="1">
        <row r="8">
          <cell r="G8" t="str">
            <v>31 Декабрь 2004</v>
          </cell>
        </row>
        <row r="9">
          <cell r="G9" t="str">
            <v>31 Декабрь 2005</v>
          </cell>
        </row>
        <row r="20">
          <cell r="E20" t="str">
            <v>тыс. руб</v>
          </cell>
        </row>
      </sheetData>
      <sheetData sheetId="2" refreshError="1"/>
      <sheetData sheetId="3" refreshError="1"/>
      <sheetData sheetId="4"/>
      <sheetData sheetId="5" refreshError="1"/>
      <sheetData sheetId="6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"/>
      <sheetName val="10-1"/>
      <sheetName val="SMSTemp"/>
      <sheetName val="CPI"/>
      <sheetName val="definitions"/>
      <sheetName val="GAAP TB 31.12.01  detail p&amp;l"/>
      <sheetName val="Sales for 2001"/>
      <sheetName val="Actuals Input"/>
      <sheetName val="Arna billing - 2001"/>
      <sheetName val="Sheet1"/>
      <sheetName val="Info"/>
      <sheetName val="yO302.1"/>
      <sheetName val="co_code"/>
      <sheetName val="Cash Flow - 2004 Workings"/>
      <sheetName val="UNITPRICES"/>
      <sheetName val="FS-97"/>
      <sheetName val="Summary"/>
      <sheetName val="д.7.001"/>
      <sheetName val="Виды оплат"/>
      <sheetName val="Цеха"/>
      <sheetName val="Catalogue"/>
      <sheetName val="demir kzt"/>
      <sheetName val="Cash Flow - CY Workings"/>
      <sheetName val="- 1 -"/>
      <sheetName val="UOG_TB"/>
      <sheetName val="Ural med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TB"/>
      <sheetName val="PR CN"/>
      <sheetName val="CA"/>
      <sheetName val="FES"/>
    </sheetNames>
    <sheetDataSet>
      <sheetData sheetId="0">
        <row r="30">
          <cell r="B30">
            <v>1307518.6400001969</v>
          </cell>
        </row>
      </sheetData>
      <sheetData sheetId="1">
        <row r="30">
          <cell r="B30">
            <v>1307518.6400001969</v>
          </cell>
        </row>
      </sheetData>
      <sheetData sheetId="2" refreshError="1">
        <row r="3">
          <cell r="B3" t="str">
            <v>Arna</v>
          </cell>
        </row>
        <row r="30">
          <cell r="B30">
            <v>1307518.6400001969</v>
          </cell>
        </row>
        <row r="31">
          <cell r="B31">
            <v>0</v>
          </cell>
        </row>
        <row r="32">
          <cell r="B32">
            <v>1307518.6400001969</v>
          </cell>
        </row>
        <row r="33">
          <cell r="B33">
            <v>31999</v>
          </cell>
        </row>
        <row r="34">
          <cell r="B34">
            <v>15</v>
          </cell>
        </row>
        <row r="35">
          <cell r="B35">
            <v>87167.909333346455</v>
          </cell>
        </row>
        <row r="36">
          <cell r="B36">
            <v>61501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1307518.6400001969</v>
          </cell>
        </row>
        <row r="42">
          <cell r="B42">
            <v>1307518.6400001969</v>
          </cell>
        </row>
        <row r="50">
          <cell r="B50">
            <v>0</v>
          </cell>
        </row>
        <row r="51">
          <cell r="B51">
            <v>31999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расчет"/>
      <sheetName val="ФОТ и соц.налог "/>
      <sheetName val="амортизация"/>
      <sheetName val="ээ"/>
      <sheetName val="свод по материал"/>
      <sheetName val="р№1"/>
      <sheetName val="№2"/>
      <sheetName val="Услуги банков"/>
      <sheetName val="налог"/>
      <sheetName val="ЦХЛ 2004"/>
      <sheetName val="ОТиТБ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lists"/>
      <sheetName val="FSN"/>
      <sheetName val="Исх_данные"/>
      <sheetName val="SUMMARY"/>
      <sheetName val="Const"/>
      <sheetName val="Staff"/>
      <sheetName val="Свод"/>
      <sheetName val="analis"/>
      <sheetName val="Райс"/>
      <sheetName val="HB"/>
      <sheetName val="CF_DM"/>
      <sheetName val="CF_IM"/>
      <sheetName val="Report"/>
      <sheetName val="BS"/>
      <sheetName val="FSN (new)"/>
      <sheetName val="FS_alm"/>
      <sheetName val="Dep_OpEx"/>
      <sheetName val="Capex"/>
      <sheetName val="Prepaid"/>
      <sheetName val="Prepaid_CDMA"/>
      <sheetName val="CDMA"/>
      <sheetName val="New_serv"/>
      <sheetName val="FixedPhone"/>
      <sheetName val="Transfer"/>
      <sheetName val="SubProj"/>
      <sheetName val="Traf_Pat"/>
      <sheetName val="Tariffs"/>
      <sheetName val="Traffic"/>
      <sheetName val="Traf_Rev"/>
      <sheetName val="FixRev"/>
      <sheetName val="KTK"/>
      <sheetName val="MITI"/>
      <sheetName val="FST_rex"/>
      <sheetName val="Net_R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4">
          <cell r="D14">
            <v>6</v>
          </cell>
        </row>
        <row r="21">
          <cell r="D21">
            <v>1.7000000000000001E-2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>
        <row r="3">
          <cell r="E3">
            <v>2004</v>
          </cell>
          <cell r="F3" t="str">
            <v>Jan-05</v>
          </cell>
          <cell r="G3" t="str">
            <v>Feb-05</v>
          </cell>
          <cell r="H3" t="str">
            <v>Mar-05</v>
          </cell>
          <cell r="I3" t="str">
            <v>Apr-05</v>
          </cell>
          <cell r="J3" t="str">
            <v>May-05</v>
          </cell>
          <cell r="K3" t="str">
            <v>Jun-05</v>
          </cell>
          <cell r="L3" t="str">
            <v>Jul-05</v>
          </cell>
          <cell r="M3" t="str">
            <v>Aug-05</v>
          </cell>
          <cell r="N3" t="str">
            <v>Sep-05</v>
          </cell>
          <cell r="O3" t="str">
            <v>Oct-05</v>
          </cell>
          <cell r="P3" t="str">
            <v>Nov-05</v>
          </cell>
          <cell r="Q3" t="str">
            <v>Dec-05</v>
          </cell>
          <cell r="R3">
            <v>2005</v>
          </cell>
        </row>
      </sheetData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ertions"/>
      <sheetName val="ROMM Sales"/>
      <sheetName val="Sheet1"/>
      <sheetName val="ROM - AR unbilled"/>
      <sheetName val="Control Testing Procedures"/>
      <sheetName val="Substantive Procedures"/>
      <sheetName val="Tickmarks"/>
    </sheetNames>
    <sheetDataSet>
      <sheetData sheetId="0"/>
      <sheetData sheetId="1"/>
      <sheetData sheetId="2"/>
      <sheetData sheetId="3">
        <row r="1">
          <cell r="A1" t="str">
            <v>Risk (Not Significant) and Relying on Controls - Low Extent of Testing</v>
          </cell>
        </row>
        <row r="2">
          <cell r="A2" t="str">
            <v>Risk (Not Significant) and Relying on Controls - Normal Extent of Testing</v>
          </cell>
        </row>
        <row r="3">
          <cell r="A3" t="str">
            <v>Significant Risk and Relying on Controls</v>
          </cell>
        </row>
        <row r="4">
          <cell r="A4" t="str">
            <v>Risk (Not Significant) and Not Relying on Controls</v>
          </cell>
        </row>
        <row r="5">
          <cell r="A5" t="str">
            <v>Significant Risk and Not Relying on Controls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ertions"/>
      <sheetName val="Risks of Material Misstatement"/>
      <sheetName val="Sheet1"/>
      <sheetName val="Substantive Procedures"/>
      <sheetName val="General IT Controls"/>
      <sheetName val="Tickmarks"/>
    </sheetNames>
    <sheetDataSet>
      <sheetData sheetId="0" refreshError="1"/>
      <sheetData sheetId="1" refreshError="1"/>
      <sheetData sheetId="2"/>
      <sheetData sheetId="3">
        <row r="1">
          <cell r="A1" t="str">
            <v>Risk (Not Significant) and Relying on Controls - Low Extent of Testing</v>
          </cell>
        </row>
      </sheetData>
      <sheetData sheetId="4"/>
      <sheetData sheetId="5" refreshError="1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HideSheet"/>
      <sheetName val="Profit and loss"/>
      <sheetName val="CF"/>
      <sheetName val="12 разд. все"/>
      <sheetName val="Summary of Misstatements"/>
      <sheetName val="misc"/>
      <sheetName val="CMA Calculations- Figure 5440.1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-97"/>
      <sheetName val="CF"/>
      <sheetName val="Changes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База"/>
      <sheetName val="Anlagevermögen"/>
      <sheetName val="yO302.1"/>
      <sheetName val="ЯНВАРЬ"/>
      <sheetName val="Income Statement"/>
      <sheetName val="SMSTemp"/>
      <sheetName val="Sheet1"/>
      <sheetName val="Contents"/>
      <sheetName val="Loans_010107"/>
      <sheetName val="U2.1010"/>
      <sheetName val="Tabeller"/>
      <sheetName val="2002"/>
      <sheetName val="Combined"/>
      <sheetName val="Bal Sheet"/>
      <sheetName val="Data"/>
      <sheetName val="Bal Sheet 2322.1"/>
      <sheetName val="1 класс"/>
      <sheetName val="2 класс"/>
      <sheetName val="3 класс"/>
      <sheetName val="4 класс"/>
      <sheetName val="5 класс"/>
      <sheetName val="Cash Flow - 2004 Workings"/>
      <sheetName val="HKM RTC Crude costs"/>
      <sheetName val="F-1,2,3_97"/>
      <sheetName val="客戶清單customer list"/>
      <sheetName val="JobDetails"/>
      <sheetName val="Ratios"/>
      <sheetName val="Balance Sheet"/>
      <sheetName val="группа"/>
      <sheetName val="Workings"/>
      <sheetName val="Macroeconomic Assumptions"/>
      <sheetName val="misc"/>
    </sheetNames>
    <sheetDataSet>
      <sheetData sheetId="0" refreshError="1">
        <row r="90">
          <cell r="BA90">
            <v>4405391</v>
          </cell>
        </row>
      </sheetData>
      <sheetData sheetId="1">
        <row r="90">
          <cell r="BA90">
            <v>4405391</v>
          </cell>
        </row>
      </sheetData>
      <sheetData sheetId="2">
        <row r="90">
          <cell r="BA90">
            <v>4405391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</sheetNames>
    <sheetDataSet>
      <sheetData sheetId="0">
        <row r="45">
          <cell r="B45">
            <v>70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ertions"/>
      <sheetName val="Risks of Material Misstatement"/>
      <sheetName val="Sheet1"/>
      <sheetName val="Substantive Procedures"/>
      <sheetName val="General IT Controls"/>
      <sheetName val="Tickmarks"/>
    </sheetNames>
    <sheetDataSet>
      <sheetData sheetId="0" refreshError="1"/>
      <sheetData sheetId="1" refreshError="1"/>
      <sheetData sheetId="2"/>
      <sheetData sheetId="3">
        <row r="1">
          <cell r="A1" t="str">
            <v>Risk (Not Significant) and Relying on Controls - Low Extent of Testing</v>
          </cell>
        </row>
        <row r="2">
          <cell r="A2" t="str">
            <v>Risk (Not Significant) and Relying on Controls - Normal Extent of Testing</v>
          </cell>
        </row>
        <row r="3">
          <cell r="A3" t="str">
            <v>Significant Risk and Relying on Controls</v>
          </cell>
        </row>
        <row r="4">
          <cell r="A4" t="str">
            <v>Risk (Not Significant) and Not Relying on Controls</v>
          </cell>
        </row>
        <row r="5">
          <cell r="A5" t="str">
            <v>Significant Risk and Not Relying on Controls</v>
          </cell>
        </row>
      </sheetData>
      <sheetData sheetId="4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FS-97"/>
      <sheetName val="Income Statement"/>
      <sheetName val="Ratios"/>
      <sheetName val="новая _5"/>
    </sheetNames>
    <sheetDataSet>
      <sheetData sheetId="0" refreshError="1">
        <row r="32">
          <cell r="C3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ert_Koks_FA_AA_2H2002_2003"/>
      <sheetName val="Chert_Additions_2H2002_2003 (2)"/>
      <sheetName val="Chertinskaya_Disposals"/>
      <sheetName val="Other_01072004"/>
      <sheetName val="Chertinskaya_01072002"/>
      <sheetName val="Chertinskaya_01072002_Accd_Depn"/>
      <sheetName val="Koksovaya_01072002"/>
    </sheetNames>
    <sheetDataSet>
      <sheetData sheetId="0"/>
      <sheetData sheetId="1"/>
      <sheetData sheetId="2">
        <row r="2">
          <cell r="C2">
            <v>36214</v>
          </cell>
          <cell r="D2" t="str">
            <v>Major</v>
          </cell>
          <cell r="E2" t="str">
            <v>Комплекс "Глиник", инв.№36214 2002 700 700 700 700 8 8 1 1</v>
          </cell>
          <cell r="F2">
            <v>23065.206003209409</v>
          </cell>
        </row>
        <row r="3">
          <cell r="C3">
            <v>35902</v>
          </cell>
          <cell r="D3" t="str">
            <v>Major</v>
          </cell>
          <cell r="E3" t="str">
            <v>Комплекс КМК 700/800 б/у, инв.№35902 1998 1,150 600 600 600 5 3 252 26</v>
          </cell>
          <cell r="F3">
            <v>19770.176574179492</v>
          </cell>
        </row>
        <row r="4">
          <cell r="C4">
            <v>36221</v>
          </cell>
          <cell r="D4" t="str">
            <v>Major</v>
          </cell>
          <cell r="E4" t="str">
            <v>Конвейер 1ЛУ-120, инв.№36221 2002 600 600 600 600 8 8 1 -</v>
          </cell>
          <cell r="F4">
            <v>19770.176574179492</v>
          </cell>
        </row>
        <row r="5">
          <cell r="C5">
            <v>17396</v>
          </cell>
          <cell r="D5" t="str">
            <v>Major</v>
          </cell>
          <cell r="E5" t="str">
            <v>Западный полевой штрек №3 гор-150</v>
          </cell>
          <cell r="F5">
            <v>14827.63243063462</v>
          </cell>
        </row>
        <row r="6">
          <cell r="C6">
            <v>36213</v>
          </cell>
          <cell r="D6" t="str">
            <v>Major</v>
          </cell>
          <cell r="E6" t="str">
            <v>Комплекс " Глиник", инв.№36213 2002 700 430 430 430 8 5 61 46</v>
          </cell>
          <cell r="F6">
            <v>14168.626544828636</v>
          </cell>
        </row>
        <row r="7">
          <cell r="C7">
            <v>16593</v>
          </cell>
          <cell r="D7" t="str">
            <v>Major</v>
          </cell>
          <cell r="E7" t="str">
            <v>Штрек полевой</v>
          </cell>
          <cell r="F7">
            <v>10544.09417289573</v>
          </cell>
        </row>
        <row r="8">
          <cell r="C8">
            <v>35909</v>
          </cell>
          <cell r="D8" t="str">
            <v>Major</v>
          </cell>
          <cell r="E8" t="str">
            <v>Конвейер 2ЛТ-100у, инв.№35909 1999 320 250 250 250 8 6 2 1</v>
          </cell>
          <cell r="F8">
            <v>8237.5735725747891</v>
          </cell>
        </row>
        <row r="9">
          <cell r="C9">
            <v>11127</v>
          </cell>
          <cell r="D9" t="str">
            <v>Major</v>
          </cell>
          <cell r="E9" t="str">
            <v>Промплощадка</v>
          </cell>
          <cell r="F9">
            <v>6919.5618009628224</v>
          </cell>
        </row>
        <row r="10">
          <cell r="C10">
            <v>35753</v>
          </cell>
          <cell r="D10" t="str">
            <v>Major</v>
          </cell>
          <cell r="E10" t="str">
            <v>Конвейер 2ЛТ-100у, инв.№35753 1996 320 160 160 160 8 4 65 -</v>
          </cell>
          <cell r="F10">
            <v>5272.0470864478648</v>
          </cell>
        </row>
        <row r="11">
          <cell r="C11">
            <v>36226</v>
          </cell>
          <cell r="D11" t="str">
            <v>Major</v>
          </cell>
          <cell r="E11" t="str">
            <v>Конвейер 2ЛТ-80, инв.№36226 2002 190 160 160 160 8 7 - -</v>
          </cell>
          <cell r="F11">
            <v>5272.0470864478648</v>
          </cell>
        </row>
        <row r="12">
          <cell r="C12">
            <v>11151</v>
          </cell>
          <cell r="D12" t="str">
            <v>Major</v>
          </cell>
          <cell r="E12" t="str">
            <v>Площадка осевого венствола</v>
          </cell>
          <cell r="F12">
            <v>4613.0412006418819</v>
          </cell>
        </row>
        <row r="13">
          <cell r="C13">
            <v>11298</v>
          </cell>
          <cell r="D13" t="str">
            <v>Major</v>
          </cell>
          <cell r="E13" t="str">
            <v>Квершлаг конв.наклон.</v>
          </cell>
          <cell r="F13">
            <v>4613.0412006418819</v>
          </cell>
        </row>
        <row r="14">
          <cell r="C14">
            <v>11302</v>
          </cell>
          <cell r="D14" t="str">
            <v>Major</v>
          </cell>
          <cell r="E14" t="str">
            <v>Квершлаг конв. наклон.</v>
          </cell>
          <cell r="F14">
            <v>4613.0412006418819</v>
          </cell>
        </row>
        <row r="15">
          <cell r="C15">
            <v>16560</v>
          </cell>
          <cell r="D15" t="str">
            <v>Major</v>
          </cell>
          <cell r="E15" t="str">
            <v>Квершлаг конв.наклон.</v>
          </cell>
          <cell r="F15">
            <v>4283.5382577388909</v>
          </cell>
        </row>
        <row r="16">
          <cell r="C16">
            <v>11384</v>
          </cell>
          <cell r="D16" t="str">
            <v>Major</v>
          </cell>
          <cell r="E16" t="str">
            <v>Ствол наклон. вентиляц.</v>
          </cell>
          <cell r="F16">
            <v>3954.035314835899</v>
          </cell>
        </row>
        <row r="17">
          <cell r="C17">
            <v>35749</v>
          </cell>
          <cell r="D17" t="str">
            <v>Major</v>
          </cell>
          <cell r="E17" t="str">
            <v>Конвейер 2ЛТ-100у, инв.№35749 1994 320 120 120 120 8 3 41 -</v>
          </cell>
          <cell r="F17">
            <v>3954.035314835899</v>
          </cell>
        </row>
        <row r="18">
          <cell r="C18">
            <v>36222</v>
          </cell>
          <cell r="D18" t="str">
            <v>Major</v>
          </cell>
          <cell r="E18" t="str">
            <v>Конвейер 3Л-100У, инв.№36222 2002 110 110 110 110 8 8 9 6</v>
          </cell>
          <cell r="F18">
            <v>3624.5323719329072</v>
          </cell>
        </row>
        <row r="19">
          <cell r="C19">
            <v>36215</v>
          </cell>
          <cell r="D19" t="str">
            <v>Major</v>
          </cell>
          <cell r="E19" t="str">
            <v>Комбайн 1ГШ-68, инв.№36215 2002 110 110 110 110 5 5 3 2</v>
          </cell>
          <cell r="F19">
            <v>3624.5323719329072</v>
          </cell>
        </row>
        <row r="20">
          <cell r="C20">
            <v>36216</v>
          </cell>
          <cell r="D20" t="str">
            <v>Major</v>
          </cell>
          <cell r="E20" t="str">
            <v>Комбайн 2 ГШ68Б, инв.№36216 2002 110 110 110 110 5 5 55 51</v>
          </cell>
          <cell r="F20">
            <v>3624.5323719329072</v>
          </cell>
        </row>
        <row r="21">
          <cell r="C21">
            <v>11349</v>
          </cell>
          <cell r="D21" t="str">
            <v>Major</v>
          </cell>
          <cell r="E21" t="str">
            <v>Штрек монтажный</v>
          </cell>
          <cell r="F21">
            <v>3295.0294290299157</v>
          </cell>
        </row>
        <row r="22">
          <cell r="C22">
            <v>36217</v>
          </cell>
          <cell r="D22" t="str">
            <v>Major</v>
          </cell>
          <cell r="E22" t="str">
            <v>Комбайн 1ГПКС, инв.№36217 2002 100 100 100 100 5 5 1 1</v>
          </cell>
          <cell r="F22">
            <v>3295.0294290299157</v>
          </cell>
        </row>
        <row r="23">
          <cell r="C23">
            <v>36218</v>
          </cell>
          <cell r="D23" t="str">
            <v>Major</v>
          </cell>
          <cell r="E23" t="str">
            <v>Комбайн 1ГПКС, инв.№36218 2002 100 100 100 100 5 5 10 8</v>
          </cell>
          <cell r="F23">
            <v>3295.0294290299157</v>
          </cell>
        </row>
        <row r="24">
          <cell r="C24">
            <v>35929</v>
          </cell>
          <cell r="D24" t="str">
            <v>Major</v>
          </cell>
          <cell r="E24" t="str">
            <v>Конвейер 2Л-100у, инв.№35929 2001 100 100 100 100 8 8 47 28</v>
          </cell>
          <cell r="F24">
            <v>3295.0294290299157</v>
          </cell>
        </row>
        <row r="25">
          <cell r="C25">
            <v>17327</v>
          </cell>
          <cell r="D25" t="str">
            <v>Major</v>
          </cell>
          <cell r="E25" t="str">
            <v>Котел ДКВР 20/13, инв.№17327 1996 110 90 90 90 25 19 9 7</v>
          </cell>
          <cell r="F25">
            <v>2965.5264861269243</v>
          </cell>
        </row>
        <row r="26">
          <cell r="C26">
            <v>35747</v>
          </cell>
          <cell r="D26" t="str">
            <v>Major</v>
          </cell>
          <cell r="E26" t="str">
            <v>Конвейер 2Л-100у, инв.№35747 2001 100 90 90 90 8 7 1 -</v>
          </cell>
          <cell r="F26">
            <v>2965.5264861269243</v>
          </cell>
        </row>
        <row r="27">
          <cell r="C27">
            <v>36090</v>
          </cell>
          <cell r="D27" t="str">
            <v>Major</v>
          </cell>
          <cell r="E27" t="str">
            <v>Комбайн ГПКС, инв.№36090 2001 100 80 80 80 5 4 55 42</v>
          </cell>
          <cell r="F27">
            <v>2636.0235432239324</v>
          </cell>
        </row>
        <row r="28">
          <cell r="C28">
            <v>36107</v>
          </cell>
          <cell r="D28" t="str">
            <v>Major</v>
          </cell>
          <cell r="E28" t="str">
            <v>Комбайн 1 ГПКС, инв.№36107 2001 100 80 80 80 5 4 64 50</v>
          </cell>
          <cell r="F28">
            <v>2636.0235432239324</v>
          </cell>
        </row>
        <row r="29">
          <cell r="C29">
            <v>17589</v>
          </cell>
          <cell r="D29" t="str">
            <v>Major</v>
          </cell>
          <cell r="E29" t="str">
            <v>Поверхностный отстойник шахтных вод</v>
          </cell>
          <cell r="F29">
            <v>2471.2720717724364</v>
          </cell>
        </row>
        <row r="30">
          <cell r="C30">
            <v>35664</v>
          </cell>
          <cell r="D30" t="str">
            <v>Major</v>
          </cell>
          <cell r="E30" t="str">
            <v>Конвейер 1ЛТ-80, инв.№35664 1994 190 70 70 70 8 3 10 -</v>
          </cell>
          <cell r="F30">
            <v>2306.520600320941</v>
          </cell>
        </row>
        <row r="31">
          <cell r="C31">
            <v>35404</v>
          </cell>
          <cell r="D31" t="str">
            <v>Major</v>
          </cell>
          <cell r="E31" t="str">
            <v>Конвейер 1ЛТП-80у, инв.№35404 1992 190 70 70 70 8 3 10 -</v>
          </cell>
          <cell r="F31">
            <v>2306.520600320941</v>
          </cell>
        </row>
        <row r="32">
          <cell r="C32">
            <v>35405</v>
          </cell>
          <cell r="D32" t="str">
            <v>Major</v>
          </cell>
          <cell r="E32" t="str">
            <v>Конвейер 1ЛТП-80у, инв.№35405 1992 190 70 70 70 8 3 10 -</v>
          </cell>
          <cell r="F32">
            <v>2306.520600320941</v>
          </cell>
        </row>
        <row r="33">
          <cell r="C33">
            <v>16471</v>
          </cell>
          <cell r="D33" t="str">
            <v>Major</v>
          </cell>
          <cell r="E33" t="str">
            <v>Квершлаг конв.наклон.</v>
          </cell>
          <cell r="F33">
            <v>2141.7691288694455</v>
          </cell>
        </row>
        <row r="34">
          <cell r="C34">
            <v>36040</v>
          </cell>
          <cell r="D34" t="str">
            <v>Major</v>
          </cell>
          <cell r="E34" t="str">
            <v>Комбайн 2ГШ-68, инв.№36040 2000 110 65 65 65 5 3 29 16</v>
          </cell>
          <cell r="F34">
            <v>2141.7691288694455</v>
          </cell>
        </row>
        <row r="35">
          <cell r="C35">
            <v>36060</v>
          </cell>
          <cell r="D35" t="str">
            <v>Major</v>
          </cell>
          <cell r="E35" t="str">
            <v>Комбайн 2ГШ-68, инв.№36060 2001 110 65 65 65 5 3 75 51</v>
          </cell>
          <cell r="F35">
            <v>2141.7691288694455</v>
          </cell>
        </row>
        <row r="36">
          <cell r="C36">
            <v>35903</v>
          </cell>
          <cell r="D36" t="str">
            <v>Major</v>
          </cell>
          <cell r="E36" t="str">
            <v>Комбайн 2ГШ-68, инв.№35903 1998 110 55 55 55 5 3 11 2</v>
          </cell>
          <cell r="F36">
            <v>1812.2661859664536</v>
          </cell>
        </row>
        <row r="37">
          <cell r="C37">
            <v>36224</v>
          </cell>
          <cell r="D37" t="str">
            <v>Major</v>
          </cell>
          <cell r="E37" t="str">
            <v>Конвейер 1ЛУ-100У, инв.№36224 2002 55 55 55 55 8 8 - -</v>
          </cell>
          <cell r="F37">
            <v>1812.2661859664536</v>
          </cell>
        </row>
        <row r="38">
          <cell r="C38">
            <v>135873</v>
          </cell>
          <cell r="D38" t="str">
            <v>Major</v>
          </cell>
          <cell r="E38" t="str">
            <v>Комбайн ГПКС, инв.№135873 1997 100 50 50 50 5 3 9 -</v>
          </cell>
          <cell r="F38">
            <v>1647.5147145149579</v>
          </cell>
        </row>
        <row r="39">
          <cell r="C39">
            <v>16628</v>
          </cell>
          <cell r="D39" t="str">
            <v>Major</v>
          </cell>
          <cell r="E39" t="str">
            <v>Здание магазина</v>
          </cell>
          <cell r="F39">
            <v>1482.7632430634621</v>
          </cell>
        </row>
        <row r="40">
          <cell r="C40">
            <v>11587</v>
          </cell>
          <cell r="D40" t="str">
            <v>Major</v>
          </cell>
          <cell r="E40" t="str">
            <v>Квершлаг аккумул.</v>
          </cell>
          <cell r="F40">
            <v>1482.7632430634621</v>
          </cell>
        </row>
        <row r="41">
          <cell r="C41">
            <v>17310</v>
          </cell>
          <cell r="D41" t="str">
            <v>Major</v>
          </cell>
          <cell r="E41" t="str">
            <v>Котел водонагревательный, инв.№17310 1995 60 45 45 45 25 18 - -</v>
          </cell>
          <cell r="F41">
            <v>1482.7632430634621</v>
          </cell>
        </row>
        <row r="42">
          <cell r="C42">
            <v>36186</v>
          </cell>
          <cell r="D42" t="str">
            <v>Major</v>
          </cell>
          <cell r="E42" t="str">
            <v>Конвейер 2 СР-70, инв.№36186 2002 55 45 45 45 8 7 20 20</v>
          </cell>
          <cell r="F42">
            <v>1482.7632430634621</v>
          </cell>
        </row>
        <row r="43">
          <cell r="C43">
            <v>11199</v>
          </cell>
          <cell r="D43" t="str">
            <v>Major</v>
          </cell>
          <cell r="E43" t="str">
            <v>Зд.вент.устан.с 2мя вентил.ВОДК-2,4на пл.2,шурфа2</v>
          </cell>
          <cell r="F43">
            <v>1318.0117716119662</v>
          </cell>
        </row>
        <row r="44">
          <cell r="C44">
            <v>11368</v>
          </cell>
          <cell r="D44" t="str">
            <v>Major</v>
          </cell>
          <cell r="E44" t="str">
            <v>Квершлаг наклонный</v>
          </cell>
          <cell r="F44">
            <v>1318.0117716119662</v>
          </cell>
        </row>
        <row r="45">
          <cell r="C45">
            <v>11379</v>
          </cell>
          <cell r="D45" t="str">
            <v>Major</v>
          </cell>
          <cell r="E45" t="str">
            <v>Квершлаг наклонный</v>
          </cell>
          <cell r="F45">
            <v>1318.0117716119662</v>
          </cell>
        </row>
        <row r="46">
          <cell r="C46">
            <v>16480</v>
          </cell>
          <cell r="D46" t="str">
            <v>Major</v>
          </cell>
          <cell r="E46" t="str">
            <v>Штрекоткаточныйглавн.пол.</v>
          </cell>
          <cell r="F46">
            <v>1318.0117716119662</v>
          </cell>
        </row>
        <row r="47">
          <cell r="C47">
            <v>35045</v>
          </cell>
          <cell r="D47" t="str">
            <v>Major</v>
          </cell>
          <cell r="E47" t="str">
            <v>Конвейер 3Л-100у, инв.№35045 1991 110 40 40 40 8 3 39 -</v>
          </cell>
          <cell r="F47">
            <v>1318.0117716119662</v>
          </cell>
        </row>
        <row r="48">
          <cell r="C48">
            <v>35927</v>
          </cell>
          <cell r="D48" t="str">
            <v>Major</v>
          </cell>
          <cell r="E48" t="str">
            <v>Комбайн ГПКС, инв.№35927 1999 100 40 40 40 5 2 10 5</v>
          </cell>
          <cell r="F48">
            <v>1318.0117716119662</v>
          </cell>
        </row>
        <row r="49">
          <cell r="C49">
            <v>35928</v>
          </cell>
          <cell r="D49" t="str">
            <v>Major</v>
          </cell>
          <cell r="E49" t="str">
            <v>Комбайн ГПКС, инв.№35928 1999 100 40 40 40 5 2 10 5</v>
          </cell>
          <cell r="F49">
            <v>1318.0117716119662</v>
          </cell>
        </row>
        <row r="50">
          <cell r="C50">
            <v>33201</v>
          </cell>
          <cell r="D50" t="str">
            <v>Major</v>
          </cell>
          <cell r="E50" t="str">
            <v>Конвейер 2Л-100, инв.№33201 1986 100 40 40 40 8 3 15 -</v>
          </cell>
          <cell r="F50">
            <v>1318.0117716119662</v>
          </cell>
        </row>
        <row r="51">
          <cell r="C51">
            <v>35746</v>
          </cell>
          <cell r="D51" t="str">
            <v>Major</v>
          </cell>
          <cell r="E51" t="str">
            <v>Конвейер 2Л-100у, инв.№35746 1994 100 40 40 40 8 3 1 -</v>
          </cell>
          <cell r="F51">
            <v>1318.0117716119662</v>
          </cell>
        </row>
        <row r="52">
          <cell r="C52">
            <v>33706</v>
          </cell>
          <cell r="D52" t="str">
            <v>Major</v>
          </cell>
          <cell r="E52" t="str">
            <v>Кран КЭД 7 кол.2780, инв.№33706 1988 80 40 40 40 25 11 1 -</v>
          </cell>
          <cell r="F52">
            <v>1318.0117716119662</v>
          </cell>
        </row>
        <row r="53">
          <cell r="C53">
            <v>35940</v>
          </cell>
          <cell r="D53" t="str">
            <v>Major</v>
          </cell>
          <cell r="E53" t="str">
            <v>Секция крепи КМК 700/800, инв.№35940 1996 80 40 40 40 5 3 1 -</v>
          </cell>
          <cell r="F53">
            <v>1318.0117716119662</v>
          </cell>
        </row>
        <row r="54">
          <cell r="C54">
            <v>36058</v>
          </cell>
          <cell r="D54" t="str">
            <v>Major</v>
          </cell>
          <cell r="E54" t="str">
            <v>Бур.станок БГА-4М, инв.№36058 2000 60 40 40 40 5 3 - -</v>
          </cell>
          <cell r="F54">
            <v>1318.0117716119662</v>
          </cell>
        </row>
        <row r="55">
          <cell r="C55">
            <v>17248</v>
          </cell>
          <cell r="D55" t="str">
            <v>Major</v>
          </cell>
          <cell r="E55" t="str">
            <v>Котел ДКВР 10/13, инв.№17248 1993 55 40 40 40 25 16 5 3</v>
          </cell>
          <cell r="F55">
            <v>1318.0117716119662</v>
          </cell>
        </row>
        <row r="56">
          <cell r="C56">
            <v>17249</v>
          </cell>
          <cell r="D56" t="str">
            <v>Major</v>
          </cell>
          <cell r="E56" t="str">
            <v>Котел ДКВР 10/13, инв.№17249 1993 55 40 40 40 25 16 5 3</v>
          </cell>
          <cell r="F56">
            <v>1318.0117716119662</v>
          </cell>
        </row>
        <row r="57">
          <cell r="C57">
            <v>11030</v>
          </cell>
          <cell r="D57" t="str">
            <v>Major</v>
          </cell>
          <cell r="E57" t="str">
            <v>ШоссейнаядорогаотГорнякадопереезда</v>
          </cell>
          <cell r="F57">
            <v>988.50882870897476</v>
          </cell>
        </row>
        <row r="58">
          <cell r="C58">
            <v>11150</v>
          </cell>
          <cell r="D58" t="str">
            <v>Major</v>
          </cell>
          <cell r="E58" t="str">
            <v>Площадказападноговенствола№2</v>
          </cell>
          <cell r="F58">
            <v>988.50882870897476</v>
          </cell>
        </row>
        <row r="59">
          <cell r="C59">
            <v>11582</v>
          </cell>
          <cell r="D59" t="str">
            <v>Major</v>
          </cell>
          <cell r="E59" t="str">
            <v>Квершлаг аккумулир.</v>
          </cell>
          <cell r="F59">
            <v>988.50882870897476</v>
          </cell>
        </row>
        <row r="60">
          <cell r="C60">
            <v>11382</v>
          </cell>
          <cell r="D60" t="str">
            <v>Major</v>
          </cell>
          <cell r="E60" t="str">
            <v>Квершлаг наклонный</v>
          </cell>
          <cell r="F60">
            <v>988.50882870897476</v>
          </cell>
        </row>
        <row r="61">
          <cell r="C61">
            <v>11375</v>
          </cell>
          <cell r="D61" t="str">
            <v>Major</v>
          </cell>
          <cell r="E61" t="str">
            <v>Стволвертикальн.вентиляц.</v>
          </cell>
          <cell r="F61">
            <v>988.50882870897476</v>
          </cell>
        </row>
        <row r="62">
          <cell r="C62">
            <v>6302</v>
          </cell>
          <cell r="D62" t="str">
            <v>Major</v>
          </cell>
          <cell r="E62" t="str">
            <v>Конвейер В-1200, инв.№06302 1972 85 30 30 30 8 3 1 -</v>
          </cell>
          <cell r="F62">
            <v>988.50882870897476</v>
          </cell>
        </row>
        <row r="63">
          <cell r="C63">
            <v>6304</v>
          </cell>
          <cell r="D63" t="str">
            <v>Major</v>
          </cell>
          <cell r="E63" t="str">
            <v>Конвейер В-1200, инв.№06304 1972 85 30 30 30 8 3 1 -</v>
          </cell>
          <cell r="F63">
            <v>988.50882870897476</v>
          </cell>
        </row>
        <row r="64">
          <cell r="C64">
            <v>6305</v>
          </cell>
          <cell r="D64" t="str">
            <v>Major</v>
          </cell>
          <cell r="E64" t="str">
            <v>Конвейер В-1200, инв.№06305 1972 85 30 30 30 8 3 - -</v>
          </cell>
          <cell r="F64">
            <v>988.50882870897476</v>
          </cell>
        </row>
        <row r="65">
          <cell r="C65">
            <v>6504</v>
          </cell>
          <cell r="D65" t="str">
            <v>Major</v>
          </cell>
          <cell r="E65" t="str">
            <v>Конвейер Бушковского, инв.№06504 1987 85 30 30 30 8 3 5 -</v>
          </cell>
          <cell r="F65">
            <v>988.50882870897476</v>
          </cell>
        </row>
        <row r="66">
          <cell r="C66">
            <v>6505</v>
          </cell>
          <cell r="D66" t="str">
            <v>Major</v>
          </cell>
          <cell r="E66" t="str">
            <v>Конвейер Бушковского, инв.№06505 1987 85 30 30 30 8 3 5 -</v>
          </cell>
          <cell r="F66">
            <v>988.50882870897476</v>
          </cell>
        </row>
        <row r="67">
          <cell r="C67">
            <v>6506</v>
          </cell>
          <cell r="D67" t="str">
            <v>Major</v>
          </cell>
          <cell r="E67" t="str">
            <v>Конвейер Бушковского, инв.№06506 1987 85 30 30 30 8 3 3 -</v>
          </cell>
          <cell r="F67">
            <v>988.50882870897476</v>
          </cell>
        </row>
        <row r="68">
          <cell r="C68">
            <v>6507</v>
          </cell>
          <cell r="D68" t="str">
            <v>Major</v>
          </cell>
          <cell r="E68" t="str">
            <v>Конвейер Бушковского, инв.№06507 1987 85 30 30 30 8 3 3 -</v>
          </cell>
          <cell r="F68">
            <v>988.50882870897476</v>
          </cell>
        </row>
        <row r="69">
          <cell r="C69">
            <v>35892</v>
          </cell>
          <cell r="D69" t="str">
            <v>Major</v>
          </cell>
          <cell r="E69" t="str">
            <v>Конвейер 2 СР-70, инв.№35892 1998 55 30 30 30 8 4 1 -</v>
          </cell>
          <cell r="F69">
            <v>988.50882870897476</v>
          </cell>
        </row>
        <row r="70">
          <cell r="C70">
            <v>11123</v>
          </cell>
          <cell r="D70" t="str">
            <v>Major</v>
          </cell>
          <cell r="E70" t="str">
            <v>Автодорогаотпром.площадкидоотвала</v>
          </cell>
          <cell r="F70">
            <v>823.75735725747893</v>
          </cell>
        </row>
        <row r="71">
          <cell r="C71">
            <v>11201</v>
          </cell>
          <cell r="D71" t="str">
            <v>Major</v>
          </cell>
          <cell r="E71" t="str">
            <v>Зд.вент.устан.сканаламиисопряжением1/6</v>
          </cell>
          <cell r="F71">
            <v>659.0058858059831</v>
          </cell>
        </row>
        <row r="72">
          <cell r="C72">
            <v>11192</v>
          </cell>
          <cell r="D72" t="str">
            <v>Major</v>
          </cell>
          <cell r="E72" t="str">
            <v>Зданиевсасывающейвент.установкивенствола№2</v>
          </cell>
          <cell r="F72">
            <v>659.0058858059831</v>
          </cell>
        </row>
        <row r="73">
          <cell r="C73">
            <v>2000</v>
          </cell>
          <cell r="D73" t="str">
            <v>Major</v>
          </cell>
          <cell r="E73" t="str">
            <v>Котел ДКВР 20/13, инв.№02000 1972 110 20 20 20 25 5 6 -</v>
          </cell>
          <cell r="F73">
            <v>659.0058858059831</v>
          </cell>
        </row>
        <row r="74">
          <cell r="C74">
            <v>6630</v>
          </cell>
          <cell r="D74" t="str">
            <v>Major</v>
          </cell>
          <cell r="E74" t="str">
            <v>Кран КЭД 7 кол.3080, инв.№06630 1973 80 15 15 15 25 5 1 -</v>
          </cell>
          <cell r="F74">
            <v>494.25441435448738</v>
          </cell>
        </row>
        <row r="75">
          <cell r="C75">
            <v>11190</v>
          </cell>
          <cell r="D75" t="str">
            <v>Major</v>
          </cell>
          <cell r="E75" t="str">
            <v>Зданиебункера</v>
          </cell>
          <cell r="F75">
            <v>329.50294290299155</v>
          </cell>
        </row>
        <row r="76">
          <cell r="C76">
            <v>11078</v>
          </cell>
          <cell r="D76" t="str">
            <v>Major</v>
          </cell>
          <cell r="E76" t="str">
            <v>ЗданиеадминистративноеППЧ</v>
          </cell>
          <cell r="F76">
            <v>329.50294290299155</v>
          </cell>
        </row>
        <row r="77">
          <cell r="C77">
            <v>11175</v>
          </cell>
          <cell r="D77" t="str">
            <v>Major</v>
          </cell>
          <cell r="E77" t="str">
            <v>Железобетонныйтупик</v>
          </cell>
          <cell r="F77">
            <v>329.50294290299155</v>
          </cell>
        </row>
        <row r="78">
          <cell r="C78">
            <v>11159</v>
          </cell>
          <cell r="D78" t="str">
            <v>Major</v>
          </cell>
          <cell r="E78" t="str">
            <v>Копернадшахтный</v>
          </cell>
          <cell r="F78">
            <v>329.50294290299155</v>
          </cell>
        </row>
        <row r="79">
          <cell r="C79">
            <v>11182</v>
          </cell>
          <cell r="D79" t="str">
            <v>Major</v>
          </cell>
          <cell r="E79" t="str">
            <v>Коперклетьевогоствола</v>
          </cell>
          <cell r="F79">
            <v>329.50294290299155</v>
          </cell>
        </row>
        <row r="80">
          <cell r="C80">
            <v>11180</v>
          </cell>
          <cell r="D80" t="str">
            <v>Major</v>
          </cell>
          <cell r="E80" t="str">
            <v>Заборналесномскладе</v>
          </cell>
          <cell r="F80">
            <v>329.50294290299155</v>
          </cell>
        </row>
        <row r="81">
          <cell r="C81">
            <v>11159</v>
          </cell>
          <cell r="D81" t="str">
            <v>Major</v>
          </cell>
          <cell r="E81" t="str">
            <v>Копернадшахтный</v>
          </cell>
          <cell r="F81">
            <v>329.50294290299155</v>
          </cell>
        </row>
        <row r="82">
          <cell r="C82">
            <v>6400</v>
          </cell>
          <cell r="D82" t="str">
            <v>Major</v>
          </cell>
          <cell r="E82" t="str">
            <v>Конвейер В-1200, инв.№06400 1972 85 10 10 10 8 3 1 -</v>
          </cell>
          <cell r="F82">
            <v>329.50294290299155</v>
          </cell>
        </row>
        <row r="83">
          <cell r="C83">
            <v>2299</v>
          </cell>
          <cell r="D83" t="str">
            <v>Major</v>
          </cell>
          <cell r="E83" t="str">
            <v>Устр.кот. ДКВР -65, инв.№02299 1976 60 10 10 10 25 5 - -</v>
          </cell>
          <cell r="F83">
            <v>329.50294290299155</v>
          </cell>
        </row>
        <row r="84">
          <cell r="C84">
            <v>1999</v>
          </cell>
          <cell r="D84" t="str">
            <v>Major</v>
          </cell>
          <cell r="E84" t="str">
            <v>Котел ДКВР 10/13, инв.№01999 1972 55 10 10 10 25 5 7 -</v>
          </cell>
          <cell r="F84">
            <v>329.50294290299155</v>
          </cell>
        </row>
        <row r="85">
          <cell r="C85">
            <v>11210</v>
          </cell>
          <cell r="D85" t="str">
            <v>Major</v>
          </cell>
          <cell r="E85" t="str">
            <v>Помещениегерметизации</v>
          </cell>
          <cell r="F85">
            <v>164.75147145149577</v>
          </cell>
        </row>
        <row r="86">
          <cell r="C86">
            <v>11188</v>
          </cell>
          <cell r="D86" t="str">
            <v>Major</v>
          </cell>
          <cell r="E86" t="str">
            <v>Машинноезданиескиповогоподъема</v>
          </cell>
          <cell r="F86">
            <v>164.75147145149577</v>
          </cell>
        </row>
        <row r="87">
          <cell r="C87">
            <v>11101</v>
          </cell>
          <cell r="D87" t="str">
            <v>Major</v>
          </cell>
          <cell r="E87" t="str">
            <v>ЛЭП-6кв.и1кв.у новой котельной, инв.№11101 1972 55 5 5 5 30 2 6 -</v>
          </cell>
          <cell r="F87">
            <v>164.75147145149577</v>
          </cell>
        </row>
        <row r="88">
          <cell r="C88">
            <v>11209</v>
          </cell>
          <cell r="D88" t="str">
            <v>Major</v>
          </cell>
          <cell r="E88" t="str">
            <v>Станцияперегрузочная</v>
          </cell>
          <cell r="F88">
            <v>98.850882870897465</v>
          </cell>
        </row>
        <row r="89">
          <cell r="C89">
            <v>11013</v>
          </cell>
          <cell r="D89" t="str">
            <v>Major</v>
          </cell>
          <cell r="E89" t="str">
            <v>Помещениекотельнойна4котла</v>
          </cell>
          <cell r="F89">
            <v>98.850882870897465</v>
          </cell>
        </row>
        <row r="90">
          <cell r="C90">
            <v>36292</v>
          </cell>
          <cell r="E90" t="str">
            <v xml:space="preserve"> Автомобиль ГАЗ -3110 , инв.№: 36292</v>
          </cell>
          <cell r="F90">
            <v>66.408000000000001</v>
          </cell>
        </row>
        <row r="91">
          <cell r="C91">
            <v>36270</v>
          </cell>
          <cell r="E91" t="str">
            <v xml:space="preserve"> Анемометр АПР-2 , инв.№: 36270</v>
          </cell>
          <cell r="F91">
            <v>53.5</v>
          </cell>
        </row>
        <row r="92">
          <cell r="C92">
            <v>36271</v>
          </cell>
          <cell r="E92" t="str">
            <v xml:space="preserve"> Анемометр АПР-2 , инв.№: 36271</v>
          </cell>
          <cell r="F92">
            <v>53.5</v>
          </cell>
        </row>
        <row r="93">
          <cell r="C93">
            <v>7492</v>
          </cell>
          <cell r="E93" t="str">
            <v xml:space="preserve"> Аппарат АПШ , инв.№: 07492</v>
          </cell>
          <cell r="F93">
            <v>3</v>
          </cell>
        </row>
        <row r="94">
          <cell r="C94">
            <v>16814</v>
          </cell>
          <cell r="E94" t="str">
            <v xml:space="preserve"> Батарея 112 ТЖН -350 У5 , инв.№: 16814</v>
          </cell>
          <cell r="F94">
            <v>183.35367000000002</v>
          </cell>
        </row>
        <row r="95">
          <cell r="C95">
            <v>16815</v>
          </cell>
          <cell r="E95" t="str">
            <v xml:space="preserve"> Батарея 112 ТЖН -550 У5 , инв.№: 16815</v>
          </cell>
          <cell r="F95">
            <v>283.33383000000003</v>
          </cell>
        </row>
        <row r="96">
          <cell r="C96">
            <v>68</v>
          </cell>
          <cell r="E96" t="str">
            <v xml:space="preserve"> Блок 22БП36-1 , инв.№: 68</v>
          </cell>
          <cell r="F96">
            <v>2.4079999999999999</v>
          </cell>
        </row>
        <row r="97">
          <cell r="C97">
            <v>69</v>
          </cell>
          <cell r="E97" t="str">
            <v xml:space="preserve"> Блок 22БП36-1 , инв.№: 69</v>
          </cell>
          <cell r="F97">
            <v>2.4079999999999999</v>
          </cell>
        </row>
        <row r="98">
          <cell r="C98">
            <v>45</v>
          </cell>
          <cell r="E98" t="str">
            <v xml:space="preserve"> Блок извлечения корня БИК -1 , инв.№: 45</v>
          </cell>
          <cell r="F98">
            <v>4.8719999999999999</v>
          </cell>
        </row>
        <row r="99">
          <cell r="C99">
            <v>46</v>
          </cell>
          <cell r="E99" t="str">
            <v xml:space="preserve"> Блок извлечения корня БИК-1 , инв.№: 46</v>
          </cell>
          <cell r="F99">
            <v>4.8719999999999999</v>
          </cell>
        </row>
        <row r="100">
          <cell r="C100">
            <v>36275</v>
          </cell>
          <cell r="E100" t="str">
            <v xml:space="preserve"> Бульдозер Б-170 М1.01Н , инв.№: 36275</v>
          </cell>
          <cell r="F100">
            <v>913.95832999999993</v>
          </cell>
        </row>
        <row r="101">
          <cell r="C101">
            <v>36200</v>
          </cell>
          <cell r="E101" t="str">
            <v xml:space="preserve"> Вентилятор ВМ-6 , инв.№: 36200</v>
          </cell>
          <cell r="F101">
            <v>9.4550000000000001</v>
          </cell>
        </row>
        <row r="102">
          <cell r="C102">
            <v>36199</v>
          </cell>
          <cell r="E102" t="str">
            <v xml:space="preserve"> Вентилятор ВМ-6 , инв.№: 36199</v>
          </cell>
          <cell r="F102">
            <v>9.4550000000000001</v>
          </cell>
        </row>
        <row r="103">
          <cell r="C103">
            <v>36256</v>
          </cell>
          <cell r="E103" t="str">
            <v xml:space="preserve"> Вентилятор ВЦГ-7м , инв.№: 36256</v>
          </cell>
          <cell r="F103">
            <v>559.82399999999996</v>
          </cell>
        </row>
        <row r="104">
          <cell r="C104">
            <v>36255</v>
          </cell>
          <cell r="E104" t="str">
            <v xml:space="preserve"> Вентилятор ВЦГ-7м с эл.двигателем , инв.№: 36255</v>
          </cell>
          <cell r="F104">
            <v>656.44500000000005</v>
          </cell>
        </row>
        <row r="105">
          <cell r="C105">
            <v>70</v>
          </cell>
          <cell r="E105" t="str">
            <v xml:space="preserve"> Вентилятор осевой ВО 6-300 10/3/1000 , инв.№: 70</v>
          </cell>
          <cell r="F105">
            <v>9.7496000000000009</v>
          </cell>
        </row>
        <row r="106">
          <cell r="C106">
            <v>71</v>
          </cell>
          <cell r="E106" t="str">
            <v xml:space="preserve"> Вентилятор осевой ВО 6-300 10/3/1000 , инв.№: 71</v>
          </cell>
          <cell r="F106">
            <v>9.7496000000000009</v>
          </cell>
        </row>
        <row r="107">
          <cell r="C107">
            <v>36266</v>
          </cell>
          <cell r="E107" t="str">
            <v xml:space="preserve"> Водоподогреватель , инв.№: 36266</v>
          </cell>
          <cell r="F107">
            <v>48.6</v>
          </cell>
        </row>
        <row r="108">
          <cell r="C108">
            <v>36267</v>
          </cell>
          <cell r="E108" t="str">
            <v xml:space="preserve"> Водоподогреватель , инв.№: 36267</v>
          </cell>
          <cell r="F108">
            <v>48.6</v>
          </cell>
        </row>
        <row r="109">
          <cell r="C109">
            <v>57</v>
          </cell>
          <cell r="E109" t="str">
            <v xml:space="preserve"> Выключатель ВПВМ , инв.№: 57</v>
          </cell>
          <cell r="F109">
            <v>0.83775999999999995</v>
          </cell>
        </row>
        <row r="110">
          <cell r="C110">
            <v>58</v>
          </cell>
          <cell r="E110" t="str">
            <v xml:space="preserve"> Выключатель ВПВМ , инв.№: 58</v>
          </cell>
          <cell r="F110">
            <v>0.83775999999999995</v>
          </cell>
        </row>
        <row r="111">
          <cell r="C111">
            <v>59</v>
          </cell>
          <cell r="E111" t="str">
            <v xml:space="preserve"> Выключатель ВПВМ , инв.№: 59</v>
          </cell>
          <cell r="F111">
            <v>0.83775999999999995</v>
          </cell>
        </row>
        <row r="112">
          <cell r="C112">
            <v>60</v>
          </cell>
          <cell r="E112" t="str">
            <v xml:space="preserve"> Выключатель ВПВМ , инв.№: 60</v>
          </cell>
          <cell r="F112">
            <v>0.83775999999999995</v>
          </cell>
        </row>
        <row r="113">
          <cell r="C113">
            <v>61</v>
          </cell>
          <cell r="E113" t="str">
            <v xml:space="preserve"> Выключатель ВПВМ , инв.№: 61</v>
          </cell>
          <cell r="F113">
            <v>0.83775999999999995</v>
          </cell>
        </row>
        <row r="114">
          <cell r="C114">
            <v>62</v>
          </cell>
          <cell r="E114" t="str">
            <v xml:space="preserve"> Выключатель ВПВМ , инв.№: 62</v>
          </cell>
          <cell r="F114">
            <v>0.83775999999999995</v>
          </cell>
        </row>
        <row r="115">
          <cell r="C115">
            <v>63</v>
          </cell>
          <cell r="E115" t="str">
            <v xml:space="preserve"> Выключатель ВПВМ , инв.№: 63</v>
          </cell>
          <cell r="F115">
            <v>0.83775999999999995</v>
          </cell>
        </row>
        <row r="116">
          <cell r="C116">
            <v>64</v>
          </cell>
          <cell r="E116" t="str">
            <v xml:space="preserve"> Выключатель ВПВМ , инв.№: 64</v>
          </cell>
          <cell r="F116">
            <v>0.83775999999999995</v>
          </cell>
        </row>
        <row r="117">
          <cell r="C117">
            <v>65</v>
          </cell>
          <cell r="E117" t="str">
            <v xml:space="preserve"> Датчик скорости Е2К-Х15МЕ2 , инв.№: 65</v>
          </cell>
          <cell r="F117">
            <v>2.2176</v>
          </cell>
        </row>
        <row r="118">
          <cell r="C118">
            <v>66</v>
          </cell>
          <cell r="E118" t="str">
            <v xml:space="preserve"> Датчик скорости Е2К-Х15МЕ2 , инв.№: 66</v>
          </cell>
          <cell r="F118">
            <v>2.2176</v>
          </cell>
        </row>
        <row r="119">
          <cell r="C119">
            <v>67</v>
          </cell>
          <cell r="E119" t="str">
            <v xml:space="preserve"> Датчик скорости Е2К-Х15МЕ2 , инв.№: 67</v>
          </cell>
          <cell r="F119">
            <v>2.2176</v>
          </cell>
        </row>
        <row r="120">
          <cell r="C120">
            <v>39</v>
          </cell>
          <cell r="E120" t="str">
            <v xml:space="preserve"> Комплексное распред.устр-во КСО 6кВ , инв.№: 39</v>
          </cell>
          <cell r="F120">
            <v>1662.4469999999999</v>
          </cell>
        </row>
        <row r="121">
          <cell r="C121">
            <v>17631</v>
          </cell>
          <cell r="E121" t="str">
            <v xml:space="preserve"> Компьютер Cel-600 , инв.№: 17631</v>
          </cell>
          <cell r="F121">
            <v>13.033329999999999</v>
          </cell>
        </row>
        <row r="122">
          <cell r="C122">
            <v>17634</v>
          </cell>
          <cell r="E122" t="str">
            <v xml:space="preserve"> Компьютер Celeron 1000 c  принтером Lexmark , инв.№: 17634</v>
          </cell>
          <cell r="F122">
            <v>25.19</v>
          </cell>
        </row>
        <row r="123">
          <cell r="C123">
            <v>36245</v>
          </cell>
          <cell r="E123" t="str">
            <v xml:space="preserve"> Компьютер Celeron 1000 c  принтером Lexmark , инв.№: 36245</v>
          </cell>
          <cell r="F123">
            <v>23.64</v>
          </cell>
        </row>
        <row r="124">
          <cell r="C124">
            <v>17628</v>
          </cell>
          <cell r="E124" t="str">
            <v xml:space="preserve"> Компьютер Celeron 1100 , инв.№: 17628</v>
          </cell>
          <cell r="F124">
            <v>14.14</v>
          </cell>
        </row>
        <row r="125">
          <cell r="C125">
            <v>17629</v>
          </cell>
          <cell r="E125" t="str">
            <v xml:space="preserve"> Компьютер Celeron 1100 , инв.№: 17629</v>
          </cell>
          <cell r="F125">
            <v>14.4</v>
          </cell>
        </row>
        <row r="126">
          <cell r="C126">
            <v>17638</v>
          </cell>
          <cell r="E126" t="str">
            <v xml:space="preserve"> Компьютер Celeron 1200 , инв.№: 17638</v>
          </cell>
          <cell r="F126">
            <v>14.348000000000001</v>
          </cell>
        </row>
        <row r="127">
          <cell r="C127">
            <v>36258</v>
          </cell>
          <cell r="E127" t="str">
            <v xml:space="preserve"> Компьютер Celeron 1200 , инв.№: 36258</v>
          </cell>
          <cell r="F127">
            <v>14</v>
          </cell>
        </row>
        <row r="128">
          <cell r="C128">
            <v>36259</v>
          </cell>
          <cell r="E128" t="str">
            <v xml:space="preserve"> Компьютер Celeron 1200 , инв.№: 36259</v>
          </cell>
          <cell r="F128">
            <v>14</v>
          </cell>
        </row>
        <row r="129">
          <cell r="C129">
            <v>17623</v>
          </cell>
          <cell r="E129" t="str">
            <v xml:space="preserve"> Компьютер CELERON 1200 с принтером LEXMARK OPTRA , инв.№: 17623</v>
          </cell>
          <cell r="F129">
            <v>31.614000000000001</v>
          </cell>
        </row>
        <row r="130">
          <cell r="C130">
            <v>17640</v>
          </cell>
          <cell r="E130" t="str">
            <v xml:space="preserve"> Компьютер Celeron 1300 c  принтером Lexmark , инв.№: 17640</v>
          </cell>
          <cell r="F130">
            <v>25.55</v>
          </cell>
        </row>
        <row r="131">
          <cell r="C131">
            <v>17627</v>
          </cell>
          <cell r="E131" t="str">
            <v xml:space="preserve"> Компьютер Celeron 1700 , инв.№: 17627</v>
          </cell>
          <cell r="F131">
            <v>22.82</v>
          </cell>
        </row>
        <row r="132">
          <cell r="C132">
            <v>17637</v>
          </cell>
          <cell r="E132" t="str">
            <v xml:space="preserve"> Компьютер Celeron 700 , инв.№: 17637</v>
          </cell>
          <cell r="F132">
            <v>12.28</v>
          </cell>
        </row>
        <row r="133">
          <cell r="C133">
            <v>17632</v>
          </cell>
          <cell r="E133" t="str">
            <v xml:space="preserve"> Компьютер Celeron 700 , инв.№: 17632</v>
          </cell>
          <cell r="F133">
            <v>12.28</v>
          </cell>
        </row>
        <row r="134">
          <cell r="C134">
            <v>17626</v>
          </cell>
          <cell r="E134" t="str">
            <v xml:space="preserve"> Компьютер Celeron 950 c  принтером Lexmark , инв.№: 17626</v>
          </cell>
          <cell r="F134">
            <v>22.2</v>
          </cell>
        </row>
        <row r="135">
          <cell r="C135">
            <v>36250</v>
          </cell>
          <cell r="E135" t="str">
            <v xml:space="preserve"> Компьютер Duron 1100 , инв.№: 36250</v>
          </cell>
          <cell r="F135">
            <v>13.96</v>
          </cell>
        </row>
        <row r="136">
          <cell r="C136">
            <v>36246</v>
          </cell>
          <cell r="E136" t="str">
            <v xml:space="preserve"> Компьютер Duron 1100 с принтером Lexmark , инв.№: 36246</v>
          </cell>
          <cell r="F136">
            <v>23.64</v>
          </cell>
        </row>
        <row r="137">
          <cell r="C137">
            <v>17635</v>
          </cell>
          <cell r="E137" t="str">
            <v xml:space="preserve"> Компьютер Duron 950 , инв.№: 17635</v>
          </cell>
          <cell r="F137">
            <v>16.37</v>
          </cell>
        </row>
        <row r="138">
          <cell r="C138">
            <v>36248</v>
          </cell>
          <cell r="E138" t="str">
            <v xml:space="preserve"> Компьютер Duron 950 с принтером Lexmark , инв.№: 36248</v>
          </cell>
          <cell r="F138">
            <v>23.44</v>
          </cell>
        </row>
        <row r="139">
          <cell r="C139">
            <v>36202</v>
          </cell>
          <cell r="E139" t="str">
            <v xml:space="preserve"> Конвейер  "Анжера-26М" , инв.№: 36202</v>
          </cell>
          <cell r="F139">
            <v>252.5</v>
          </cell>
        </row>
        <row r="140">
          <cell r="C140">
            <v>36203</v>
          </cell>
          <cell r="E140" t="str">
            <v xml:space="preserve"> Конвейер 1Л-100К L=180м , инв.№: 36203</v>
          </cell>
          <cell r="F140">
            <v>320</v>
          </cell>
        </row>
        <row r="141">
          <cell r="C141">
            <v>36265</v>
          </cell>
          <cell r="E141" t="str">
            <v xml:space="preserve"> Конвейер 2 СР-70м-05л-100 , инв.№: 36265</v>
          </cell>
          <cell r="F141">
            <v>659.83332999999993</v>
          </cell>
        </row>
        <row r="142">
          <cell r="C142">
            <v>36198</v>
          </cell>
          <cell r="E142" t="str">
            <v xml:space="preserve"> Конвейер СР-70/0,5  L=30м , инв.№: 36198</v>
          </cell>
          <cell r="F142">
            <v>55.707000000000001</v>
          </cell>
        </row>
        <row r="143">
          <cell r="C143">
            <v>36197</v>
          </cell>
          <cell r="E143" t="str">
            <v xml:space="preserve"> Конвейер СР-70/0,5 L=100м , инв.№: 36197</v>
          </cell>
          <cell r="F143">
            <v>36.345999999999997</v>
          </cell>
        </row>
        <row r="144">
          <cell r="C144">
            <v>36196</v>
          </cell>
          <cell r="E144" t="str">
            <v xml:space="preserve"> Конвейер СР-70/0,5 L=50м , инв.№: 36196</v>
          </cell>
          <cell r="F144">
            <v>95.460999999999999</v>
          </cell>
        </row>
        <row r="145">
          <cell r="C145">
            <v>17636</v>
          </cell>
          <cell r="E145" t="str">
            <v xml:space="preserve"> Копиров .машина  Canon FC-226 , инв.№: 17636</v>
          </cell>
          <cell r="F145">
            <v>7.76</v>
          </cell>
        </row>
        <row r="146">
          <cell r="C146">
            <v>34</v>
          </cell>
          <cell r="E146" t="str">
            <v xml:space="preserve"> Монитор  SAMSUNG , инв.№: 34</v>
          </cell>
          <cell r="F146">
            <v>12.230399999999999</v>
          </cell>
        </row>
        <row r="147">
          <cell r="C147">
            <v>35</v>
          </cell>
          <cell r="E147" t="str">
            <v xml:space="preserve"> Монитор  SAMSUNG , инв.№: 35</v>
          </cell>
          <cell r="F147">
            <v>12.230399999999999</v>
          </cell>
        </row>
        <row r="148">
          <cell r="C148">
            <v>36251</v>
          </cell>
          <cell r="E148" t="str">
            <v xml:space="preserve"> Насос 1 В 20 , инв.№: 36251</v>
          </cell>
          <cell r="F148">
            <v>11.32</v>
          </cell>
        </row>
        <row r="149">
          <cell r="C149">
            <v>36252</v>
          </cell>
          <cell r="E149" t="str">
            <v xml:space="preserve"> Насос 1 В 20 , инв.№: 36252</v>
          </cell>
          <cell r="F149">
            <v>11.32</v>
          </cell>
        </row>
        <row r="150">
          <cell r="C150">
            <v>36264</v>
          </cell>
          <cell r="E150" t="str">
            <v xml:space="preserve"> Насос 1 В 20 , инв.№: 36264</v>
          </cell>
          <cell r="F150">
            <v>26.75</v>
          </cell>
        </row>
        <row r="151">
          <cell r="C151">
            <v>36210</v>
          </cell>
          <cell r="E151" t="str">
            <v xml:space="preserve"> Насос 1В 20/10 , инв.№: 36210</v>
          </cell>
          <cell r="F151">
            <v>30.280999999999999</v>
          </cell>
        </row>
        <row r="152">
          <cell r="C152">
            <v>36253</v>
          </cell>
          <cell r="E152" t="str">
            <v xml:space="preserve"> Насос 1В20 , инв.№: 36253</v>
          </cell>
          <cell r="F152">
            <v>30.280999999999999</v>
          </cell>
        </row>
        <row r="153">
          <cell r="C153">
            <v>36208</v>
          </cell>
          <cell r="E153" t="str">
            <v xml:space="preserve"> Насос ЦНС 180*297 , инв.№: 36208</v>
          </cell>
          <cell r="F153">
            <v>49.65</v>
          </cell>
        </row>
        <row r="154">
          <cell r="C154">
            <v>36209</v>
          </cell>
          <cell r="E154" t="str">
            <v xml:space="preserve"> Насос ЦНС 180*70 , инв.№: 36209</v>
          </cell>
          <cell r="F154">
            <v>70.384600000000006</v>
          </cell>
        </row>
        <row r="155">
          <cell r="C155">
            <v>36276</v>
          </cell>
          <cell r="E155" t="str">
            <v xml:space="preserve"> Насос ЦНС 300*240 , инв.№: 36276</v>
          </cell>
          <cell r="F155">
            <v>70.62</v>
          </cell>
        </row>
        <row r="156">
          <cell r="C156">
            <v>36263</v>
          </cell>
          <cell r="E156" t="str">
            <v xml:space="preserve"> Насос ЦНС 60*100 , инв.№: 36263</v>
          </cell>
          <cell r="F156">
            <v>44.34187</v>
          </cell>
        </row>
        <row r="157">
          <cell r="C157">
            <v>36262</v>
          </cell>
          <cell r="E157" t="str">
            <v xml:space="preserve"> Насос ЦНС-300*240 , инв.№: 36262</v>
          </cell>
          <cell r="F157">
            <v>76.825999999999993</v>
          </cell>
        </row>
        <row r="158">
          <cell r="C158">
            <v>36257</v>
          </cell>
          <cell r="E158" t="str">
            <v xml:space="preserve"> Перегружатель ПТК-3У , инв.№: 36257</v>
          </cell>
          <cell r="F158">
            <v>666.65280000000007</v>
          </cell>
        </row>
        <row r="159">
          <cell r="C159">
            <v>10</v>
          </cell>
          <cell r="E159" t="str">
            <v xml:space="preserve"> Пост  управления  ПВК-3 , инв.№: 10</v>
          </cell>
          <cell r="F159">
            <v>0.95302999999999993</v>
          </cell>
        </row>
        <row r="160">
          <cell r="C160">
            <v>11</v>
          </cell>
          <cell r="E160" t="str">
            <v xml:space="preserve"> Пост  управления  ПВК-3 , инв.№: 11</v>
          </cell>
          <cell r="F160">
            <v>0.95301999999999998</v>
          </cell>
        </row>
        <row r="161">
          <cell r="C161">
            <v>12</v>
          </cell>
          <cell r="E161" t="str">
            <v xml:space="preserve"> Пост  управления  ПВК-3 , инв.№: 12</v>
          </cell>
          <cell r="F161">
            <v>0.95301999999999998</v>
          </cell>
        </row>
        <row r="162">
          <cell r="C162">
            <v>13</v>
          </cell>
          <cell r="E162" t="str">
            <v xml:space="preserve"> Пост  управления  ПВК-3 , инв.№: 13</v>
          </cell>
          <cell r="F162">
            <v>0.95301999999999998</v>
          </cell>
        </row>
        <row r="163">
          <cell r="C163">
            <v>14</v>
          </cell>
          <cell r="E163" t="str">
            <v xml:space="preserve"> Пост  управления  ПВК-3 , инв.№: 14</v>
          </cell>
          <cell r="F163">
            <v>0.95301999999999998</v>
          </cell>
        </row>
        <row r="164">
          <cell r="C164">
            <v>15</v>
          </cell>
          <cell r="E164" t="str">
            <v xml:space="preserve"> Пост  управления  ПВК-3 , инв.№: 15</v>
          </cell>
          <cell r="F164">
            <v>0.95301999999999998</v>
          </cell>
        </row>
        <row r="165">
          <cell r="C165">
            <v>16</v>
          </cell>
          <cell r="E165" t="str">
            <v xml:space="preserve"> Пост  управления  ПВК-3 , инв.№: 16</v>
          </cell>
          <cell r="F165">
            <v>0.95301999999999998</v>
          </cell>
        </row>
        <row r="166">
          <cell r="C166">
            <v>17</v>
          </cell>
          <cell r="E166" t="str">
            <v xml:space="preserve"> Пост  управления  ПВК-3 , инв.№: 17</v>
          </cell>
          <cell r="F166">
            <v>0.95301999999999998</v>
          </cell>
        </row>
        <row r="167">
          <cell r="C167">
            <v>18</v>
          </cell>
          <cell r="E167" t="str">
            <v xml:space="preserve"> Пост  управления  ПВК-3 , инв.№: 18</v>
          </cell>
          <cell r="F167">
            <v>0.95301999999999998</v>
          </cell>
        </row>
        <row r="168">
          <cell r="C168">
            <v>19</v>
          </cell>
          <cell r="E168" t="str">
            <v xml:space="preserve"> Пост  управления  ПВК-3 , инв.№: 19</v>
          </cell>
          <cell r="F168">
            <v>0.95301999999999998</v>
          </cell>
        </row>
        <row r="169">
          <cell r="C169">
            <v>20</v>
          </cell>
          <cell r="E169" t="str">
            <v xml:space="preserve"> Пост  управления  ПВК-3 , инв.№: 20</v>
          </cell>
          <cell r="F169">
            <v>0.95301999999999998</v>
          </cell>
        </row>
        <row r="170">
          <cell r="C170">
            <v>21</v>
          </cell>
          <cell r="E170" t="str">
            <v xml:space="preserve"> Пост  управления  ПВК-3 , инв.№: 21</v>
          </cell>
          <cell r="F170">
            <v>0.95301999999999998</v>
          </cell>
        </row>
        <row r="171">
          <cell r="C171">
            <v>22</v>
          </cell>
          <cell r="E171" t="str">
            <v xml:space="preserve"> Пост  управления  ПВК-3 , инв.№: 22</v>
          </cell>
          <cell r="F171">
            <v>0.95301999999999998</v>
          </cell>
        </row>
        <row r="172">
          <cell r="C172">
            <v>23</v>
          </cell>
          <cell r="E172" t="str">
            <v xml:space="preserve"> Пост  управления  ПВК-3 , инв.№: 23</v>
          </cell>
          <cell r="F172">
            <v>0.95301999999999998</v>
          </cell>
        </row>
        <row r="173">
          <cell r="C173">
            <v>24</v>
          </cell>
          <cell r="E173" t="str">
            <v xml:space="preserve"> Пост  управления  ПВК-3 , инв.№: 24</v>
          </cell>
          <cell r="F173">
            <v>0.95301999999999998</v>
          </cell>
        </row>
        <row r="174">
          <cell r="C174">
            <v>25</v>
          </cell>
          <cell r="E174" t="str">
            <v xml:space="preserve"> Пост  управления  ПВК-3 , инв.№: 25</v>
          </cell>
          <cell r="F174">
            <v>0.95301999999999998</v>
          </cell>
        </row>
        <row r="175">
          <cell r="C175">
            <v>47</v>
          </cell>
          <cell r="E175" t="str">
            <v xml:space="preserve"> Преобразователь  ТСМ 50М-200 , инв.№: 47</v>
          </cell>
          <cell r="F175">
            <v>0.5544</v>
          </cell>
        </row>
        <row r="176">
          <cell r="C176">
            <v>48</v>
          </cell>
          <cell r="E176" t="str">
            <v xml:space="preserve"> Преобразователь  ТСМ 50М-200 , инв.№: 48</v>
          </cell>
          <cell r="F176">
            <v>0.5544</v>
          </cell>
        </row>
        <row r="177">
          <cell r="C177">
            <v>49</v>
          </cell>
          <cell r="E177" t="str">
            <v xml:space="preserve"> Преобразователь  ТСМ 50М-200 , инв.№: 49</v>
          </cell>
          <cell r="F177">
            <v>0.5544</v>
          </cell>
        </row>
        <row r="178">
          <cell r="C178">
            <v>51</v>
          </cell>
          <cell r="E178" t="str">
            <v xml:space="preserve"> Преобразователь  ТСМ 50М-200 , инв.№: 51</v>
          </cell>
          <cell r="F178">
            <v>0.5544</v>
          </cell>
        </row>
        <row r="179">
          <cell r="C179">
            <v>52</v>
          </cell>
          <cell r="E179" t="str">
            <v xml:space="preserve"> Преобразователь  ТСМ 50М-200 , инв.№: 52</v>
          </cell>
          <cell r="F179">
            <v>0.5544</v>
          </cell>
        </row>
        <row r="180">
          <cell r="C180">
            <v>53</v>
          </cell>
          <cell r="E180" t="str">
            <v xml:space="preserve"> Преобразователь  ТСМ 50М-200 , инв.№: 53</v>
          </cell>
          <cell r="F180">
            <v>0.5544</v>
          </cell>
        </row>
        <row r="181">
          <cell r="C181">
            <v>54</v>
          </cell>
          <cell r="E181" t="str">
            <v xml:space="preserve"> Преобразователь  ТСМ 50М-200 , инв.№: 54</v>
          </cell>
          <cell r="F181">
            <v>0.5544</v>
          </cell>
        </row>
        <row r="182">
          <cell r="C182">
            <v>55</v>
          </cell>
          <cell r="E182" t="str">
            <v xml:space="preserve"> Преобразователь  ТСМ 50М-200 , инв.№: 55</v>
          </cell>
          <cell r="F182">
            <v>0.5544</v>
          </cell>
        </row>
        <row r="183">
          <cell r="C183">
            <v>56</v>
          </cell>
          <cell r="E183" t="str">
            <v xml:space="preserve"> Преобразователь  ТСМ 50М-200 , инв.№: 56</v>
          </cell>
          <cell r="F183">
            <v>0.5544</v>
          </cell>
        </row>
        <row r="184">
          <cell r="C184">
            <v>50</v>
          </cell>
          <cell r="E184" t="str">
            <v xml:space="preserve"> Преобразователь ТСМ 50М-200 , инв.№: 50</v>
          </cell>
          <cell r="F184">
            <v>0.5544</v>
          </cell>
        </row>
        <row r="185">
          <cell r="C185">
            <v>26</v>
          </cell>
          <cell r="E185" t="str">
            <v xml:space="preserve"> Преобр-ль"Сапфир -22М"и спрямляющего ап-тов с эл/д , инв.№: 26</v>
          </cell>
          <cell r="F185">
            <v>11.94</v>
          </cell>
        </row>
        <row r="186">
          <cell r="C186">
            <v>27</v>
          </cell>
          <cell r="E186" t="str">
            <v xml:space="preserve"> Преобр-ль"Сапфир -22М"и спрямляющего ап-тов с эл/д , инв.№: 27</v>
          </cell>
          <cell r="F186">
            <v>11.94</v>
          </cell>
        </row>
        <row r="187">
          <cell r="C187">
            <v>28</v>
          </cell>
          <cell r="E187" t="str">
            <v xml:space="preserve"> Преобр-ль"Сапфир -22М"и спрямляющего ап-тов с эл/д , инв.№: 28</v>
          </cell>
          <cell r="F187">
            <v>11.94</v>
          </cell>
        </row>
        <row r="188">
          <cell r="C188">
            <v>29</v>
          </cell>
          <cell r="E188" t="str">
            <v xml:space="preserve"> Преобр-ль"Сапфир -22М"и спрямляющего ап-тов с эл/д , инв.№: 29</v>
          </cell>
          <cell r="F188">
            <v>11.94</v>
          </cell>
        </row>
        <row r="189">
          <cell r="C189">
            <v>30</v>
          </cell>
          <cell r="E189" t="str">
            <v xml:space="preserve"> Преобр-ль"Сапфир -22М"и спрямляющего ап-тов с эл/д , инв.№: 30</v>
          </cell>
          <cell r="F189">
            <v>11.94</v>
          </cell>
        </row>
        <row r="190">
          <cell r="C190">
            <v>31</v>
          </cell>
          <cell r="E190" t="str">
            <v xml:space="preserve"> Преобр-ль"Сапфир -22М"и спрямляющего ап-тов с эл/д , инв.№: 31</v>
          </cell>
          <cell r="F190">
            <v>11.94</v>
          </cell>
        </row>
        <row r="191">
          <cell r="C191">
            <v>43</v>
          </cell>
          <cell r="E191" t="str">
            <v xml:space="preserve"> Прибор контроля температуры УМС-4 , инв.№: 43</v>
          </cell>
          <cell r="F191">
            <v>10.348799999999999</v>
          </cell>
        </row>
        <row r="192">
          <cell r="C192">
            <v>44</v>
          </cell>
          <cell r="E192" t="str">
            <v xml:space="preserve"> Прибор контроля температуры УМС-4 , инв.№: 44</v>
          </cell>
          <cell r="F192">
            <v>10.348799999999999</v>
          </cell>
        </row>
        <row r="193">
          <cell r="C193">
            <v>17630</v>
          </cell>
          <cell r="E193" t="str">
            <v xml:space="preserve"> Принтер "Hewlett PackarJet 1220" , инв.№: 17630</v>
          </cell>
          <cell r="F193">
            <v>15.188799999999999</v>
          </cell>
        </row>
        <row r="194">
          <cell r="C194">
            <v>7488</v>
          </cell>
          <cell r="E194" t="str">
            <v xml:space="preserve"> Пускатель ПВИ-125 , инв.№: 07488</v>
          </cell>
          <cell r="F194">
            <v>14</v>
          </cell>
        </row>
        <row r="195">
          <cell r="C195">
            <v>7489</v>
          </cell>
          <cell r="E195" t="str">
            <v xml:space="preserve"> Пускатель ПВИ-250 , инв.№: 07489</v>
          </cell>
          <cell r="F195">
            <v>7.58</v>
          </cell>
        </row>
        <row r="196">
          <cell r="C196">
            <v>7490</v>
          </cell>
          <cell r="E196" t="str">
            <v xml:space="preserve"> Пускатель ПВИ-250 , инв.№: 07490</v>
          </cell>
          <cell r="F196">
            <v>7.58</v>
          </cell>
        </row>
        <row r="197">
          <cell r="C197">
            <v>7491</v>
          </cell>
          <cell r="E197" t="str">
            <v xml:space="preserve"> Пускатель ПВИ-250 , инв.№: 07491</v>
          </cell>
          <cell r="F197">
            <v>7.58</v>
          </cell>
        </row>
        <row r="198">
          <cell r="C198">
            <v>7494</v>
          </cell>
          <cell r="E198" t="str">
            <v xml:space="preserve"> Пускатель ПВИ-250 , инв.№: 07494</v>
          </cell>
          <cell r="F198">
            <v>7.58</v>
          </cell>
        </row>
        <row r="199">
          <cell r="C199">
            <v>7493</v>
          </cell>
          <cell r="E199" t="str">
            <v xml:space="preserve"> Пускатель ПМВИР-41 , инв.№: 07493</v>
          </cell>
          <cell r="F199">
            <v>2</v>
          </cell>
        </row>
        <row r="200">
          <cell r="C200">
            <v>41</v>
          </cell>
          <cell r="E200" t="str">
            <v xml:space="preserve"> Самописец двухканальный А542 , инв.№: 41</v>
          </cell>
          <cell r="F200">
            <v>10.890879999999999</v>
          </cell>
        </row>
        <row r="201">
          <cell r="C201">
            <v>42</v>
          </cell>
          <cell r="E201" t="str">
            <v xml:space="preserve"> Самописец двухканальный А542 , инв.№: 42</v>
          </cell>
          <cell r="F201">
            <v>10.890879999999999</v>
          </cell>
        </row>
        <row r="202">
          <cell r="C202">
            <v>33</v>
          </cell>
          <cell r="E202" t="str">
            <v xml:space="preserve"> Системный блок  COMPAG Deskpro 2000 , инв.№: 33</v>
          </cell>
          <cell r="F202">
            <v>22.702400000000001</v>
          </cell>
        </row>
        <row r="203">
          <cell r="C203">
            <v>32</v>
          </cell>
          <cell r="E203" t="str">
            <v xml:space="preserve"> Системный блок COMPAG Deskpro 2000 , инв.№: 32</v>
          </cell>
          <cell r="F203">
            <v>22.702400000000001</v>
          </cell>
        </row>
        <row r="204">
          <cell r="C204">
            <v>36205</v>
          </cell>
          <cell r="E204" t="str">
            <v xml:space="preserve"> Скип 10,6 , инв.№: 36205</v>
          </cell>
          <cell r="F204">
            <v>218.90457999999998</v>
          </cell>
        </row>
        <row r="205">
          <cell r="C205">
            <v>75</v>
          </cell>
          <cell r="E205" t="str">
            <v xml:space="preserve"> Тиристорное возбудительное уст-во ТЕ8-320/115т-5У4 , инв.№: 75</v>
          </cell>
          <cell r="F205">
            <v>57.63</v>
          </cell>
        </row>
        <row r="206">
          <cell r="C206">
            <v>76</v>
          </cell>
          <cell r="E206" t="str">
            <v xml:space="preserve"> Тиристорное возбудительное уст-во ТЕ8-320/115т-5У4 , инв.№: 76</v>
          </cell>
          <cell r="F206">
            <v>57.63</v>
          </cell>
        </row>
        <row r="207">
          <cell r="C207">
            <v>79</v>
          </cell>
          <cell r="E207" t="str">
            <v xml:space="preserve"> Трансформатор ТМ-250-1 , инв.№: 79</v>
          </cell>
          <cell r="F207">
            <v>64.5</v>
          </cell>
        </row>
        <row r="208">
          <cell r="C208">
            <v>80</v>
          </cell>
          <cell r="E208" t="str">
            <v xml:space="preserve"> Трансформатор ТМ-250-1 , инв.№: 80</v>
          </cell>
          <cell r="F208">
            <v>64.5</v>
          </cell>
        </row>
        <row r="209">
          <cell r="C209">
            <v>77</v>
          </cell>
          <cell r="E209" t="str">
            <v xml:space="preserve"> Трансформатор ТСЗВ-100/0,5 , инв.№: 77</v>
          </cell>
          <cell r="F209">
            <v>59.87</v>
          </cell>
        </row>
        <row r="210">
          <cell r="C210">
            <v>78</v>
          </cell>
          <cell r="E210" t="str">
            <v xml:space="preserve"> Трансформатор ТСЗВ-100/0,5 , инв.№: 78</v>
          </cell>
          <cell r="F210">
            <v>59.87</v>
          </cell>
        </row>
        <row r="211">
          <cell r="C211">
            <v>36260</v>
          </cell>
          <cell r="E211" t="str">
            <v xml:space="preserve"> Устройство  УДОТ-1 , инв.№: 36260</v>
          </cell>
          <cell r="F211">
            <v>33.333330000000004</v>
          </cell>
        </row>
        <row r="212">
          <cell r="C212">
            <v>38</v>
          </cell>
          <cell r="E212" t="str">
            <v xml:space="preserve"> Шкаф КИП , инв.№: 38</v>
          </cell>
          <cell r="F212">
            <v>28.224</v>
          </cell>
        </row>
        <row r="213">
          <cell r="C213">
            <v>40</v>
          </cell>
          <cell r="E213" t="str">
            <v xml:space="preserve"> Шкаф распределительный  0,4кВ из панелей ЩО-70 , инв.№: 40</v>
          </cell>
          <cell r="F213">
            <v>328.11156</v>
          </cell>
        </row>
        <row r="214">
          <cell r="C214">
            <v>36</v>
          </cell>
          <cell r="E214" t="str">
            <v xml:space="preserve"> Шкаф УКАВ-ММ №4 , инв.№: 36</v>
          </cell>
          <cell r="F214">
            <v>64.847999999999999</v>
          </cell>
        </row>
        <row r="215">
          <cell r="C215">
            <v>37</v>
          </cell>
          <cell r="E215" t="str">
            <v xml:space="preserve"> Шкаф УКАВ-ММ №5 , инв.№: 37</v>
          </cell>
          <cell r="F215">
            <v>64.847999999999999</v>
          </cell>
        </row>
        <row r="216">
          <cell r="C216">
            <v>81</v>
          </cell>
          <cell r="E216" t="str">
            <v xml:space="preserve"> Шкаф управления УКАВ-ММ №1 , инв.№: 81</v>
          </cell>
          <cell r="F216">
            <v>140.63499999999999</v>
          </cell>
        </row>
        <row r="217">
          <cell r="C217">
            <v>82</v>
          </cell>
          <cell r="E217" t="str">
            <v xml:space="preserve"> Шкаф управления УКАВ-ММ №2 , инв.№: 82</v>
          </cell>
          <cell r="F217">
            <v>140.63499999999999</v>
          </cell>
        </row>
        <row r="218">
          <cell r="C218">
            <v>83</v>
          </cell>
          <cell r="E218" t="str">
            <v xml:space="preserve"> Шкаф управления УКАВ-ММ №3 , инв.№: 83</v>
          </cell>
          <cell r="F218">
            <v>123.97</v>
          </cell>
        </row>
        <row r="219">
          <cell r="C219">
            <v>36504</v>
          </cell>
          <cell r="E219" t="str">
            <v xml:space="preserve"> Автомат  ВВ-400 , инв.№: 36504</v>
          </cell>
          <cell r="F219">
            <v>54.426629999999996</v>
          </cell>
        </row>
        <row r="220">
          <cell r="C220">
            <v>36505</v>
          </cell>
          <cell r="E220" t="str">
            <v xml:space="preserve"> Автомат  ВВ-400 , инв.№: 36505</v>
          </cell>
          <cell r="F220">
            <v>54.426629999999996</v>
          </cell>
        </row>
        <row r="221">
          <cell r="C221">
            <v>36649</v>
          </cell>
          <cell r="E221" t="str">
            <v xml:space="preserve"> Автомат ВВ-400 , инв.№: 36649</v>
          </cell>
          <cell r="F221">
            <v>56.456400000000002</v>
          </cell>
        </row>
        <row r="222">
          <cell r="C222">
            <v>36374</v>
          </cell>
          <cell r="E222" t="str">
            <v xml:space="preserve"> Автоматическая тренировачная станция АТС-1-20 , инв.№: 36374</v>
          </cell>
          <cell r="F222">
            <v>35</v>
          </cell>
        </row>
        <row r="223">
          <cell r="C223">
            <v>36418</v>
          </cell>
          <cell r="E223" t="str">
            <v xml:space="preserve"> Автомобиль УАЗ -39094 , инв.№: 36418</v>
          </cell>
          <cell r="F223">
            <v>142.48301000000001</v>
          </cell>
        </row>
        <row r="224">
          <cell r="C224">
            <v>36366</v>
          </cell>
          <cell r="E224" t="str">
            <v xml:space="preserve"> Агрегат АПШ , инв.№: 36366</v>
          </cell>
          <cell r="F224">
            <v>28.16666</v>
          </cell>
        </row>
        <row r="225">
          <cell r="C225">
            <v>36645</v>
          </cell>
          <cell r="E225" t="str">
            <v xml:space="preserve"> Агрегат электронасос К-90/55 , инв.№: 36645</v>
          </cell>
          <cell r="F225">
            <v>30.33333</v>
          </cell>
        </row>
        <row r="226">
          <cell r="C226">
            <v>36388</v>
          </cell>
          <cell r="E226" t="str">
            <v xml:space="preserve"> Анемометр  АПА  1/3 , инв.№: 36388</v>
          </cell>
          <cell r="F226">
            <v>24.698700000000002</v>
          </cell>
        </row>
        <row r="227">
          <cell r="C227">
            <v>36389</v>
          </cell>
          <cell r="E227" t="str">
            <v xml:space="preserve"> Анемометр  АПА  1/3 , инв.№: 36389</v>
          </cell>
          <cell r="F227">
            <v>24.698700000000002</v>
          </cell>
        </row>
        <row r="228">
          <cell r="C228">
            <v>36369</v>
          </cell>
          <cell r="E228" t="str">
            <v xml:space="preserve"> Анемометр АПР-2 , инв.№: 36369</v>
          </cell>
          <cell r="F228">
            <v>52</v>
          </cell>
        </row>
        <row r="229">
          <cell r="C229">
            <v>36370</v>
          </cell>
          <cell r="E229" t="str">
            <v xml:space="preserve"> Анемометр АПР-2 , инв.№: 36370</v>
          </cell>
          <cell r="F229">
            <v>52</v>
          </cell>
        </row>
        <row r="230">
          <cell r="C230">
            <v>36535</v>
          </cell>
          <cell r="E230" t="str">
            <v xml:space="preserve"> Аппарат  АПШМ 0,1 , инв.№: 36535</v>
          </cell>
          <cell r="F230">
            <v>29.754999999999999</v>
          </cell>
        </row>
        <row r="231">
          <cell r="C231">
            <v>36572</v>
          </cell>
          <cell r="E231" t="str">
            <v xml:space="preserve"> Аппарат АЗУР-3 , инв.№: 36572</v>
          </cell>
          <cell r="F231">
            <v>8.5250000000000004</v>
          </cell>
        </row>
        <row r="232">
          <cell r="C232">
            <v>36573</v>
          </cell>
          <cell r="E232" t="str">
            <v xml:space="preserve"> Аппарат АЗУР-3 , инв.№: 36573</v>
          </cell>
          <cell r="F232">
            <v>8.5250000000000004</v>
          </cell>
        </row>
        <row r="233">
          <cell r="C233">
            <v>36400</v>
          </cell>
          <cell r="E233" t="str">
            <v xml:space="preserve"> Аппарат АОШ-4 , инв.№: 36400</v>
          </cell>
          <cell r="F233">
            <v>26</v>
          </cell>
        </row>
        <row r="234">
          <cell r="C234">
            <v>36401</v>
          </cell>
          <cell r="E234" t="str">
            <v xml:space="preserve"> Аппарат АОШ-4 , инв.№: 36401</v>
          </cell>
          <cell r="F234">
            <v>26</v>
          </cell>
        </row>
        <row r="235">
          <cell r="C235">
            <v>36614</v>
          </cell>
          <cell r="E235" t="str">
            <v xml:space="preserve"> Аппарат АПТВ 800 (бюдж.) , инв.№: 36614</v>
          </cell>
          <cell r="F235">
            <v>27.976669999999999</v>
          </cell>
        </row>
        <row r="236">
          <cell r="C236">
            <v>36367</v>
          </cell>
          <cell r="E236" t="str">
            <v xml:space="preserve"> Аппарат АПШ , инв.№: 36367</v>
          </cell>
          <cell r="F236">
            <v>28.16666</v>
          </cell>
        </row>
        <row r="237">
          <cell r="C237">
            <v>36424</v>
          </cell>
          <cell r="E237" t="str">
            <v xml:space="preserve"> Аппарат АПШМ 0,1 , инв.№: 36424</v>
          </cell>
          <cell r="F237">
            <v>28.6</v>
          </cell>
        </row>
        <row r="238">
          <cell r="C238">
            <v>36620</v>
          </cell>
          <cell r="E238" t="str">
            <v xml:space="preserve"> Аппарат АПШМ 0,1 , инв.№: 36620</v>
          </cell>
          <cell r="F238">
            <v>29.755020000000002</v>
          </cell>
        </row>
        <row r="239">
          <cell r="C239">
            <v>36398</v>
          </cell>
          <cell r="E239" t="str">
            <v xml:space="preserve"> Аппарат АПШМ-01 , инв.№: 36398</v>
          </cell>
          <cell r="F239">
            <v>28.6</v>
          </cell>
        </row>
        <row r="240">
          <cell r="C240">
            <v>36399</v>
          </cell>
          <cell r="E240" t="str">
            <v xml:space="preserve"> Аппарат АПШМ-01 , инв.№: 36399</v>
          </cell>
          <cell r="F240">
            <v>28.6</v>
          </cell>
        </row>
        <row r="241">
          <cell r="C241">
            <v>36425</v>
          </cell>
          <cell r="E241" t="str">
            <v xml:space="preserve"> Аппарат АПШМ-01 , инв.№: 36425</v>
          </cell>
          <cell r="F241">
            <v>28.6</v>
          </cell>
        </row>
        <row r="242">
          <cell r="C242">
            <v>36534</v>
          </cell>
          <cell r="E242" t="str">
            <v xml:space="preserve"> Аппарат АПШМ-01 , инв.№: 36534</v>
          </cell>
          <cell r="F242">
            <v>29.754999999999999</v>
          </cell>
        </row>
        <row r="243">
          <cell r="C243">
            <v>36536</v>
          </cell>
          <cell r="E243" t="str">
            <v xml:space="preserve"> Аппарат АПШМ-01 , инв.№: 36536</v>
          </cell>
          <cell r="F243">
            <v>29.754999999999999</v>
          </cell>
        </row>
        <row r="244">
          <cell r="C244">
            <v>36537</v>
          </cell>
          <cell r="E244" t="str">
            <v xml:space="preserve"> Аппарат АПШМ-01 , инв.№: 36537</v>
          </cell>
          <cell r="F244">
            <v>29.754999999999999</v>
          </cell>
        </row>
        <row r="245">
          <cell r="C245">
            <v>36538</v>
          </cell>
          <cell r="E245" t="str">
            <v xml:space="preserve"> Аппарат АПШМ-01 , инв.№: 36538</v>
          </cell>
          <cell r="F245">
            <v>29.754999999999999</v>
          </cell>
        </row>
        <row r="246">
          <cell r="C246">
            <v>36448</v>
          </cell>
          <cell r="E246" t="str">
            <v xml:space="preserve"> Аппаратура  АПШМ 0,1 , инв.№: 36448</v>
          </cell>
          <cell r="F246">
            <v>30.9452</v>
          </cell>
        </row>
        <row r="247">
          <cell r="C247">
            <v>36449</v>
          </cell>
          <cell r="E247" t="str">
            <v xml:space="preserve"> Аппаратура  АПШМ 0,1 , инв.№: 36449</v>
          </cell>
          <cell r="F247">
            <v>30.9452</v>
          </cell>
        </row>
        <row r="248">
          <cell r="C248">
            <v>36402</v>
          </cell>
          <cell r="E248" t="str">
            <v xml:space="preserve"> Аппаратура АПТВ , инв.№: 36402</v>
          </cell>
          <cell r="F248">
            <v>31.2</v>
          </cell>
        </row>
        <row r="249">
          <cell r="C249">
            <v>36615</v>
          </cell>
          <cell r="E249" t="str">
            <v xml:space="preserve"> Аппаратура АПТВ(бюдж) , инв.№: 36615</v>
          </cell>
          <cell r="F249">
            <v>27.976669999999999</v>
          </cell>
        </row>
        <row r="250">
          <cell r="C250">
            <v>36423</v>
          </cell>
          <cell r="E250" t="str">
            <v xml:space="preserve"> Аппаратура АПШМ 0,1 , инв.№: 36423</v>
          </cell>
          <cell r="F250">
            <v>28.6</v>
          </cell>
        </row>
        <row r="251">
          <cell r="C251">
            <v>36446</v>
          </cell>
          <cell r="E251" t="str">
            <v xml:space="preserve"> Аппаратура АПШМ 0,1 , инв.№: 36446</v>
          </cell>
          <cell r="F251">
            <v>30.9452</v>
          </cell>
        </row>
        <row r="252">
          <cell r="C252">
            <v>36447</v>
          </cell>
          <cell r="E252" t="str">
            <v xml:space="preserve"> Аппаратура АПШМ 0,1 , инв.№: 36447</v>
          </cell>
          <cell r="F252">
            <v>30.9452</v>
          </cell>
        </row>
        <row r="253">
          <cell r="C253">
            <v>36529</v>
          </cell>
          <cell r="E253" t="str">
            <v xml:space="preserve"> Аппаратура АПШМ 0,1 , инв.№: 36529</v>
          </cell>
          <cell r="F253">
            <v>28.08</v>
          </cell>
        </row>
        <row r="254">
          <cell r="C254">
            <v>36450</v>
          </cell>
          <cell r="E254" t="str">
            <v xml:space="preserve"> Аппаратура АПШМ 0,1 , инв.№: 36450</v>
          </cell>
          <cell r="F254">
            <v>30.9452</v>
          </cell>
        </row>
        <row r="255">
          <cell r="C255">
            <v>36341</v>
          </cell>
          <cell r="E255" t="str">
            <v xml:space="preserve"> аппаратура АПШМ-01 , инв.№: 36341</v>
          </cell>
          <cell r="F255">
            <v>28.97917</v>
          </cell>
        </row>
        <row r="256">
          <cell r="C256">
            <v>36406</v>
          </cell>
          <cell r="E256" t="str">
            <v xml:space="preserve"> Аппаратура АС-3СМ.4 , инв.№: 36406</v>
          </cell>
          <cell r="F256">
            <v>73.632000000000005</v>
          </cell>
        </row>
        <row r="257">
          <cell r="C257">
            <v>7480</v>
          </cell>
          <cell r="E257" t="str">
            <v xml:space="preserve"> Аппаратура АУЗМ-2 , инв.№: 07480</v>
          </cell>
          <cell r="F257">
            <v>20.401070000000001</v>
          </cell>
        </row>
        <row r="258">
          <cell r="C258">
            <v>36368</v>
          </cell>
          <cell r="E258" t="str">
            <v xml:space="preserve"> Аппаратура АУЗМ-2 , инв.№: 36368</v>
          </cell>
          <cell r="F258">
            <v>30.17127</v>
          </cell>
        </row>
        <row r="259">
          <cell r="C259">
            <v>36381</v>
          </cell>
          <cell r="E259" t="str">
            <v xml:space="preserve"> Аппаратура АУК , инв.№: 36381</v>
          </cell>
          <cell r="F259">
            <v>355.33332999999999</v>
          </cell>
        </row>
        <row r="260">
          <cell r="C260">
            <v>36382</v>
          </cell>
          <cell r="E260" t="str">
            <v xml:space="preserve"> Аппаратура АУК , инв.№: 36382</v>
          </cell>
          <cell r="F260">
            <v>355.33332999999999</v>
          </cell>
        </row>
        <row r="261">
          <cell r="C261">
            <v>36324</v>
          </cell>
          <cell r="E261" t="str">
            <v xml:space="preserve"> Аппаратура АУК -1М , инв.№: 36324</v>
          </cell>
          <cell r="F261">
            <v>208</v>
          </cell>
        </row>
        <row r="262">
          <cell r="C262">
            <v>36524</v>
          </cell>
          <cell r="E262" t="str">
            <v xml:space="preserve"> Аппаратура АУК-1М , инв.№: 36524</v>
          </cell>
          <cell r="F262">
            <v>221</v>
          </cell>
        </row>
        <row r="263">
          <cell r="C263">
            <v>36261</v>
          </cell>
          <cell r="E263" t="str">
            <v xml:space="preserve"> Аппаратура Метан-реле ТМРК 3,1м , инв.№: 36261</v>
          </cell>
          <cell r="F263">
            <v>41.373330000000003</v>
          </cell>
        </row>
        <row r="264">
          <cell r="C264">
            <v>36589</v>
          </cell>
          <cell r="E264" t="str">
            <v xml:space="preserve"> Бензоколонка НАРА-27М1С , инв.№: 36589</v>
          </cell>
          <cell r="F264">
            <v>30.41667</v>
          </cell>
        </row>
        <row r="265">
          <cell r="C265">
            <v>36590</v>
          </cell>
          <cell r="E265" t="str">
            <v xml:space="preserve"> Бензоколонка НАРА-27М1С , инв.№: 36590</v>
          </cell>
          <cell r="F265">
            <v>30.41667</v>
          </cell>
        </row>
        <row r="266">
          <cell r="C266">
            <v>36268</v>
          </cell>
          <cell r="E266" t="str">
            <v xml:space="preserve"> Буровой анкероустановочный станок "Рамбор" , инв.№: 36268</v>
          </cell>
          <cell r="F266">
            <v>222.86673000000002</v>
          </cell>
        </row>
        <row r="267">
          <cell r="C267">
            <v>36269</v>
          </cell>
          <cell r="E267" t="str">
            <v xml:space="preserve"> Буровой анкероустановочный станок "Рамбор" , инв.№: 36269</v>
          </cell>
          <cell r="F267">
            <v>222.86673000000002</v>
          </cell>
        </row>
        <row r="268">
          <cell r="C268">
            <v>36434</v>
          </cell>
          <cell r="E268" t="str">
            <v xml:space="preserve"> Буровой анкероустановщик "Рамбор" , инв.№: 36434</v>
          </cell>
          <cell r="F268">
            <v>216.23987</v>
          </cell>
        </row>
        <row r="269">
          <cell r="C269">
            <v>36435</v>
          </cell>
          <cell r="E269" t="str">
            <v xml:space="preserve"> Буровой анкероустановщик "Рамбор" , инв.№: 36435</v>
          </cell>
          <cell r="F269">
            <v>216.23987</v>
          </cell>
        </row>
        <row r="270">
          <cell r="C270">
            <v>36293</v>
          </cell>
          <cell r="E270" t="str">
            <v xml:space="preserve"> Вагон ВГ 3,3 СК 1315 , инв.№: 36293</v>
          </cell>
          <cell r="F270">
            <v>21.545669999999998</v>
          </cell>
        </row>
        <row r="271">
          <cell r="C271">
            <v>36294</v>
          </cell>
          <cell r="E271" t="str">
            <v xml:space="preserve"> Вагон ВГ 3,3 СК 1315 , инв.№: 36294</v>
          </cell>
          <cell r="F271">
            <v>21.545669999999998</v>
          </cell>
        </row>
        <row r="272">
          <cell r="C272">
            <v>36295</v>
          </cell>
          <cell r="E272" t="str">
            <v xml:space="preserve"> Вагон ВГ 3,3 СК 1315 , инв.№: 36295</v>
          </cell>
          <cell r="F272">
            <v>21.545669999999998</v>
          </cell>
        </row>
        <row r="273">
          <cell r="C273">
            <v>36296</v>
          </cell>
          <cell r="E273" t="str">
            <v xml:space="preserve"> Вагон ВГ 3,3 СК 1315 , инв.№: 36296</v>
          </cell>
          <cell r="F273">
            <v>21.545669999999998</v>
          </cell>
        </row>
        <row r="274">
          <cell r="C274">
            <v>36297</v>
          </cell>
          <cell r="E274" t="str">
            <v xml:space="preserve"> Вагон ВГ 3,3 СК 1315 , инв.№: 36297</v>
          </cell>
          <cell r="F274">
            <v>21.545669999999998</v>
          </cell>
        </row>
        <row r="275">
          <cell r="C275">
            <v>36298</v>
          </cell>
          <cell r="E275" t="str">
            <v xml:space="preserve"> Вагон ВГ 3,3 СК 1315 , инв.№: 36298</v>
          </cell>
          <cell r="F275">
            <v>21.545669999999998</v>
          </cell>
        </row>
        <row r="276">
          <cell r="C276">
            <v>36299</v>
          </cell>
          <cell r="E276" t="str">
            <v xml:space="preserve"> Вагон ВГ 3,3 СК 1315 , инв.№: 36299</v>
          </cell>
          <cell r="F276">
            <v>21.545669999999998</v>
          </cell>
        </row>
        <row r="277">
          <cell r="C277">
            <v>36300</v>
          </cell>
          <cell r="E277" t="str">
            <v xml:space="preserve"> Вагон ВП 3,3 СК 1315 , инв.№: 36300</v>
          </cell>
          <cell r="F277">
            <v>21.545669999999998</v>
          </cell>
        </row>
        <row r="278">
          <cell r="C278">
            <v>36301</v>
          </cell>
          <cell r="E278" t="str">
            <v xml:space="preserve"> Вагон ВП 3,3 СК 1315 , инв.№: 36301</v>
          </cell>
          <cell r="F278">
            <v>21.545669999999998</v>
          </cell>
        </row>
        <row r="279">
          <cell r="C279">
            <v>36302</v>
          </cell>
          <cell r="E279" t="str">
            <v xml:space="preserve"> Вагон ВП 3,3 СК 1315 , инв.№: 36302</v>
          </cell>
          <cell r="F279">
            <v>21.545669999999998</v>
          </cell>
        </row>
        <row r="280">
          <cell r="C280">
            <v>36303</v>
          </cell>
          <cell r="E280" t="str">
            <v xml:space="preserve"> Вагон ВП 3,3 СК 1315 , инв.№: 36303</v>
          </cell>
          <cell r="F280">
            <v>21.545669999999998</v>
          </cell>
        </row>
        <row r="281">
          <cell r="C281">
            <v>36304</v>
          </cell>
          <cell r="E281" t="str">
            <v xml:space="preserve"> Вагон ВП 3,3 СК 1315 , инв.№: 36304</v>
          </cell>
          <cell r="F281">
            <v>21.545669999999998</v>
          </cell>
        </row>
        <row r="282">
          <cell r="C282">
            <v>36305</v>
          </cell>
          <cell r="E282" t="str">
            <v xml:space="preserve"> Вагон ВП 3,3 СК 1315 , инв.№: 36305</v>
          </cell>
          <cell r="F282">
            <v>21.545669999999998</v>
          </cell>
        </row>
        <row r="283">
          <cell r="C283">
            <v>36306</v>
          </cell>
          <cell r="E283" t="str">
            <v xml:space="preserve"> Вагон ВП 3,3 СК 1315 , инв.№: 36306</v>
          </cell>
          <cell r="F283">
            <v>21.545669999999998</v>
          </cell>
        </row>
        <row r="284">
          <cell r="C284">
            <v>36307</v>
          </cell>
          <cell r="E284" t="str">
            <v xml:space="preserve"> Вагон ВП 3,3 СК 1315 , инв.№: 36307</v>
          </cell>
          <cell r="F284">
            <v>21.545669999999998</v>
          </cell>
        </row>
        <row r="285">
          <cell r="C285">
            <v>36308</v>
          </cell>
          <cell r="E285" t="str">
            <v xml:space="preserve"> Вагон ВП 3,3 СК 1315 , инв.№: 36308</v>
          </cell>
          <cell r="F285">
            <v>21.545669999999998</v>
          </cell>
        </row>
        <row r="286">
          <cell r="C286">
            <v>36309</v>
          </cell>
          <cell r="E286" t="str">
            <v xml:space="preserve"> Вагон ВП 3,3 СК 1315 , инв.№: 36309</v>
          </cell>
          <cell r="F286">
            <v>21.545669999999998</v>
          </cell>
        </row>
        <row r="287">
          <cell r="C287">
            <v>36310</v>
          </cell>
          <cell r="E287" t="str">
            <v xml:space="preserve"> Вагон ВП 3,3 СК 1315 , инв.№: 36310</v>
          </cell>
          <cell r="F287">
            <v>21.545669999999998</v>
          </cell>
        </row>
        <row r="288">
          <cell r="C288">
            <v>36311</v>
          </cell>
          <cell r="E288" t="str">
            <v xml:space="preserve"> Вагон ВП 3,3 СК 1315 , инв.№: 36311</v>
          </cell>
          <cell r="F288">
            <v>21.545669999999998</v>
          </cell>
        </row>
        <row r="289">
          <cell r="C289">
            <v>36312</v>
          </cell>
          <cell r="E289" t="str">
            <v xml:space="preserve"> Вагон ВП 3,3 СК 1315 , инв.№: 36312</v>
          </cell>
          <cell r="F289">
            <v>21.545669999999998</v>
          </cell>
        </row>
        <row r="290">
          <cell r="C290">
            <v>36313</v>
          </cell>
          <cell r="E290" t="str">
            <v xml:space="preserve"> Вагон ВП 3,3 СК 1315 , инв.№: 36313</v>
          </cell>
          <cell r="F290">
            <v>21.545669999999998</v>
          </cell>
        </row>
        <row r="291">
          <cell r="C291">
            <v>36314</v>
          </cell>
          <cell r="E291" t="str">
            <v xml:space="preserve"> Вагон ВП 3,3 СК 1315 , инв.№: 36314</v>
          </cell>
          <cell r="F291">
            <v>21.545669999999998</v>
          </cell>
        </row>
        <row r="292">
          <cell r="C292">
            <v>36315</v>
          </cell>
          <cell r="E292" t="str">
            <v xml:space="preserve"> Вагон ВП 3,3 СК 1315 , инв.№: 36315</v>
          </cell>
          <cell r="F292">
            <v>21.545669999999998</v>
          </cell>
        </row>
        <row r="293">
          <cell r="C293">
            <v>36316</v>
          </cell>
          <cell r="E293" t="str">
            <v xml:space="preserve"> Вагон ВП 3,3 СК 1315 , инв.№: 36316</v>
          </cell>
          <cell r="F293">
            <v>21.545669999999998</v>
          </cell>
        </row>
        <row r="294">
          <cell r="C294">
            <v>36317</v>
          </cell>
          <cell r="E294" t="str">
            <v xml:space="preserve"> Вагон ВП 3,3 СК 1315 , инв.№: 36317</v>
          </cell>
          <cell r="F294">
            <v>21.545669999999998</v>
          </cell>
        </row>
        <row r="295">
          <cell r="C295">
            <v>36701</v>
          </cell>
          <cell r="E295" t="str">
            <v xml:space="preserve"> Вентилятор  ВМЭ-6/1 , инв.№: 36701</v>
          </cell>
          <cell r="F295">
            <v>25.376000000000001</v>
          </cell>
        </row>
        <row r="296">
          <cell r="C296">
            <v>36393</v>
          </cell>
          <cell r="E296" t="str">
            <v xml:space="preserve"> Вентилятор ВМЭ-6 , инв.№: 36393</v>
          </cell>
          <cell r="F296">
            <v>62.347999999999999</v>
          </cell>
        </row>
        <row r="297">
          <cell r="C297">
            <v>36603</v>
          </cell>
          <cell r="E297" t="str">
            <v xml:space="preserve"> Вентилятор ВМЭ-6 , инв.№: 36603</v>
          </cell>
          <cell r="F297">
            <v>69.217500000000001</v>
          </cell>
        </row>
        <row r="298">
          <cell r="C298">
            <v>36630</v>
          </cell>
          <cell r="E298" t="str">
            <v xml:space="preserve"> Вентилятор ВМЭ-6 /1(бюдж) , инв.№: 36630</v>
          </cell>
          <cell r="F298">
            <v>69.417500000000004</v>
          </cell>
        </row>
        <row r="299">
          <cell r="C299">
            <v>36702</v>
          </cell>
          <cell r="E299" t="str">
            <v xml:space="preserve"> Вентилятор ВМЭ-6/1 , инв.№: 36702</v>
          </cell>
          <cell r="F299">
            <v>6.3470000000000004</v>
          </cell>
        </row>
        <row r="300">
          <cell r="C300">
            <v>36631</v>
          </cell>
          <cell r="E300" t="str">
            <v xml:space="preserve"> Вентилятор ВМЭ-6/1 (бюдж) , инв.№: 36631</v>
          </cell>
          <cell r="F300">
            <v>69.217500000000001</v>
          </cell>
        </row>
        <row r="301">
          <cell r="C301">
            <v>36632</v>
          </cell>
          <cell r="E301" t="str">
            <v xml:space="preserve"> Вентилятор ВМЭ-6/1 (бюдж) , инв.№: 36632</v>
          </cell>
          <cell r="F301">
            <v>69.217500000000001</v>
          </cell>
        </row>
        <row r="302">
          <cell r="C302">
            <v>36407</v>
          </cell>
          <cell r="E302" t="str">
            <v xml:space="preserve"> Вентилятор ВМЭ-8 , инв.№: 36407</v>
          </cell>
          <cell r="F302">
            <v>126</v>
          </cell>
        </row>
        <row r="303">
          <cell r="C303">
            <v>36408</v>
          </cell>
          <cell r="E303" t="str">
            <v xml:space="preserve"> Вентилятор ВМЭ-8 , инв.№: 36408</v>
          </cell>
          <cell r="F303">
            <v>126</v>
          </cell>
        </row>
        <row r="304">
          <cell r="C304">
            <v>36375</v>
          </cell>
          <cell r="E304" t="str">
            <v xml:space="preserve"> Вентилятор ВМЭ-8 , инв.№: 36375</v>
          </cell>
          <cell r="F304">
            <v>133.952</v>
          </cell>
        </row>
        <row r="305">
          <cell r="C305">
            <v>36376</v>
          </cell>
          <cell r="E305" t="str">
            <v xml:space="preserve"> Вентилятор ВМЭ-8 , инв.№: 36376</v>
          </cell>
          <cell r="F305">
            <v>133.952</v>
          </cell>
        </row>
        <row r="306">
          <cell r="C306">
            <v>36601</v>
          </cell>
          <cell r="E306" t="str">
            <v xml:space="preserve"> Вентилятор ВМЭ-8 , инв.№: 36601</v>
          </cell>
          <cell r="F306">
            <v>154.96</v>
          </cell>
        </row>
        <row r="307">
          <cell r="C307">
            <v>36602</v>
          </cell>
          <cell r="E307" t="str">
            <v xml:space="preserve"> Вентилятор ВМЭ-8 , инв.№: 36602</v>
          </cell>
          <cell r="F307">
            <v>154.96</v>
          </cell>
        </row>
        <row r="308">
          <cell r="C308">
            <v>36646</v>
          </cell>
          <cell r="E308" t="str">
            <v xml:space="preserve"> Вентилятор ВМЭ-8 , инв.№: 36646</v>
          </cell>
          <cell r="F308">
            <v>125.86667</v>
          </cell>
        </row>
        <row r="309">
          <cell r="C309">
            <v>36633</v>
          </cell>
          <cell r="E309" t="str">
            <v xml:space="preserve"> Вентилятор ВМЭ-8(бюдж) , инв.№: 36633</v>
          </cell>
          <cell r="F309">
            <v>144.59</v>
          </cell>
        </row>
        <row r="310">
          <cell r="C310">
            <v>36392</v>
          </cell>
          <cell r="E310" t="str">
            <v xml:space="preserve"> Вентилятор ВОЭ-05 , инв.№: 36392</v>
          </cell>
          <cell r="F310">
            <v>16.244799999999998</v>
          </cell>
        </row>
        <row r="311">
          <cell r="C311">
            <v>36256</v>
          </cell>
          <cell r="E311" t="str">
            <v xml:space="preserve"> Вентилятор ВЦГ-7м , инв.№: 36256</v>
          </cell>
          <cell r="F311">
            <v>241.06404000000001</v>
          </cell>
        </row>
        <row r="312">
          <cell r="C312">
            <v>36520</v>
          </cell>
          <cell r="E312" t="str">
            <v xml:space="preserve"> Вентилятор ВЦГ-7м , инв.№: 36520</v>
          </cell>
          <cell r="F312">
            <v>806.17680000000007</v>
          </cell>
        </row>
        <row r="313">
          <cell r="C313">
            <v>36521</v>
          </cell>
          <cell r="E313" t="str">
            <v xml:space="preserve"> Вентилятор ВЦГ-7м , инв.№: 36521</v>
          </cell>
          <cell r="F313">
            <v>806.17680000000007</v>
          </cell>
        </row>
        <row r="314">
          <cell r="C314">
            <v>36522</v>
          </cell>
          <cell r="E314" t="str">
            <v xml:space="preserve"> Вентилятор ВЦГ-7м , инв.№: 36522</v>
          </cell>
          <cell r="F314">
            <v>806.17680000000007</v>
          </cell>
        </row>
        <row r="315">
          <cell r="C315">
            <v>36523</v>
          </cell>
          <cell r="E315" t="str">
            <v xml:space="preserve"> Вентилятор ВЦГ-7м , инв.№: 36523</v>
          </cell>
          <cell r="F315">
            <v>806.17680000000007</v>
          </cell>
        </row>
        <row r="316">
          <cell r="C316">
            <v>36325</v>
          </cell>
          <cell r="E316" t="str">
            <v xml:space="preserve"> Весы конвейерные ВК-2М , инв.№: 36325</v>
          </cell>
          <cell r="F316">
            <v>67.599999999999994</v>
          </cell>
        </row>
        <row r="317">
          <cell r="C317">
            <v>36612</v>
          </cell>
          <cell r="E317" t="str">
            <v xml:space="preserve"> Вулканизатор ВВК-1 , инв.№: 36612</v>
          </cell>
          <cell r="F317">
            <v>46.86</v>
          </cell>
        </row>
        <row r="318">
          <cell r="C318">
            <v>36591</v>
          </cell>
          <cell r="E318" t="str">
            <v xml:space="preserve"> Выключатель  ВВ-400Р  1140/660В , инв.№: 36591</v>
          </cell>
          <cell r="F318">
            <v>56.456400000000002</v>
          </cell>
        </row>
        <row r="319">
          <cell r="C319">
            <v>36639</v>
          </cell>
          <cell r="E319" t="str">
            <v xml:space="preserve"> Выключатель ВВ-400 , инв.№: 36639</v>
          </cell>
          <cell r="F319">
            <v>41.683199999999999</v>
          </cell>
        </row>
        <row r="320">
          <cell r="C320">
            <v>36442</v>
          </cell>
          <cell r="E320" t="str">
            <v xml:space="preserve"> Выключатель ВВ-400 ДО , инв.№: 36442</v>
          </cell>
          <cell r="F320">
            <v>47.293999999999997</v>
          </cell>
        </row>
        <row r="321">
          <cell r="C321">
            <v>36443</v>
          </cell>
          <cell r="E321" t="str">
            <v xml:space="preserve"> Выключатель ВВ-400 ДО , инв.№: 36443</v>
          </cell>
          <cell r="F321">
            <v>47.293999999999997</v>
          </cell>
        </row>
        <row r="322">
          <cell r="C322">
            <v>36335</v>
          </cell>
          <cell r="E322" t="str">
            <v xml:space="preserve"> Выключатель ВВ-400 Р  1140/660В , инв.№: 36335</v>
          </cell>
          <cell r="F322">
            <v>56.333330000000004</v>
          </cell>
        </row>
        <row r="323">
          <cell r="C323">
            <v>36598</v>
          </cell>
          <cell r="E323" t="str">
            <v xml:space="preserve"> Выключатель ВВ-400Р , инв.№: 36598</v>
          </cell>
          <cell r="F323">
            <v>56.456400000000002</v>
          </cell>
        </row>
        <row r="324">
          <cell r="C324">
            <v>36333</v>
          </cell>
          <cell r="E324" t="str">
            <v xml:space="preserve"> Выключатель ВВ-400Р 1140/660В , инв.№: 36333</v>
          </cell>
          <cell r="F324">
            <v>56.333330000000004</v>
          </cell>
        </row>
        <row r="325">
          <cell r="C325">
            <v>36334</v>
          </cell>
          <cell r="E325" t="str">
            <v xml:space="preserve"> Выключатель ВВ-400Р 1140/660В , инв.№: 36334</v>
          </cell>
          <cell r="F325">
            <v>56.333330000000004</v>
          </cell>
        </row>
        <row r="326">
          <cell r="C326">
            <v>36336</v>
          </cell>
          <cell r="E326" t="str">
            <v xml:space="preserve"> Выключатель ВВ-400Р 1140/660В , инв.№: 36336</v>
          </cell>
          <cell r="F326">
            <v>56.333330000000004</v>
          </cell>
        </row>
        <row r="327">
          <cell r="C327">
            <v>36337</v>
          </cell>
          <cell r="E327" t="str">
            <v xml:space="preserve"> Выключатель ВВ-400Р 1140/660В , инв.№: 36337</v>
          </cell>
          <cell r="F327">
            <v>56.333330000000004</v>
          </cell>
        </row>
        <row r="328">
          <cell r="C328">
            <v>36592</v>
          </cell>
          <cell r="E328" t="str">
            <v xml:space="preserve"> Выключатель ВВ-400Р 1140/660В , инв.№: 36592</v>
          </cell>
          <cell r="F328">
            <v>56.456400000000002</v>
          </cell>
        </row>
        <row r="329">
          <cell r="C329">
            <v>36593</v>
          </cell>
          <cell r="E329" t="str">
            <v xml:space="preserve"> Выключатель ВВ-400Р 1140/660В , инв.№: 36593</v>
          </cell>
          <cell r="F329">
            <v>56.456400000000002</v>
          </cell>
        </row>
        <row r="330">
          <cell r="C330">
            <v>36896</v>
          </cell>
          <cell r="E330" t="str">
            <v xml:space="preserve"> Газодувка 2АФ , инв.№: 36896</v>
          </cell>
          <cell r="F330">
            <v>35</v>
          </cell>
        </row>
        <row r="331">
          <cell r="C331">
            <v>36394</v>
          </cell>
          <cell r="E331" t="str">
            <v xml:space="preserve"> Дизелевоз ДН-70 Д2 , инв.№: 36394</v>
          </cell>
          <cell r="F331">
            <v>4272.6666699999996</v>
          </cell>
        </row>
        <row r="332">
          <cell r="C332">
            <v>35560</v>
          </cell>
          <cell r="E332" t="str">
            <v xml:space="preserve"> Емкость конденсатная 35м3 , инв.№: 35560</v>
          </cell>
          <cell r="F332">
            <v>54.98039</v>
          </cell>
        </row>
        <row r="333">
          <cell r="C333">
            <v>36417</v>
          </cell>
          <cell r="E333" t="str">
            <v xml:space="preserve"> Емкость конденсатная 50м3 , инв.№: 36417</v>
          </cell>
          <cell r="F333">
            <v>74.147059999999996</v>
          </cell>
        </row>
        <row r="334">
          <cell r="C334">
            <v>36588</v>
          </cell>
          <cell r="E334" t="str">
            <v xml:space="preserve"> Комбайн 1ГПКС , инв.№: 36588</v>
          </cell>
          <cell r="F334">
            <v>2480.4</v>
          </cell>
        </row>
        <row r="335">
          <cell r="C335">
            <v>36626</v>
          </cell>
          <cell r="E335" t="str">
            <v xml:space="preserve"> Комбайн К-10ПМ(модер) , инв.№: 36626</v>
          </cell>
          <cell r="F335">
            <v>5882.89563</v>
          </cell>
        </row>
        <row r="336">
          <cell r="C336">
            <v>36254</v>
          </cell>
          <cell r="E336" t="str">
            <v xml:space="preserve"> Комплекс МКЮ 2У-16/33 , инв.№: 36254</v>
          </cell>
          <cell r="F336">
            <v>99548.949420000004</v>
          </cell>
        </row>
        <row r="337">
          <cell r="C337">
            <v>36379</v>
          </cell>
          <cell r="E337" t="str">
            <v xml:space="preserve"> Комплект р аспр. устройства КРУВ -6 ОП , инв.№: 36379</v>
          </cell>
          <cell r="F337">
            <v>225</v>
          </cell>
        </row>
        <row r="338">
          <cell r="C338">
            <v>36286</v>
          </cell>
          <cell r="E338" t="str">
            <v xml:space="preserve"> Компр.шахтная устан.УКВШ-5/7 , инв.№: 36286</v>
          </cell>
          <cell r="F338">
            <v>494</v>
          </cell>
        </row>
        <row r="339">
          <cell r="C339">
            <v>36320</v>
          </cell>
          <cell r="E339" t="str">
            <v xml:space="preserve"> Компр.шахтная устан.УКВШ-5/7 , инв.№: 36320</v>
          </cell>
          <cell r="F339">
            <v>459.464</v>
          </cell>
        </row>
        <row r="340">
          <cell r="C340">
            <v>36287</v>
          </cell>
          <cell r="E340" t="str">
            <v xml:space="preserve"> Компрес.винт.шахтная установка , инв.№: 36287</v>
          </cell>
          <cell r="F340">
            <v>494</v>
          </cell>
        </row>
        <row r="341">
          <cell r="C341">
            <v>36605</v>
          </cell>
          <cell r="E341" t="str">
            <v xml:space="preserve"> Компрессор ЗИФ-ШВ-5М , инв.№: 36605</v>
          </cell>
          <cell r="F341">
            <v>346.66665999999998</v>
          </cell>
        </row>
        <row r="342">
          <cell r="C342">
            <v>36321</v>
          </cell>
          <cell r="E342" t="str">
            <v xml:space="preserve"> Компрессорная установка УКВШ-5/7 , инв.№: 36321</v>
          </cell>
          <cell r="F342">
            <v>459.26400000000001</v>
          </cell>
        </row>
        <row r="343">
          <cell r="C343">
            <v>36670</v>
          </cell>
          <cell r="E343" t="str">
            <v xml:space="preserve"> Компьютер Celeron , инв.№: 36670</v>
          </cell>
          <cell r="F343">
            <v>18.347000000000001</v>
          </cell>
        </row>
        <row r="344">
          <cell r="C344">
            <v>36671</v>
          </cell>
          <cell r="E344" t="str">
            <v xml:space="preserve"> Компьютер Celeron , инв.№: 36671</v>
          </cell>
          <cell r="F344">
            <v>18.347000000000001</v>
          </cell>
        </row>
        <row r="345">
          <cell r="C345">
            <v>36673</v>
          </cell>
          <cell r="E345" t="str">
            <v xml:space="preserve"> Компьютер Celeron , инв.№: 36673</v>
          </cell>
          <cell r="F345">
            <v>18.347000000000001</v>
          </cell>
        </row>
        <row r="346">
          <cell r="C346">
            <v>36373</v>
          </cell>
          <cell r="E346" t="str">
            <v xml:space="preserve"> Компьютер Celeron 1100 , инв.№: 36373</v>
          </cell>
          <cell r="F346">
            <v>11.48</v>
          </cell>
        </row>
        <row r="347">
          <cell r="C347">
            <v>36452</v>
          </cell>
          <cell r="E347" t="str">
            <v xml:space="preserve"> Компьютер Celeron 1200 , инв.№: 36452</v>
          </cell>
          <cell r="F347">
            <v>14.79</v>
          </cell>
        </row>
        <row r="348">
          <cell r="C348">
            <v>36453</v>
          </cell>
          <cell r="E348" t="str">
            <v xml:space="preserve"> Компьютер Celeron 1200 , инв.№: 36453</v>
          </cell>
          <cell r="F348">
            <v>15.24</v>
          </cell>
        </row>
        <row r="349">
          <cell r="C349">
            <v>36517</v>
          </cell>
          <cell r="E349" t="str">
            <v xml:space="preserve"> Компьютер Celeron 1700 , инв.№: 36517</v>
          </cell>
          <cell r="F349">
            <v>21.94</v>
          </cell>
        </row>
        <row r="350">
          <cell r="C350">
            <v>36372</v>
          </cell>
          <cell r="E350" t="str">
            <v xml:space="preserve"> Компьютер Celeron 1800 c принтером Samsung , инв.№: 36372</v>
          </cell>
          <cell r="F350">
            <v>24.926669999999998</v>
          </cell>
        </row>
        <row r="351">
          <cell r="C351">
            <v>36284</v>
          </cell>
          <cell r="E351" t="str">
            <v xml:space="preserve"> Компьютер Celeron 667 , инв.№: 36284</v>
          </cell>
          <cell r="F351">
            <v>14</v>
          </cell>
        </row>
        <row r="352">
          <cell r="C352">
            <v>36674</v>
          </cell>
          <cell r="E352" t="str">
            <v xml:space="preserve"> Компьютер Celeron с принтером Samsung ML-1210 , инв.№: 36674</v>
          </cell>
          <cell r="F352">
            <v>25.238</v>
          </cell>
        </row>
        <row r="353">
          <cell r="C353">
            <v>36569</v>
          </cell>
          <cell r="E353" t="str">
            <v xml:space="preserve"> Компьютер Ноутбук Satelite Сeleron 1800 , инв.№: 36569</v>
          </cell>
          <cell r="F353">
            <v>40.416669999999996</v>
          </cell>
        </row>
        <row r="354">
          <cell r="C354">
            <v>36628</v>
          </cell>
          <cell r="E354" t="str">
            <v xml:space="preserve"> Компьютор CELERON , инв.№: 36628</v>
          </cell>
          <cell r="F354">
            <v>21.54</v>
          </cell>
        </row>
        <row r="355">
          <cell r="C355">
            <v>36629</v>
          </cell>
          <cell r="E355" t="str">
            <v xml:space="preserve"> Компьютор CELERON , инв.№: 36629</v>
          </cell>
          <cell r="F355">
            <v>11.59</v>
          </cell>
        </row>
        <row r="356">
          <cell r="C356">
            <v>36669</v>
          </cell>
          <cell r="E356" t="str">
            <v xml:space="preserve"> Конвейер 1 Л 80У-02 , инв.№: 36669</v>
          </cell>
          <cell r="F356">
            <v>1946.8050000000001</v>
          </cell>
        </row>
        <row r="357">
          <cell r="C357">
            <v>36654</v>
          </cell>
          <cell r="E357" t="str">
            <v xml:space="preserve"> Конвейер 2 СР-70 М 0,5 , инв.№: 36654</v>
          </cell>
          <cell r="F357">
            <v>641.33332999999993</v>
          </cell>
        </row>
        <row r="358">
          <cell r="C358">
            <v>36655</v>
          </cell>
          <cell r="E358" t="str">
            <v xml:space="preserve"> Конвейер 2 СР-70 М 0,5 , инв.№: 36655</v>
          </cell>
          <cell r="F358">
            <v>641.33332999999993</v>
          </cell>
        </row>
        <row r="359">
          <cell r="C359">
            <v>36519</v>
          </cell>
          <cell r="E359" t="str">
            <v xml:space="preserve"> Конвейер 2 СР-70М05 , инв.№: 36519</v>
          </cell>
          <cell r="F359">
            <v>550.33332999999993</v>
          </cell>
        </row>
        <row r="360">
          <cell r="C360">
            <v>36499</v>
          </cell>
          <cell r="E360" t="str">
            <v xml:space="preserve"> Конвейер 2 СР-70М05 , инв.№: 36499</v>
          </cell>
          <cell r="F360">
            <v>550.33332999999993</v>
          </cell>
        </row>
        <row r="361">
          <cell r="C361">
            <v>36405</v>
          </cell>
          <cell r="E361" t="str">
            <v xml:space="preserve"> Конвейер 2 СР-70М-05 , инв.№: 36405</v>
          </cell>
          <cell r="F361">
            <v>566.79999999999995</v>
          </cell>
        </row>
        <row r="362">
          <cell r="C362">
            <v>36414</v>
          </cell>
          <cell r="E362" t="str">
            <v xml:space="preserve"> Конвейер 2 СР-70М-05 , инв.№: 36414</v>
          </cell>
          <cell r="F362">
            <v>554.66667000000007</v>
          </cell>
        </row>
        <row r="363">
          <cell r="C363">
            <v>36429</v>
          </cell>
          <cell r="E363" t="str">
            <v xml:space="preserve"> Конвейер 2 СР-70м-05л-100м , инв.№: 36429</v>
          </cell>
          <cell r="F363">
            <v>554.66667000000007</v>
          </cell>
        </row>
        <row r="364">
          <cell r="C364">
            <v>36825</v>
          </cell>
          <cell r="E364" t="str">
            <v xml:space="preserve"> Конвейер 2 СР-70м-05л-100м , инв.№: 36825</v>
          </cell>
          <cell r="F364">
            <v>557.26667000000009</v>
          </cell>
        </row>
        <row r="365">
          <cell r="C365">
            <v>36585</v>
          </cell>
          <cell r="E365" t="str">
            <v xml:space="preserve"> Конвейер 2ЛЛ-100У № 153 , инв.№: 36585</v>
          </cell>
          <cell r="F365">
            <v>9141.8319900000006</v>
          </cell>
        </row>
        <row r="366">
          <cell r="C366">
            <v>36555</v>
          </cell>
          <cell r="E366" t="str">
            <v xml:space="preserve"> Конвейер 2ЛТ-80У , инв.№: 36555</v>
          </cell>
          <cell r="F366">
            <v>4522.5359500000004</v>
          </cell>
        </row>
        <row r="367">
          <cell r="C367">
            <v>36365</v>
          </cell>
          <cell r="E367" t="str">
            <v xml:space="preserve"> Конвейер 2ЛТ-80У   №301 , инв.№: 36365</v>
          </cell>
          <cell r="F367">
            <v>6989.2359900000001</v>
          </cell>
        </row>
        <row r="368">
          <cell r="C368">
            <v>36627</v>
          </cell>
          <cell r="E368" t="str">
            <v xml:space="preserve"> Конвейер 2СР-70 , инв.№: 36627</v>
          </cell>
          <cell r="F368">
            <v>550.33332999999993</v>
          </cell>
        </row>
        <row r="369">
          <cell r="C369">
            <v>36431</v>
          </cell>
          <cell r="E369" t="str">
            <v xml:space="preserve"> Конвейер 2СР-70 М-05 , инв.№: 36431</v>
          </cell>
          <cell r="F369">
            <v>554.66667000000007</v>
          </cell>
        </row>
        <row r="370">
          <cell r="C370">
            <v>36568</v>
          </cell>
          <cell r="E370" t="str">
            <v xml:space="preserve"> Конвейер 2СР-70 М-05 , инв.№: 36568</v>
          </cell>
          <cell r="F370">
            <v>550.33332999999993</v>
          </cell>
        </row>
        <row r="371">
          <cell r="C371">
            <v>36518</v>
          </cell>
          <cell r="E371" t="str">
            <v xml:space="preserve"> Конвейер 2СР-70М-05 , инв.№: 36518</v>
          </cell>
          <cell r="F371">
            <v>550.33332999999993</v>
          </cell>
        </row>
        <row r="372">
          <cell r="C372">
            <v>36371</v>
          </cell>
          <cell r="E372" t="str">
            <v xml:space="preserve"> Конвейер СР-70 , инв.№: 36371</v>
          </cell>
          <cell r="F372">
            <v>766.66667000000007</v>
          </cell>
        </row>
        <row r="373">
          <cell r="C373">
            <v>36413</v>
          </cell>
          <cell r="E373" t="str">
            <v xml:space="preserve"> Копировальный аппарат CANON , инв.№: 36413</v>
          </cell>
          <cell r="F373">
            <v>9.1199999999999992</v>
          </cell>
        </row>
        <row r="374">
          <cell r="C374">
            <v>36570</v>
          </cell>
          <cell r="E374" t="str">
            <v xml:space="preserve"> Крышной вентилятор , инв.№: 36570</v>
          </cell>
          <cell r="F374">
            <v>11.2056</v>
          </cell>
        </row>
        <row r="375">
          <cell r="C375">
            <v>36571</v>
          </cell>
          <cell r="E375" t="str">
            <v xml:space="preserve"> Крышной вентилятор , инв.№: 36571</v>
          </cell>
          <cell r="F375">
            <v>11.2056</v>
          </cell>
        </row>
        <row r="376">
          <cell r="C376">
            <v>36432</v>
          </cell>
          <cell r="E376" t="str">
            <v xml:space="preserve"> Лебедка  ЛПК-10Б.Р , инв.№: 36432</v>
          </cell>
          <cell r="F376">
            <v>100.6</v>
          </cell>
        </row>
        <row r="377">
          <cell r="C377">
            <v>36433</v>
          </cell>
          <cell r="E377" t="str">
            <v xml:space="preserve"> Лебедка  ЛПК-10Б.Р , инв.№: 36433</v>
          </cell>
          <cell r="F377">
            <v>100.6</v>
          </cell>
        </row>
        <row r="378">
          <cell r="C378">
            <v>36608</v>
          </cell>
          <cell r="E378" t="str">
            <v xml:space="preserve"> Лебедка  ЛШВ-14 , инв.№: 36608</v>
          </cell>
          <cell r="F378">
            <v>101.92</v>
          </cell>
        </row>
        <row r="379">
          <cell r="C379">
            <v>36609</v>
          </cell>
          <cell r="E379" t="str">
            <v xml:space="preserve"> Лебедка  ЛШВ-14 , инв.№: 36609</v>
          </cell>
          <cell r="F379">
            <v>101.92</v>
          </cell>
        </row>
        <row r="380">
          <cell r="C380">
            <v>36323</v>
          </cell>
          <cell r="E380" t="str">
            <v xml:space="preserve"> Лебедка ЛВ-25 , инв.№: 36323</v>
          </cell>
          <cell r="F380">
            <v>80</v>
          </cell>
        </row>
        <row r="381">
          <cell r="C381">
            <v>36421</v>
          </cell>
          <cell r="E381" t="str">
            <v xml:space="preserve"> Лебедка ЛВ-25 , инв.№: 36421</v>
          </cell>
          <cell r="F381">
            <v>80</v>
          </cell>
        </row>
        <row r="382">
          <cell r="C382">
            <v>36553</v>
          </cell>
          <cell r="E382" t="str">
            <v xml:space="preserve"> Лебедка ЛВ-25 , инв.№: 36553</v>
          </cell>
          <cell r="F382">
            <v>190.66667000000001</v>
          </cell>
        </row>
        <row r="383">
          <cell r="C383">
            <v>36554</v>
          </cell>
          <cell r="E383" t="str">
            <v xml:space="preserve"> Лебедка ЛВ-25 , инв.№: 36554</v>
          </cell>
          <cell r="F383">
            <v>190.66667000000001</v>
          </cell>
        </row>
        <row r="384">
          <cell r="C384">
            <v>36705</v>
          </cell>
          <cell r="E384" t="str">
            <v xml:space="preserve"> Лебедка ЛВ-25 , инв.№: 36705</v>
          </cell>
          <cell r="F384">
            <v>41.087000000000003</v>
          </cell>
        </row>
        <row r="385">
          <cell r="C385">
            <v>36498</v>
          </cell>
          <cell r="E385" t="str">
            <v xml:space="preserve"> Лебедка ЛПК , инв.№: 36498</v>
          </cell>
          <cell r="F385">
            <v>104</v>
          </cell>
        </row>
        <row r="386">
          <cell r="C386">
            <v>36444</v>
          </cell>
          <cell r="E386" t="str">
            <v xml:space="preserve"> Лебедка ЛПК 10 Б , инв.№: 36444</v>
          </cell>
          <cell r="F386">
            <v>104</v>
          </cell>
        </row>
        <row r="387">
          <cell r="C387">
            <v>36497</v>
          </cell>
          <cell r="E387" t="str">
            <v xml:space="preserve"> Лебедка ЛПК-10Б , инв.№: 36497</v>
          </cell>
          <cell r="F387">
            <v>104</v>
          </cell>
        </row>
        <row r="388">
          <cell r="C388">
            <v>36387</v>
          </cell>
          <cell r="E388" t="str">
            <v xml:space="preserve"> Лебедка ЛШВ -25 У 1 , инв.№: 36387</v>
          </cell>
          <cell r="F388">
            <v>393.0992</v>
          </cell>
        </row>
        <row r="389">
          <cell r="C389">
            <v>36362</v>
          </cell>
          <cell r="E389" t="str">
            <v xml:space="preserve"> Метан-реле ТМРК-3,1М , инв.№: 36362</v>
          </cell>
          <cell r="F389">
            <v>37.020000000000003</v>
          </cell>
        </row>
        <row r="390">
          <cell r="C390">
            <v>36377</v>
          </cell>
          <cell r="E390" t="str">
            <v xml:space="preserve"> Метан-реле ТМРК-3,1М , инв.№: 36377</v>
          </cell>
          <cell r="F390">
            <v>36.746319999999997</v>
          </cell>
        </row>
        <row r="391">
          <cell r="C391">
            <v>36625</v>
          </cell>
          <cell r="E391" t="str">
            <v xml:space="preserve"> Насос  1В 20 , инв.№: 36625</v>
          </cell>
          <cell r="F391">
            <v>28.6</v>
          </cell>
        </row>
        <row r="392">
          <cell r="C392">
            <v>36322</v>
          </cell>
          <cell r="E392" t="str">
            <v xml:space="preserve"> Насос  4Д-315/71 , инв.№: 36322</v>
          </cell>
          <cell r="F392">
            <v>68.84</v>
          </cell>
        </row>
        <row r="393">
          <cell r="C393">
            <v>36703</v>
          </cell>
          <cell r="E393" t="str">
            <v xml:space="preserve"> Насос  ЦНС -180*170 , инв.№: 36703</v>
          </cell>
          <cell r="F393">
            <v>10.103</v>
          </cell>
        </row>
        <row r="394">
          <cell r="C394">
            <v>36575</v>
          </cell>
          <cell r="E394" t="str">
            <v xml:space="preserve"> Насос 1 В 20 , инв.№: 36575</v>
          </cell>
          <cell r="F394">
            <v>28.6</v>
          </cell>
        </row>
        <row r="395">
          <cell r="C395">
            <v>36526</v>
          </cell>
          <cell r="E395" t="str">
            <v xml:space="preserve"> Насос 1 В 20/10 с эл.двиг. , инв.№: 36526</v>
          </cell>
          <cell r="F395">
            <v>24.856000000000002</v>
          </cell>
        </row>
        <row r="396">
          <cell r="C396">
            <v>36532</v>
          </cell>
          <cell r="E396" t="str">
            <v xml:space="preserve"> Насос 1 В20/10 , инв.№: 36532</v>
          </cell>
          <cell r="F396">
            <v>33.103199999999994</v>
          </cell>
        </row>
        <row r="397">
          <cell r="C397">
            <v>36533</v>
          </cell>
          <cell r="E397" t="str">
            <v xml:space="preserve"> Насос 1 В20/10 , инв.№: 36533</v>
          </cell>
          <cell r="F397">
            <v>26.286729999999999</v>
          </cell>
        </row>
        <row r="398">
          <cell r="C398">
            <v>36530</v>
          </cell>
          <cell r="E398" t="str">
            <v xml:space="preserve"> Насос 1 В20/10 , инв.№: 36530</v>
          </cell>
          <cell r="F398">
            <v>19.105</v>
          </cell>
        </row>
        <row r="399">
          <cell r="C399">
            <v>36574</v>
          </cell>
          <cell r="E399" t="str">
            <v xml:space="preserve"> Насос 1В 20 , инв.№: 36574</v>
          </cell>
          <cell r="F399">
            <v>28.6</v>
          </cell>
        </row>
        <row r="400">
          <cell r="C400">
            <v>36667</v>
          </cell>
          <cell r="E400" t="str">
            <v xml:space="preserve"> Насос 1В20 , инв.№: 36667</v>
          </cell>
          <cell r="F400">
            <v>28.6</v>
          </cell>
        </row>
        <row r="401">
          <cell r="C401">
            <v>36668</v>
          </cell>
          <cell r="E401" t="str">
            <v xml:space="preserve"> Насос 1В20 , инв.№: 36668</v>
          </cell>
          <cell r="F401">
            <v>28.6</v>
          </cell>
        </row>
        <row r="402">
          <cell r="C402">
            <v>36503</v>
          </cell>
          <cell r="E402" t="str">
            <v xml:space="preserve"> Насос 1В-20 с эл.двиг. , инв.№: 36503</v>
          </cell>
          <cell r="F402">
            <v>28.166319999999999</v>
          </cell>
        </row>
        <row r="403">
          <cell r="C403">
            <v>36525</v>
          </cell>
          <cell r="E403" t="str">
            <v xml:space="preserve"> Насос 1В20/16 с эл.двиг. , инв.№: 36525</v>
          </cell>
          <cell r="F403">
            <v>36.92</v>
          </cell>
        </row>
        <row r="404">
          <cell r="C404">
            <v>35446</v>
          </cell>
          <cell r="E404" t="str">
            <v xml:space="preserve"> Насос ВВН-50 , инв.№: 35446</v>
          </cell>
          <cell r="F404">
            <v>1.7379899999999999</v>
          </cell>
        </row>
        <row r="405">
          <cell r="C405">
            <v>36587</v>
          </cell>
          <cell r="E405" t="str">
            <v xml:space="preserve"> Насос ЦНС 180*170 , инв.№: 36587</v>
          </cell>
          <cell r="F405">
            <v>47.683999999999997</v>
          </cell>
        </row>
        <row r="406">
          <cell r="C406">
            <v>36428</v>
          </cell>
          <cell r="E406" t="str">
            <v xml:space="preserve"> Насос ЦНС 180*297 , инв.№: 36428</v>
          </cell>
          <cell r="F406">
            <v>62.053330000000003</v>
          </cell>
        </row>
        <row r="407">
          <cell r="C407">
            <v>36586</v>
          </cell>
          <cell r="E407" t="str">
            <v xml:space="preserve"> Насос ЦНС 180*297 , инв.№: 36586</v>
          </cell>
          <cell r="F407">
            <v>55</v>
          </cell>
        </row>
        <row r="408">
          <cell r="C408">
            <v>36657</v>
          </cell>
          <cell r="E408" t="str">
            <v xml:space="preserve"> Насос ЦНС 180*297 , инв.№: 36657</v>
          </cell>
          <cell r="F408">
            <v>230.56800000000001</v>
          </cell>
        </row>
        <row r="409">
          <cell r="C409">
            <v>36422</v>
          </cell>
          <cell r="E409" t="str">
            <v xml:space="preserve"> Насос ЦНС 180*85 , инв.№: 36422</v>
          </cell>
          <cell r="F409">
            <v>50.252800000000001</v>
          </cell>
        </row>
        <row r="410">
          <cell r="C410">
            <v>36610</v>
          </cell>
          <cell r="E410" t="str">
            <v xml:space="preserve"> Насос ЦНС 300*240 , инв.№: 36610</v>
          </cell>
          <cell r="F410">
            <v>73.632000000000005</v>
          </cell>
        </row>
        <row r="411">
          <cell r="C411">
            <v>36611</v>
          </cell>
          <cell r="E411" t="str">
            <v xml:space="preserve"> Насос ЦНС 300*240 , инв.№: 36611</v>
          </cell>
          <cell r="F411">
            <v>73.632000000000005</v>
          </cell>
        </row>
        <row r="412">
          <cell r="C412">
            <v>36551</v>
          </cell>
          <cell r="E412" t="str">
            <v xml:space="preserve"> Насос ЦНС 300*480 , инв.№: 36551</v>
          </cell>
          <cell r="F412">
            <v>108.33333</v>
          </cell>
        </row>
        <row r="413">
          <cell r="C413">
            <v>36552</v>
          </cell>
          <cell r="E413" t="str">
            <v xml:space="preserve"> Насос ЦНС 300*480 , инв.№: 36552</v>
          </cell>
          <cell r="F413">
            <v>90.147880000000001</v>
          </cell>
        </row>
        <row r="414">
          <cell r="C414">
            <v>36579</v>
          </cell>
          <cell r="E414" t="str">
            <v xml:space="preserve"> Насос ЦНС 300*480 , инв.№: 36579</v>
          </cell>
          <cell r="F414">
            <v>83.2</v>
          </cell>
        </row>
        <row r="415">
          <cell r="C415">
            <v>36578</v>
          </cell>
          <cell r="E415" t="str">
            <v xml:space="preserve"> Насос ЦНС 300*480 , инв.№: 36578</v>
          </cell>
          <cell r="F415">
            <v>83.2</v>
          </cell>
        </row>
        <row r="416">
          <cell r="C416">
            <v>36607</v>
          </cell>
          <cell r="E416" t="str">
            <v xml:space="preserve"> Насос ЦНС 300*480 , инв.№: 36607</v>
          </cell>
          <cell r="F416">
            <v>83.2</v>
          </cell>
        </row>
        <row r="417">
          <cell r="C417">
            <v>36647</v>
          </cell>
          <cell r="E417" t="str">
            <v xml:space="preserve"> Насос ЦНС 300*480 , инв.№: 36647</v>
          </cell>
          <cell r="F417">
            <v>108.33333</v>
          </cell>
        </row>
        <row r="418">
          <cell r="C418">
            <v>36634</v>
          </cell>
          <cell r="E418" t="str">
            <v xml:space="preserve"> Насос ЦНС 60*75 , инв.№: 36634</v>
          </cell>
          <cell r="F418">
            <v>53.04</v>
          </cell>
        </row>
        <row r="419">
          <cell r="C419">
            <v>36635</v>
          </cell>
          <cell r="E419" t="str">
            <v xml:space="preserve"> Насос ЦНС 60*75 , инв.№: 36635</v>
          </cell>
          <cell r="F419">
            <v>53.04</v>
          </cell>
        </row>
        <row r="420">
          <cell r="C420">
            <v>36704</v>
          </cell>
          <cell r="E420" t="str">
            <v xml:space="preserve"> Насос ЦНС-180 , инв.№: 36704</v>
          </cell>
          <cell r="F420">
            <v>14.004</v>
          </cell>
        </row>
        <row r="421">
          <cell r="C421">
            <v>36281</v>
          </cell>
          <cell r="E421" t="str">
            <v xml:space="preserve"> Насос ЦНСН 300*240 , инв.№: 36281</v>
          </cell>
          <cell r="F421">
            <v>68.3</v>
          </cell>
        </row>
        <row r="422">
          <cell r="C422">
            <v>36285</v>
          </cell>
          <cell r="E422" t="str">
            <v xml:space="preserve"> Насосная станция СНЛ- 180*32 , инв.№: 36285</v>
          </cell>
          <cell r="F422">
            <v>1022.2971199999999</v>
          </cell>
        </row>
        <row r="423">
          <cell r="C423">
            <v>36273</v>
          </cell>
          <cell r="E423" t="str">
            <v xml:space="preserve"> Насосная станция СНЛ-180*32 , инв.№: 36273</v>
          </cell>
          <cell r="F423">
            <v>1054.53846</v>
          </cell>
        </row>
        <row r="424">
          <cell r="C424">
            <v>36640</v>
          </cell>
          <cell r="E424" t="str">
            <v xml:space="preserve"> Парашют ПТКН-12,5 , инв.№: 36640</v>
          </cell>
          <cell r="F424">
            <v>469.04</v>
          </cell>
        </row>
        <row r="425">
          <cell r="C425">
            <v>36641</v>
          </cell>
          <cell r="E425" t="str">
            <v xml:space="preserve"> Парашют ПТКН-12,5 , инв.№: 36641</v>
          </cell>
          <cell r="F425">
            <v>469.04</v>
          </cell>
        </row>
        <row r="426">
          <cell r="C426">
            <v>36403</v>
          </cell>
          <cell r="E426" t="str">
            <v xml:space="preserve"> Пароводоподогреватель ПП-2-17 , инв.№: 36403</v>
          </cell>
          <cell r="F426">
            <v>49.57264</v>
          </cell>
        </row>
        <row r="427">
          <cell r="C427">
            <v>36404</v>
          </cell>
          <cell r="E427" t="str">
            <v xml:space="preserve"> Пароводоподогреватель ПП-2-17 , инв.№: 36404</v>
          </cell>
          <cell r="F427">
            <v>49.57264</v>
          </cell>
        </row>
        <row r="428">
          <cell r="C428">
            <v>36272</v>
          </cell>
          <cell r="E428" t="str">
            <v xml:space="preserve"> Перегружатель ПТК 3У L-51м , инв.№: 36272</v>
          </cell>
          <cell r="F428">
            <v>797.52449999999999</v>
          </cell>
        </row>
        <row r="429">
          <cell r="C429">
            <v>36257</v>
          </cell>
          <cell r="E429" t="str">
            <v xml:space="preserve"> Перегружатель ПТК-3У , инв.№: 36257</v>
          </cell>
          <cell r="F429">
            <v>-666.65280000000007</v>
          </cell>
        </row>
        <row r="430">
          <cell r="C430">
            <v>36456</v>
          </cell>
          <cell r="E430" t="str">
            <v xml:space="preserve"> Платформа лесовозная СК -2067 , инв.№: 36456</v>
          </cell>
          <cell r="F430">
            <v>19.135999999999999</v>
          </cell>
        </row>
        <row r="431">
          <cell r="C431">
            <v>36457</v>
          </cell>
          <cell r="E431" t="str">
            <v xml:space="preserve"> Платформа лесовозная СК -2067 , инв.№: 36457</v>
          </cell>
          <cell r="F431">
            <v>19.135999999999999</v>
          </cell>
        </row>
        <row r="432">
          <cell r="C432">
            <v>36458</v>
          </cell>
          <cell r="E432" t="str">
            <v xml:space="preserve"> Платформа лесовозная СК -2067 , инв.№: 36458</v>
          </cell>
          <cell r="F432">
            <v>19.135999999999999</v>
          </cell>
        </row>
        <row r="433">
          <cell r="C433">
            <v>36459</v>
          </cell>
          <cell r="E433" t="str">
            <v xml:space="preserve"> Платформа лесовозная СК -2067 , инв.№: 36459</v>
          </cell>
          <cell r="F433">
            <v>19.135999999999999</v>
          </cell>
        </row>
        <row r="434">
          <cell r="C434">
            <v>36460</v>
          </cell>
          <cell r="E434" t="str">
            <v xml:space="preserve"> Платформа лесовозная СК -2067 , инв.№: 36460</v>
          </cell>
          <cell r="F434">
            <v>19.135999999999999</v>
          </cell>
        </row>
        <row r="435">
          <cell r="C435">
            <v>36461</v>
          </cell>
          <cell r="E435" t="str">
            <v xml:space="preserve"> Платформа лесовозная СК -2067 , инв.№: 36461</v>
          </cell>
          <cell r="F435">
            <v>19.135999999999999</v>
          </cell>
        </row>
        <row r="436">
          <cell r="C436">
            <v>36462</v>
          </cell>
          <cell r="E436" t="str">
            <v xml:space="preserve"> Платформа лесовозная СК -2067 , инв.№: 36462</v>
          </cell>
          <cell r="F436">
            <v>19.135999999999999</v>
          </cell>
        </row>
        <row r="437">
          <cell r="C437">
            <v>36463</v>
          </cell>
          <cell r="E437" t="str">
            <v xml:space="preserve"> Платформа лесовозная СК -2067 , инв.№: 36463</v>
          </cell>
          <cell r="F437">
            <v>19.135999999999999</v>
          </cell>
        </row>
        <row r="438">
          <cell r="C438">
            <v>36464</v>
          </cell>
          <cell r="E438" t="str">
            <v xml:space="preserve"> Платформа лесовозная СК -2067 , инв.№: 36464</v>
          </cell>
          <cell r="F438">
            <v>19.135999999999999</v>
          </cell>
        </row>
        <row r="439">
          <cell r="C439">
            <v>36465</v>
          </cell>
          <cell r="E439" t="str">
            <v xml:space="preserve"> Платформа лесовозная СК -2067 , инв.№: 36465</v>
          </cell>
          <cell r="F439">
            <v>19.135999999999999</v>
          </cell>
        </row>
        <row r="440">
          <cell r="C440">
            <v>36506</v>
          </cell>
          <cell r="E440" t="str">
            <v xml:space="preserve"> Платформа СК-2005-001 , инв.№: 36506</v>
          </cell>
          <cell r="F440">
            <v>19.75168</v>
          </cell>
        </row>
        <row r="441">
          <cell r="C441">
            <v>36507</v>
          </cell>
          <cell r="E441" t="str">
            <v xml:space="preserve"> Платформа СК-2005-001 , инв.№: 36507</v>
          </cell>
          <cell r="F441">
            <v>19.75168</v>
          </cell>
        </row>
        <row r="442">
          <cell r="C442">
            <v>36508</v>
          </cell>
          <cell r="E442" t="str">
            <v xml:space="preserve"> Платформа СК-2005-001 , инв.№: 36508</v>
          </cell>
          <cell r="F442">
            <v>19.75168</v>
          </cell>
        </row>
        <row r="443">
          <cell r="C443">
            <v>36509</v>
          </cell>
          <cell r="E443" t="str">
            <v xml:space="preserve"> Платформа СК-2005-001 , инв.№: 36509</v>
          </cell>
          <cell r="F443">
            <v>19.75168</v>
          </cell>
        </row>
        <row r="444">
          <cell r="C444">
            <v>36510</v>
          </cell>
          <cell r="E444" t="str">
            <v xml:space="preserve"> Платформа СК-2005-001 , инв.№: 36510</v>
          </cell>
          <cell r="F444">
            <v>19.75168</v>
          </cell>
        </row>
        <row r="445">
          <cell r="C445">
            <v>36511</v>
          </cell>
          <cell r="E445" t="str">
            <v xml:space="preserve"> Платформа СК-2005-001 , инв.№: 36511</v>
          </cell>
          <cell r="F445">
            <v>19.75168</v>
          </cell>
        </row>
        <row r="446">
          <cell r="C446">
            <v>36512</v>
          </cell>
          <cell r="E446" t="str">
            <v xml:space="preserve"> Платформа СК-2005-001 , инв.№: 36512</v>
          </cell>
          <cell r="F446">
            <v>19.75168</v>
          </cell>
        </row>
        <row r="447">
          <cell r="C447">
            <v>36513</v>
          </cell>
          <cell r="E447" t="str">
            <v xml:space="preserve"> Платформа СК-2005-001 , инв.№: 36513</v>
          </cell>
          <cell r="F447">
            <v>19.75168</v>
          </cell>
        </row>
        <row r="448">
          <cell r="C448">
            <v>36514</v>
          </cell>
          <cell r="E448" t="str">
            <v xml:space="preserve"> Платформа СК-2005-001 , инв.№: 36514</v>
          </cell>
          <cell r="F448">
            <v>19.75168</v>
          </cell>
        </row>
        <row r="449">
          <cell r="C449">
            <v>36515</v>
          </cell>
          <cell r="E449" t="str">
            <v xml:space="preserve"> Платформа СК-2005-001 , инв.№: 36515</v>
          </cell>
          <cell r="F449">
            <v>19.75168</v>
          </cell>
        </row>
        <row r="450">
          <cell r="C450">
            <v>36672</v>
          </cell>
          <cell r="E450" t="str">
            <v xml:space="preserve"> Подстанция ТСВП -630 , инв.№: 36672</v>
          </cell>
          <cell r="F450">
            <v>472.33332999999999</v>
          </cell>
        </row>
        <row r="451">
          <cell r="C451">
            <v>36707</v>
          </cell>
          <cell r="E451" t="str">
            <v xml:space="preserve"> Подстанция ТСВП-400 , инв.№: 36707</v>
          </cell>
          <cell r="F451">
            <v>66.081999999999994</v>
          </cell>
        </row>
        <row r="452">
          <cell r="C452">
            <v>36708</v>
          </cell>
          <cell r="E452" t="str">
            <v xml:space="preserve"> Подстанция ТСВП-400 , инв.№: 36708</v>
          </cell>
          <cell r="F452">
            <v>140.78700000000001</v>
          </cell>
        </row>
        <row r="453">
          <cell r="C453">
            <v>36318</v>
          </cell>
          <cell r="E453" t="str">
            <v xml:space="preserve"> Подстанция ТСВП-630/6 1140 , инв.№: 36318</v>
          </cell>
          <cell r="F453">
            <v>458.64</v>
          </cell>
        </row>
        <row r="454">
          <cell r="C454">
            <v>36319</v>
          </cell>
          <cell r="E454" t="str">
            <v xml:space="preserve"> Подстанция ТСВП-630/6 1140 , инв.№: 36319</v>
          </cell>
          <cell r="F454">
            <v>458.64</v>
          </cell>
        </row>
        <row r="455">
          <cell r="C455">
            <v>7364</v>
          </cell>
          <cell r="E455" t="str">
            <v xml:space="preserve"> Прибор ППП , инв.№: 07364</v>
          </cell>
          <cell r="F455">
            <v>8.7715200000000006</v>
          </cell>
        </row>
        <row r="456">
          <cell r="C456">
            <v>7365</v>
          </cell>
          <cell r="E456" t="str">
            <v xml:space="preserve"> Прибор ППП , инв.№: 07365</v>
          </cell>
          <cell r="F456">
            <v>8.7715200000000006</v>
          </cell>
        </row>
        <row r="457">
          <cell r="C457">
            <v>36412</v>
          </cell>
          <cell r="E457" t="str">
            <v xml:space="preserve"> Принтер Epson LX 1170 , инв.№: 36412</v>
          </cell>
          <cell r="F457">
            <v>8.89</v>
          </cell>
        </row>
        <row r="458">
          <cell r="C458">
            <v>36282</v>
          </cell>
          <cell r="E458" t="str">
            <v xml:space="preserve"> Принтер лазерный SAMSUNG ML 1250 , инв.№: 36282</v>
          </cell>
          <cell r="F458">
            <v>7.45</v>
          </cell>
        </row>
        <row r="459">
          <cell r="C459">
            <v>36283</v>
          </cell>
          <cell r="E459" t="str">
            <v xml:space="preserve"> Принтер лазерный SAMSUNG ML 1250 , инв.№: 36283</v>
          </cell>
          <cell r="F459">
            <v>7.45</v>
          </cell>
        </row>
        <row r="460">
          <cell r="C460">
            <v>33633</v>
          </cell>
          <cell r="E460" t="str">
            <v xml:space="preserve"> Принтер широкоформатный НР , инв.№: 33633</v>
          </cell>
          <cell r="F460">
            <v>91.507499999999993</v>
          </cell>
        </row>
        <row r="461">
          <cell r="C461">
            <v>36385</v>
          </cell>
          <cell r="E461" t="str">
            <v xml:space="preserve"> Пускатель ПВИ -125 , инв.№: 36385</v>
          </cell>
          <cell r="F461">
            <v>15.6</v>
          </cell>
        </row>
        <row r="462">
          <cell r="C462">
            <v>36409</v>
          </cell>
          <cell r="E462" t="str">
            <v xml:space="preserve"> Пускатель ПВИ -125 , инв.№: 36409</v>
          </cell>
          <cell r="F462">
            <v>31.2</v>
          </cell>
        </row>
        <row r="463">
          <cell r="C463">
            <v>36410</v>
          </cell>
          <cell r="E463" t="str">
            <v xml:space="preserve"> Пускатель ПВИ -125 , инв.№: 36410</v>
          </cell>
          <cell r="F463">
            <v>31.2</v>
          </cell>
        </row>
        <row r="464">
          <cell r="C464">
            <v>36471</v>
          </cell>
          <cell r="E464" t="str">
            <v xml:space="preserve"> Пускатель ПВИ -125 БТ , инв.№: 36471</v>
          </cell>
          <cell r="F464">
            <v>36.4</v>
          </cell>
        </row>
        <row r="465">
          <cell r="C465">
            <v>36472</v>
          </cell>
          <cell r="E465" t="str">
            <v xml:space="preserve"> Пускатель ПВИ -125 БТ , инв.№: 36472</v>
          </cell>
          <cell r="F465">
            <v>36.4</v>
          </cell>
        </row>
        <row r="466">
          <cell r="C466">
            <v>36665</v>
          </cell>
          <cell r="E466" t="str">
            <v xml:space="preserve"> Пускатель ПВИ -125 БТ , инв.№: 36665</v>
          </cell>
          <cell r="F466">
            <v>27.3</v>
          </cell>
        </row>
        <row r="467">
          <cell r="C467">
            <v>36666</v>
          </cell>
          <cell r="E467" t="str">
            <v xml:space="preserve"> Пускатель ПВИ -125 БТ , инв.№: 36666</v>
          </cell>
          <cell r="F467">
            <v>27.3</v>
          </cell>
        </row>
        <row r="468">
          <cell r="C468">
            <v>36599</v>
          </cell>
          <cell r="E468" t="str">
            <v xml:space="preserve"> Пускатель ПВИ-125 , инв.№: 36599</v>
          </cell>
          <cell r="F468">
            <v>36.4</v>
          </cell>
        </row>
        <row r="469">
          <cell r="C469">
            <v>36706</v>
          </cell>
          <cell r="E469" t="str">
            <v xml:space="preserve"> Пускатель ПВИ-125 , инв.№: 36706</v>
          </cell>
          <cell r="F469">
            <v>20.9</v>
          </cell>
        </row>
        <row r="470">
          <cell r="C470">
            <v>36600</v>
          </cell>
          <cell r="E470" t="str">
            <v xml:space="preserve"> Пускатель ПВИ-125 БТ , инв.№: 36600</v>
          </cell>
          <cell r="F470">
            <v>36.4</v>
          </cell>
        </row>
        <row r="471">
          <cell r="C471">
            <v>36342</v>
          </cell>
          <cell r="E471" t="str">
            <v xml:space="preserve"> Пускатель ПВИ-250 , инв.№: 36342</v>
          </cell>
          <cell r="F471">
            <v>46.366669999999999</v>
          </cell>
        </row>
        <row r="472">
          <cell r="C472">
            <v>36343</v>
          </cell>
          <cell r="E472" t="str">
            <v xml:space="preserve"> Пускатель ПВИ-250 , инв.№: 36343</v>
          </cell>
          <cell r="F472">
            <v>46.366669999999999</v>
          </cell>
        </row>
        <row r="473">
          <cell r="C473">
            <v>36344</v>
          </cell>
          <cell r="E473" t="str">
            <v xml:space="preserve"> Пускатель ПВИ-250 , инв.№: 36344</v>
          </cell>
          <cell r="F473">
            <v>46.366669999999999</v>
          </cell>
        </row>
        <row r="474">
          <cell r="C474">
            <v>36345</v>
          </cell>
          <cell r="E474" t="str">
            <v xml:space="preserve"> Пускатель ПВИ-250 , инв.№: 36345</v>
          </cell>
          <cell r="F474">
            <v>46.366669999999999</v>
          </cell>
        </row>
        <row r="475">
          <cell r="C475">
            <v>36346</v>
          </cell>
          <cell r="E475" t="str">
            <v xml:space="preserve"> Пускатель ПВИ-250 , инв.№: 36346</v>
          </cell>
          <cell r="F475">
            <v>46.366669999999999</v>
          </cell>
        </row>
        <row r="476">
          <cell r="C476">
            <v>36347</v>
          </cell>
          <cell r="E476" t="str">
            <v xml:space="preserve"> Пускатель ПВИ-250 , инв.№: 36347</v>
          </cell>
          <cell r="F476">
            <v>46.366669999999999</v>
          </cell>
        </row>
        <row r="477">
          <cell r="C477">
            <v>36348</v>
          </cell>
          <cell r="E477" t="str">
            <v xml:space="preserve"> Пускатель ПВИ-250 , инв.№: 36348</v>
          </cell>
          <cell r="F477">
            <v>46.366669999999999</v>
          </cell>
        </row>
        <row r="478">
          <cell r="C478">
            <v>36349</v>
          </cell>
          <cell r="E478" t="str">
            <v xml:space="preserve"> Пускатель ПВИ-250 , инв.№: 36349</v>
          </cell>
          <cell r="F478">
            <v>46.366669999999999</v>
          </cell>
        </row>
        <row r="479">
          <cell r="C479">
            <v>36353</v>
          </cell>
          <cell r="E479" t="str">
            <v xml:space="preserve"> Пускатель ПВИ-250 , инв.№: 36353</v>
          </cell>
          <cell r="F479">
            <v>46.366669999999999</v>
          </cell>
        </row>
        <row r="480">
          <cell r="C480">
            <v>36351</v>
          </cell>
          <cell r="E480" t="str">
            <v xml:space="preserve"> Пускатель ПВИ-250 , инв.№: 36351</v>
          </cell>
          <cell r="F480">
            <v>46.366669999999999</v>
          </cell>
        </row>
        <row r="481">
          <cell r="C481">
            <v>36352</v>
          </cell>
          <cell r="E481" t="str">
            <v xml:space="preserve"> Пускатель ПВИ-250 , инв.№: 36352</v>
          </cell>
          <cell r="F481">
            <v>84.846670000000003</v>
          </cell>
        </row>
        <row r="482">
          <cell r="C482">
            <v>36354</v>
          </cell>
          <cell r="E482" t="str">
            <v xml:space="preserve"> Пускатель ПВИ-250 , инв.№: 36354</v>
          </cell>
          <cell r="F482">
            <v>46.366669999999999</v>
          </cell>
        </row>
        <row r="483">
          <cell r="C483">
            <v>36350</v>
          </cell>
          <cell r="E483" t="str">
            <v xml:space="preserve"> Пускатель ПВИ-250 , инв.№: 36350</v>
          </cell>
          <cell r="F483">
            <v>46.366669999999999</v>
          </cell>
        </row>
        <row r="484">
          <cell r="C484">
            <v>36383</v>
          </cell>
          <cell r="E484" t="str">
            <v xml:space="preserve"> Пускатель ПВИ-250 , инв.№: 36383</v>
          </cell>
          <cell r="F484">
            <v>38.436669999999999</v>
          </cell>
        </row>
        <row r="485">
          <cell r="C485">
            <v>36384</v>
          </cell>
          <cell r="E485" t="str">
            <v xml:space="preserve"> Пускатель ПВИ-250 , инв.№: 36384</v>
          </cell>
          <cell r="F485">
            <v>38.436669999999999</v>
          </cell>
        </row>
        <row r="486">
          <cell r="C486">
            <v>36531</v>
          </cell>
          <cell r="E486" t="str">
            <v xml:space="preserve"> Пускатель ПВИ-250 , инв.№: 36531</v>
          </cell>
          <cell r="F486">
            <v>38.479999999999997</v>
          </cell>
        </row>
        <row r="487">
          <cell r="C487">
            <v>36557</v>
          </cell>
          <cell r="E487" t="str">
            <v xml:space="preserve"> Пускатель ПВИ-250 , инв.№: 36557</v>
          </cell>
          <cell r="F487">
            <v>38.994800000000005</v>
          </cell>
        </row>
        <row r="488">
          <cell r="C488">
            <v>36558</v>
          </cell>
          <cell r="E488" t="str">
            <v xml:space="preserve"> Пускатель ПВИ-250 , инв.№: 36558</v>
          </cell>
          <cell r="F488">
            <v>38.994800000000005</v>
          </cell>
        </row>
        <row r="489">
          <cell r="C489">
            <v>36559</v>
          </cell>
          <cell r="E489" t="str">
            <v xml:space="preserve"> Пускатель ПВИ-250 , инв.№: 36559</v>
          </cell>
          <cell r="F489">
            <v>38.994800000000005</v>
          </cell>
        </row>
        <row r="490">
          <cell r="C490">
            <v>36561</v>
          </cell>
          <cell r="E490" t="str">
            <v xml:space="preserve"> Пускатель ПВИ-250 , инв.№: 36561</v>
          </cell>
          <cell r="F490">
            <v>38.994800000000005</v>
          </cell>
        </row>
        <row r="491">
          <cell r="C491">
            <v>36562</v>
          </cell>
          <cell r="E491" t="str">
            <v xml:space="preserve"> Пускатель ПВИ-250 , инв.№: 36562</v>
          </cell>
          <cell r="F491">
            <v>38.994800000000005</v>
          </cell>
        </row>
        <row r="492">
          <cell r="C492">
            <v>36563</v>
          </cell>
          <cell r="E492" t="str">
            <v xml:space="preserve"> Пускатель ПВИ-250 , инв.№: 36563</v>
          </cell>
          <cell r="F492">
            <v>38.994800000000005</v>
          </cell>
        </row>
        <row r="493">
          <cell r="C493">
            <v>36564</v>
          </cell>
          <cell r="E493" t="str">
            <v xml:space="preserve"> Пускатель ПВИ-250 , инв.№: 36564</v>
          </cell>
          <cell r="F493">
            <v>38.994800000000005</v>
          </cell>
        </row>
        <row r="494">
          <cell r="C494">
            <v>36567</v>
          </cell>
          <cell r="E494" t="str">
            <v xml:space="preserve"> Пускатель ПВИ-250 , инв.№: 36567</v>
          </cell>
          <cell r="F494">
            <v>38.994800000000005</v>
          </cell>
        </row>
        <row r="495">
          <cell r="C495">
            <v>36436</v>
          </cell>
          <cell r="E495" t="str">
            <v xml:space="preserve"> Пускатель ПВИ-250 БТ , инв.№: 36436</v>
          </cell>
          <cell r="F495">
            <v>38.994800000000005</v>
          </cell>
        </row>
        <row r="496">
          <cell r="C496">
            <v>36437</v>
          </cell>
          <cell r="E496" t="str">
            <v xml:space="preserve"> Пускатель ПВИ-250 БТ , инв.№: 36437</v>
          </cell>
          <cell r="F496">
            <v>38.994800000000005</v>
          </cell>
        </row>
        <row r="497">
          <cell r="C497">
            <v>36438</v>
          </cell>
          <cell r="E497" t="str">
            <v xml:space="preserve"> Пускатель ПВИ-250 БТ , инв.№: 36438</v>
          </cell>
          <cell r="F497">
            <v>38.994800000000005</v>
          </cell>
        </row>
        <row r="498">
          <cell r="C498">
            <v>36439</v>
          </cell>
          <cell r="E498" t="str">
            <v xml:space="preserve"> Пускатель ПВИ-250 БТ , инв.№: 36439</v>
          </cell>
          <cell r="F498">
            <v>38.994800000000005</v>
          </cell>
        </row>
        <row r="499">
          <cell r="C499">
            <v>36440</v>
          </cell>
          <cell r="E499" t="str">
            <v xml:space="preserve"> Пускатель ПВИ-250 БТ , инв.№: 36440</v>
          </cell>
          <cell r="F499">
            <v>38.994800000000005</v>
          </cell>
        </row>
        <row r="500">
          <cell r="C500">
            <v>36501</v>
          </cell>
          <cell r="E500" t="str">
            <v xml:space="preserve"> Пускатель ПВИ-250 БТ , инв.№: 36501</v>
          </cell>
          <cell r="F500">
            <v>38.479999999999997</v>
          </cell>
        </row>
        <row r="501">
          <cell r="C501">
            <v>36502</v>
          </cell>
          <cell r="E501" t="str">
            <v xml:space="preserve"> Пускатель ПВИ-250 БТ , инв.№: 36502</v>
          </cell>
          <cell r="F501">
            <v>38.479999999999997</v>
          </cell>
        </row>
        <row r="502">
          <cell r="C502">
            <v>36441</v>
          </cell>
          <cell r="E502" t="str">
            <v xml:space="preserve"> Пускатель ПВИ-250 БТ , инв.№: 36441</v>
          </cell>
          <cell r="F502">
            <v>38.994800000000005</v>
          </cell>
        </row>
        <row r="503">
          <cell r="C503">
            <v>36565</v>
          </cell>
          <cell r="E503" t="str">
            <v xml:space="preserve"> Пускатель ПВИ-250 БТ , инв.№: 36565</v>
          </cell>
          <cell r="F503">
            <v>38.994800000000005</v>
          </cell>
        </row>
        <row r="504">
          <cell r="C504">
            <v>36566</v>
          </cell>
          <cell r="E504" t="str">
            <v xml:space="preserve"> Пускатель ПВИ-250 БТ , инв.№: 36566</v>
          </cell>
          <cell r="F504">
            <v>38.994800000000005</v>
          </cell>
        </row>
        <row r="505">
          <cell r="C505">
            <v>36616</v>
          </cell>
          <cell r="E505" t="str">
            <v xml:space="preserve"> Пускатель ПВИ-250 БТ , инв.№: 36616</v>
          </cell>
          <cell r="F505">
            <v>42.463200000000001</v>
          </cell>
        </row>
        <row r="506">
          <cell r="C506">
            <v>36617</v>
          </cell>
          <cell r="E506" t="str">
            <v xml:space="preserve"> Пускатель ПВИ-250 БТ , инв.№: 36617</v>
          </cell>
          <cell r="F506">
            <v>42.463200000000001</v>
          </cell>
        </row>
        <row r="507">
          <cell r="C507">
            <v>36618</v>
          </cell>
          <cell r="E507" t="str">
            <v xml:space="preserve"> Пускатель ПВИ-250 БТ , инв.№: 36618</v>
          </cell>
          <cell r="F507">
            <v>42.463200000000001</v>
          </cell>
        </row>
        <row r="508">
          <cell r="C508">
            <v>36619</v>
          </cell>
          <cell r="E508" t="str">
            <v xml:space="preserve"> Пускатель ПВИ-250 БТ , инв.№: 36619</v>
          </cell>
          <cell r="F508">
            <v>42.463200000000001</v>
          </cell>
        </row>
        <row r="509">
          <cell r="C509">
            <v>36637</v>
          </cell>
          <cell r="E509" t="str">
            <v xml:space="preserve"> Пускатель ПВИ-250 БТ , инв.№: 36637</v>
          </cell>
          <cell r="F509">
            <v>36.224910000000001</v>
          </cell>
        </row>
        <row r="510">
          <cell r="C510">
            <v>36636</v>
          </cell>
          <cell r="E510" t="str">
            <v xml:space="preserve"> Пускатель ПВИ-250БТ , инв.№: 36636</v>
          </cell>
          <cell r="F510">
            <v>36.224910000000001</v>
          </cell>
        </row>
        <row r="511">
          <cell r="C511">
            <v>36363</v>
          </cell>
          <cell r="E511" t="str">
            <v xml:space="preserve"> Пускатель ПВИ-315 , инв.№: 36363</v>
          </cell>
          <cell r="F511">
            <v>148.70699999999999</v>
          </cell>
        </row>
        <row r="512">
          <cell r="C512">
            <v>36364</v>
          </cell>
          <cell r="E512" t="str">
            <v xml:space="preserve"> Пускатель ПВИ-315 , инв.№: 36364</v>
          </cell>
          <cell r="F512">
            <v>148.70699999999999</v>
          </cell>
        </row>
        <row r="513">
          <cell r="C513">
            <v>36326</v>
          </cell>
          <cell r="E513" t="str">
            <v xml:space="preserve"> Пускатель ПВИР , инв.№: 36326</v>
          </cell>
          <cell r="F513">
            <v>45.066669999999995</v>
          </cell>
        </row>
        <row r="514">
          <cell r="C514">
            <v>36327</v>
          </cell>
          <cell r="E514" t="str">
            <v xml:space="preserve"> Пускатель ПВИР , инв.№: 36327</v>
          </cell>
          <cell r="F514">
            <v>45.066669999999995</v>
          </cell>
        </row>
        <row r="515">
          <cell r="C515">
            <v>36330</v>
          </cell>
          <cell r="E515" t="str">
            <v xml:space="preserve"> Пускатель ПВИР , инв.№: 36330</v>
          </cell>
          <cell r="F515">
            <v>45.066669999999995</v>
          </cell>
        </row>
        <row r="516">
          <cell r="C516">
            <v>36328</v>
          </cell>
          <cell r="E516" t="str">
            <v xml:space="preserve"> Пускатель ПВИР-250 , инв.№: 36328</v>
          </cell>
          <cell r="F516">
            <v>45.066669999999995</v>
          </cell>
        </row>
        <row r="517">
          <cell r="C517">
            <v>36329</v>
          </cell>
          <cell r="E517" t="str">
            <v xml:space="preserve"> Пускатель ПВИР-250 , инв.№: 36329</v>
          </cell>
          <cell r="F517">
            <v>45.066669999999995</v>
          </cell>
        </row>
        <row r="518">
          <cell r="C518">
            <v>36331</v>
          </cell>
          <cell r="E518" t="str">
            <v xml:space="preserve"> Пускатель ПВИР-250 , инв.№: 36331</v>
          </cell>
          <cell r="F518">
            <v>45.066669999999995</v>
          </cell>
        </row>
        <row r="519">
          <cell r="C519">
            <v>36332</v>
          </cell>
          <cell r="E519" t="str">
            <v xml:space="preserve"> Пускатель ПВИР-250 , инв.№: 36332</v>
          </cell>
          <cell r="F519">
            <v>45.066669999999995</v>
          </cell>
        </row>
        <row r="520">
          <cell r="C520">
            <v>36355</v>
          </cell>
          <cell r="E520" t="str">
            <v xml:space="preserve"> Пускатель ПВИР-41 , инв.№: 36355</v>
          </cell>
          <cell r="F520">
            <v>21.597330000000003</v>
          </cell>
        </row>
        <row r="521">
          <cell r="C521">
            <v>36356</v>
          </cell>
          <cell r="E521" t="str">
            <v xml:space="preserve"> Пускатель ПВИР-41 , инв.№: 36356</v>
          </cell>
          <cell r="F521">
            <v>21.597339999999999</v>
          </cell>
        </row>
        <row r="522">
          <cell r="C522">
            <v>36357</v>
          </cell>
          <cell r="E522" t="str">
            <v xml:space="preserve"> Пускатель ПВИР-41 , инв.№: 36357</v>
          </cell>
          <cell r="F522">
            <v>21.597339999999999</v>
          </cell>
        </row>
        <row r="523">
          <cell r="C523">
            <v>36358</v>
          </cell>
          <cell r="E523" t="str">
            <v xml:space="preserve"> Пускатель ПВИР-41 , инв.№: 36358</v>
          </cell>
          <cell r="F523">
            <v>21.597339999999999</v>
          </cell>
        </row>
        <row r="524">
          <cell r="C524">
            <v>36390</v>
          </cell>
          <cell r="E524" t="str">
            <v xml:space="preserve"> Пускатель ПМВИР-41 , инв.№: 36390</v>
          </cell>
          <cell r="F524">
            <v>15</v>
          </cell>
        </row>
        <row r="525">
          <cell r="C525">
            <v>36391</v>
          </cell>
          <cell r="E525" t="str">
            <v xml:space="preserve"> Пускатель ПМВИР-41 , инв.№: 36391</v>
          </cell>
          <cell r="F525">
            <v>15</v>
          </cell>
        </row>
        <row r="526">
          <cell r="C526">
            <v>36455</v>
          </cell>
          <cell r="E526" t="str">
            <v xml:space="preserve"> Пускатель ПМВИР-41 , инв.№: 36455</v>
          </cell>
          <cell r="F526">
            <v>18</v>
          </cell>
        </row>
        <row r="527">
          <cell r="C527">
            <v>36454</v>
          </cell>
          <cell r="E527" t="str">
            <v xml:space="preserve"> Пускатель ПМВИР-41 , инв.№: 36454</v>
          </cell>
          <cell r="F527">
            <v>18</v>
          </cell>
        </row>
        <row r="528">
          <cell r="C528">
            <v>36467</v>
          </cell>
          <cell r="E528" t="str">
            <v xml:space="preserve"> Пускатель ПМВИР-41 , инв.№: 36467</v>
          </cell>
          <cell r="F528">
            <v>18</v>
          </cell>
        </row>
        <row r="529">
          <cell r="C529">
            <v>36468</v>
          </cell>
          <cell r="E529" t="str">
            <v xml:space="preserve"> Пускатель ПМВИР-41 , инв.№: 36468</v>
          </cell>
          <cell r="F529">
            <v>18</v>
          </cell>
        </row>
        <row r="530">
          <cell r="C530">
            <v>36469</v>
          </cell>
          <cell r="E530" t="str">
            <v xml:space="preserve"> Пускатель ПМВИР-41 , инв.№: 36469</v>
          </cell>
          <cell r="F530">
            <v>18</v>
          </cell>
        </row>
        <row r="531">
          <cell r="C531">
            <v>36539</v>
          </cell>
          <cell r="E531" t="str">
            <v xml:space="preserve"> Пускатель ПМВИР-41 , инв.№: 36539</v>
          </cell>
          <cell r="F531">
            <v>18</v>
          </cell>
        </row>
        <row r="532">
          <cell r="C532">
            <v>36540</v>
          </cell>
          <cell r="E532" t="str">
            <v xml:space="preserve"> Пускатель ПМВИР-41 , инв.№: 36540</v>
          </cell>
          <cell r="F532">
            <v>18</v>
          </cell>
        </row>
        <row r="533">
          <cell r="C533">
            <v>36541</v>
          </cell>
          <cell r="E533" t="str">
            <v xml:space="preserve"> Пускатель ПМВИР-41 , инв.№: 36541</v>
          </cell>
          <cell r="F533">
            <v>18</v>
          </cell>
        </row>
        <row r="534">
          <cell r="C534">
            <v>36542</v>
          </cell>
          <cell r="E534" t="str">
            <v xml:space="preserve"> Пускатель ПМВИР-41 , инв.№: 36542</v>
          </cell>
          <cell r="F534">
            <v>18</v>
          </cell>
        </row>
        <row r="535">
          <cell r="C535">
            <v>36604</v>
          </cell>
          <cell r="E535" t="str">
            <v xml:space="preserve"> Пускатель ПМВИР-41 , инв.№: 36604</v>
          </cell>
          <cell r="F535">
            <v>18</v>
          </cell>
        </row>
        <row r="536">
          <cell r="C536">
            <v>36651</v>
          </cell>
          <cell r="E536" t="str">
            <v xml:space="preserve"> Пускатель ПМВИР-41 , инв.№: 36651</v>
          </cell>
          <cell r="F536">
            <v>18</v>
          </cell>
        </row>
        <row r="537">
          <cell r="C537">
            <v>36656</v>
          </cell>
          <cell r="E537" t="str">
            <v xml:space="preserve"> Пускатель ПМВИР-41 , инв.№: 36656</v>
          </cell>
          <cell r="F537">
            <v>14.473330000000001</v>
          </cell>
        </row>
        <row r="538">
          <cell r="C538">
            <v>36338</v>
          </cell>
          <cell r="E538" t="str">
            <v xml:space="preserve"> Пускатель ПРВ-250Р , инв.№: 36338</v>
          </cell>
          <cell r="F538">
            <v>71.066659999999999</v>
          </cell>
        </row>
        <row r="539">
          <cell r="C539">
            <v>36339</v>
          </cell>
          <cell r="E539" t="str">
            <v xml:space="preserve"> Пускатель ПРВ-250Р , инв.№: 36339</v>
          </cell>
          <cell r="F539">
            <v>71.066659999999999</v>
          </cell>
        </row>
        <row r="540">
          <cell r="C540">
            <v>36340</v>
          </cell>
          <cell r="E540" t="str">
            <v xml:space="preserve"> Пускатель ПРВ-250Р , инв.№: 36340</v>
          </cell>
          <cell r="F540">
            <v>71.066659999999999</v>
          </cell>
        </row>
        <row r="541">
          <cell r="C541">
            <v>36658</v>
          </cell>
          <cell r="E541" t="str">
            <v xml:space="preserve"> Р/станция "Моторолла" , инв.№: 36658</v>
          </cell>
          <cell r="F541">
            <v>17.190330000000003</v>
          </cell>
        </row>
        <row r="542">
          <cell r="C542">
            <v>36613</v>
          </cell>
          <cell r="E542" t="str">
            <v xml:space="preserve"> Реверсор РВ-2М-400 , инв.№: 36613</v>
          </cell>
          <cell r="F542">
            <v>223.6</v>
          </cell>
        </row>
        <row r="543">
          <cell r="C543">
            <v>36470</v>
          </cell>
          <cell r="E543" t="str">
            <v xml:space="preserve"> Реверсор РВВ-6-400-4У3 , инв.№: 36470</v>
          </cell>
          <cell r="F543">
            <v>220.5</v>
          </cell>
        </row>
        <row r="544">
          <cell r="C544">
            <v>36360</v>
          </cell>
          <cell r="E544" t="str">
            <v xml:space="preserve"> Система контроля АРГУС к вентилятору ВЦГ-7М , инв.№: 36360</v>
          </cell>
          <cell r="F544">
            <v>54.08</v>
          </cell>
        </row>
        <row r="545">
          <cell r="C545">
            <v>36378</v>
          </cell>
          <cell r="E545" t="str">
            <v xml:space="preserve"> Станок СБУ-200 , инв.№: 36378</v>
          </cell>
          <cell r="F545">
            <v>500</v>
          </cell>
        </row>
        <row r="546">
          <cell r="C546">
            <v>36415</v>
          </cell>
          <cell r="E546" t="str">
            <v xml:space="preserve"> Станок СБУ-200М , инв.№: 36415</v>
          </cell>
          <cell r="F546">
            <v>1126.8666699999999</v>
          </cell>
        </row>
        <row r="547">
          <cell r="C547">
            <v>31196</v>
          </cell>
          <cell r="E547" t="str">
            <v xml:space="preserve"> Станция Заряд 2 у , инв.№: 31196</v>
          </cell>
          <cell r="F547">
            <v>56.25</v>
          </cell>
        </row>
        <row r="548">
          <cell r="C548">
            <v>36500</v>
          </cell>
          <cell r="E548" t="str">
            <v xml:space="preserve"> Тельфер 5тн , инв.№: 36500</v>
          </cell>
          <cell r="F548">
            <v>43.68</v>
          </cell>
        </row>
        <row r="549">
          <cell r="C549">
            <v>36595</v>
          </cell>
          <cell r="E549" t="str">
            <v xml:space="preserve"> Теодолит Theo 080 А , инв.№: 36595</v>
          </cell>
          <cell r="F549">
            <v>20</v>
          </cell>
        </row>
        <row r="550">
          <cell r="C550">
            <v>36386</v>
          </cell>
          <cell r="E550" t="str">
            <v xml:space="preserve"> Трансформатор сварочный ТДМ -03 , инв.№: 36386</v>
          </cell>
          <cell r="F550">
            <v>12.852</v>
          </cell>
        </row>
        <row r="551">
          <cell r="C551">
            <v>36419</v>
          </cell>
          <cell r="E551" t="str">
            <v xml:space="preserve"> Трансформатор ТДМ-401 , инв.№: 36419</v>
          </cell>
          <cell r="F551">
            <v>10.31331</v>
          </cell>
        </row>
        <row r="552">
          <cell r="C552">
            <v>36420</v>
          </cell>
          <cell r="E552" t="str">
            <v xml:space="preserve"> Трансформатор ТДМ-401 , инв.№: 36420</v>
          </cell>
          <cell r="F552">
            <v>10.31331</v>
          </cell>
        </row>
        <row r="553">
          <cell r="C553">
            <v>36426</v>
          </cell>
          <cell r="E553" t="str">
            <v xml:space="preserve"> Трансформатор ТДМ-401 , инв.№: 36426</v>
          </cell>
          <cell r="F553">
            <v>7.8</v>
          </cell>
        </row>
        <row r="554">
          <cell r="C554">
            <v>36516</v>
          </cell>
          <cell r="E554" t="str">
            <v xml:space="preserve"> Трансформатор ТДМ-401 , инв.№: 36516</v>
          </cell>
          <cell r="F554">
            <v>10.79</v>
          </cell>
        </row>
        <row r="555">
          <cell r="C555">
            <v>36427</v>
          </cell>
          <cell r="E555" t="str">
            <v xml:space="preserve"> Трансформатор ТДМ-401 , инв.№: 36427</v>
          </cell>
          <cell r="F555">
            <v>7.8</v>
          </cell>
        </row>
        <row r="556">
          <cell r="C556">
            <v>36397</v>
          </cell>
          <cell r="E556" t="str">
            <v xml:space="preserve"> УАП , инв.№: 36397</v>
          </cell>
          <cell r="F556">
            <v>40</v>
          </cell>
        </row>
        <row r="557">
          <cell r="C557">
            <v>36543</v>
          </cell>
          <cell r="E557" t="str">
            <v xml:space="preserve"> УАП , инв.№: 36543</v>
          </cell>
          <cell r="F557">
            <v>40.833330000000004</v>
          </cell>
        </row>
        <row r="558">
          <cell r="C558">
            <v>36544</v>
          </cell>
          <cell r="E558" t="str">
            <v xml:space="preserve"> УАП , инв.№: 36544</v>
          </cell>
          <cell r="F558">
            <v>40.83334</v>
          </cell>
        </row>
        <row r="559">
          <cell r="C559">
            <v>36545</v>
          </cell>
          <cell r="E559" t="str">
            <v xml:space="preserve"> УАП , инв.№: 36545</v>
          </cell>
          <cell r="F559">
            <v>42</v>
          </cell>
        </row>
        <row r="560">
          <cell r="C560">
            <v>36546</v>
          </cell>
          <cell r="E560" t="str">
            <v xml:space="preserve"> УАП , инв.№: 36546</v>
          </cell>
          <cell r="F560">
            <v>42</v>
          </cell>
        </row>
        <row r="561">
          <cell r="C561">
            <v>36547</v>
          </cell>
          <cell r="E561" t="str">
            <v xml:space="preserve"> УАП , инв.№: 36547</v>
          </cell>
          <cell r="F561">
            <v>42</v>
          </cell>
        </row>
        <row r="562">
          <cell r="C562">
            <v>36279</v>
          </cell>
          <cell r="E562" t="str">
            <v xml:space="preserve"> УАП -П , инв.№: 36279</v>
          </cell>
          <cell r="F562">
            <v>40.799999999999997</v>
          </cell>
        </row>
        <row r="563">
          <cell r="C563">
            <v>36280</v>
          </cell>
          <cell r="E563" t="str">
            <v xml:space="preserve"> УАП -П , инв.№: 36280</v>
          </cell>
          <cell r="F563">
            <v>40.799999999999997</v>
          </cell>
        </row>
        <row r="564">
          <cell r="C564">
            <v>36278</v>
          </cell>
          <cell r="E564" t="str">
            <v xml:space="preserve"> УАП -П , инв.№: 36278</v>
          </cell>
          <cell r="F564">
            <v>40.799999999999997</v>
          </cell>
        </row>
        <row r="565">
          <cell r="C565">
            <v>36596</v>
          </cell>
          <cell r="E565" t="str">
            <v xml:space="preserve"> Установка для водянного тушения   УПТЛК(бюдж) , инв.№: 36596</v>
          </cell>
          <cell r="F565">
            <v>44.16666</v>
          </cell>
        </row>
        <row r="566">
          <cell r="C566">
            <v>36677</v>
          </cell>
          <cell r="E566" t="str">
            <v xml:space="preserve"> Установка для водянного тушения   УПТЛК(бюдж) , инв.№: 36677</v>
          </cell>
          <cell r="F566">
            <v>44.166669999999996</v>
          </cell>
        </row>
        <row r="567">
          <cell r="C567">
            <v>36597</v>
          </cell>
          <cell r="E567" t="str">
            <v xml:space="preserve"> Установка для водянного тушения УПТЛК(бюдж) , инв.№: 36597</v>
          </cell>
          <cell r="F567">
            <v>44.16666</v>
          </cell>
        </row>
        <row r="568">
          <cell r="C568">
            <v>36395</v>
          </cell>
          <cell r="E568" t="str">
            <v xml:space="preserve"> Установка УАП , инв.№: 36395</v>
          </cell>
          <cell r="F568">
            <v>40</v>
          </cell>
        </row>
        <row r="569">
          <cell r="C569">
            <v>36396</v>
          </cell>
          <cell r="E569" t="str">
            <v xml:space="preserve"> Установка УАП , инв.№: 36396</v>
          </cell>
          <cell r="F569">
            <v>40</v>
          </cell>
        </row>
        <row r="570">
          <cell r="C570">
            <v>36204</v>
          </cell>
          <cell r="E570" t="str">
            <v xml:space="preserve"> Установка УНР , инв.№: 36204</v>
          </cell>
          <cell r="F570">
            <v>75</v>
          </cell>
        </row>
        <row r="571">
          <cell r="C571">
            <v>36581</v>
          </cell>
          <cell r="E571" t="str">
            <v xml:space="preserve"> Устройства сигнал .и тел. УСТ , инв.№: 36581</v>
          </cell>
          <cell r="F571">
            <v>36.8992</v>
          </cell>
        </row>
        <row r="572">
          <cell r="C572">
            <v>36583</v>
          </cell>
          <cell r="E572" t="str">
            <v xml:space="preserve"> Устройства сигнал. и тел. УСТ , инв.№: 36583</v>
          </cell>
          <cell r="F572">
            <v>36.8992</v>
          </cell>
        </row>
        <row r="573">
          <cell r="C573">
            <v>36642</v>
          </cell>
          <cell r="E573" t="str">
            <v xml:space="preserve"> Устройство подвесное УП-12,5 , инв.№: 36642</v>
          </cell>
          <cell r="F573">
            <v>172.328</v>
          </cell>
        </row>
        <row r="574">
          <cell r="C574">
            <v>36643</v>
          </cell>
          <cell r="E574" t="str">
            <v xml:space="preserve"> Устройство подвесное УП-12,5 , инв.№: 36643</v>
          </cell>
          <cell r="F574">
            <v>172.328</v>
          </cell>
        </row>
        <row r="575">
          <cell r="C575">
            <v>36621</v>
          </cell>
          <cell r="E575" t="str">
            <v xml:space="preserve"> Устройство сигн. и тел. УСТ , инв.№: 36621</v>
          </cell>
          <cell r="F575">
            <v>31.72</v>
          </cell>
        </row>
        <row r="576">
          <cell r="C576">
            <v>36622</v>
          </cell>
          <cell r="E576" t="str">
            <v xml:space="preserve"> Устройство сигн. и тел. УСТ , инв.№: 36622</v>
          </cell>
          <cell r="F576">
            <v>31.72</v>
          </cell>
        </row>
        <row r="577">
          <cell r="C577">
            <v>36580</v>
          </cell>
          <cell r="E577" t="str">
            <v xml:space="preserve"> Устройство сигнал. и тел. связи УСТ , инв.№: 36580</v>
          </cell>
          <cell r="F577">
            <v>36.8992</v>
          </cell>
        </row>
        <row r="578">
          <cell r="C578">
            <v>36576</v>
          </cell>
          <cell r="E578" t="str">
            <v xml:space="preserve"> Устройство сигнал. и тел. УСТ , инв.№: 36576</v>
          </cell>
          <cell r="F578">
            <v>36.8992</v>
          </cell>
        </row>
        <row r="579">
          <cell r="C579">
            <v>36577</v>
          </cell>
          <cell r="E579" t="str">
            <v xml:space="preserve"> Устройство сигнал. и тел. УСТ , инв.№: 36577</v>
          </cell>
          <cell r="F579">
            <v>36.8992</v>
          </cell>
        </row>
        <row r="580">
          <cell r="C580">
            <v>36582</v>
          </cell>
          <cell r="E580" t="str">
            <v xml:space="preserve"> Устройство сигнал. и тел. УСТ , инв.№: 36582</v>
          </cell>
          <cell r="F580">
            <v>36.8992</v>
          </cell>
        </row>
        <row r="581">
          <cell r="C581">
            <v>36550</v>
          </cell>
          <cell r="E581" t="str">
            <v xml:space="preserve"> Фильтр LM 7 FN (DX) , инв.№: 36550</v>
          </cell>
          <cell r="F581">
            <v>387.24400000000003</v>
          </cell>
        </row>
        <row r="582">
          <cell r="C582">
            <v>36594</v>
          </cell>
          <cell r="E582" t="str">
            <v xml:space="preserve"> Эл.таль 5тн , инв.№: 36594</v>
          </cell>
          <cell r="F582">
            <v>62.4</v>
          </cell>
        </row>
        <row r="583">
          <cell r="C583">
            <v>36466</v>
          </cell>
          <cell r="E583" t="str">
            <v xml:space="preserve"> Ячейка КРУВ-6 , инв.№: 36466</v>
          </cell>
          <cell r="F583">
            <v>228.8</v>
          </cell>
        </row>
        <row r="584">
          <cell r="C584">
            <v>36556</v>
          </cell>
          <cell r="E584" t="str">
            <v xml:space="preserve"> Ячейка КРУВ-6 , инв.№: 36556</v>
          </cell>
          <cell r="F584">
            <v>218.4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тара 2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note"/>
      <sheetName val="Schedule1"/>
      <sheetName val="FA_Ledger"/>
      <sheetName val="Revaluations"/>
      <sheetName val="CIP"/>
      <sheetName val="infl_rates"/>
      <sheetName val="Leasing"/>
    </sheetNames>
    <sheetDataSet>
      <sheetData sheetId="0"/>
      <sheetData sheetId="1"/>
      <sheetData sheetId="2"/>
      <sheetData sheetId="3"/>
      <sheetData sheetId="4"/>
      <sheetData sheetId="5">
        <row r="41">
          <cell r="H41">
            <v>1.0551353336343019</v>
          </cell>
        </row>
        <row r="48">
          <cell r="H48">
            <v>1.1512404145265718</v>
          </cell>
        </row>
        <row r="210">
          <cell r="H210">
            <v>1018277.1544080722</v>
          </cell>
        </row>
      </sheetData>
      <sheetData sheetId="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T_rex"/>
      <sheetName val="FSN"/>
      <sheetName val="FS_alm"/>
      <sheetName val="Prepaid"/>
      <sheetName val="New_serv"/>
      <sheetName val="CDMA"/>
      <sheetName val="FixedPhone"/>
      <sheetName val="Dep_OpEx"/>
      <sheetName val="Capex"/>
      <sheetName val="Staff"/>
      <sheetName val="SubProj"/>
      <sheetName val="Traf_Pat"/>
      <sheetName val="Tariffs"/>
      <sheetName val="FixRev"/>
      <sheetName val="Traffic"/>
      <sheetName val="Traf_Rev"/>
      <sheetName val="KTK"/>
      <sheetName val="Net_Rev"/>
      <sheetName val="D_Op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 t="str">
            <v>Almaty</v>
          </cell>
          <cell r="B6" t="str">
            <v xml:space="preserve">    Президентская</v>
          </cell>
          <cell r="C6" t="str">
            <v xml:space="preserve">    Presidential</v>
          </cell>
          <cell r="E6">
            <v>5</v>
          </cell>
          <cell r="F6">
            <v>5</v>
          </cell>
          <cell r="G6">
            <v>5</v>
          </cell>
          <cell r="H6">
            <v>5</v>
          </cell>
          <cell r="I6">
            <v>5</v>
          </cell>
          <cell r="J6">
            <v>5</v>
          </cell>
          <cell r="K6">
            <v>5</v>
          </cell>
          <cell r="L6">
            <v>5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>
            <v>5</v>
          </cell>
          <cell r="R6">
            <v>5</v>
          </cell>
        </row>
        <row r="7">
          <cell r="A7" t="str">
            <v>Almaty</v>
          </cell>
          <cell r="B7" t="str">
            <v xml:space="preserve">    Финансовая</v>
          </cell>
          <cell r="C7" t="str">
            <v xml:space="preserve">    Finance</v>
          </cell>
          <cell r="E7">
            <v>34</v>
          </cell>
          <cell r="F7">
            <v>34</v>
          </cell>
          <cell r="G7">
            <v>34</v>
          </cell>
          <cell r="H7">
            <v>34</v>
          </cell>
          <cell r="I7">
            <v>34</v>
          </cell>
          <cell r="J7">
            <v>34</v>
          </cell>
          <cell r="K7">
            <v>34</v>
          </cell>
          <cell r="L7">
            <v>34</v>
          </cell>
          <cell r="M7">
            <v>34</v>
          </cell>
          <cell r="N7">
            <v>34</v>
          </cell>
          <cell r="O7">
            <v>34</v>
          </cell>
          <cell r="P7">
            <v>34</v>
          </cell>
          <cell r="Q7">
            <v>34</v>
          </cell>
          <cell r="R7">
            <v>34</v>
          </cell>
        </row>
        <row r="8">
          <cell r="A8" t="str">
            <v>Almaty</v>
          </cell>
          <cell r="B8" t="str">
            <v xml:space="preserve">    Техническая</v>
          </cell>
          <cell r="C8" t="str">
            <v xml:space="preserve">    Technical Service</v>
          </cell>
          <cell r="E8">
            <v>31</v>
          </cell>
          <cell r="F8">
            <v>32</v>
          </cell>
          <cell r="G8">
            <v>32</v>
          </cell>
          <cell r="H8">
            <v>32</v>
          </cell>
          <cell r="I8">
            <v>32</v>
          </cell>
          <cell r="J8">
            <v>32</v>
          </cell>
          <cell r="K8">
            <v>33</v>
          </cell>
          <cell r="L8">
            <v>33</v>
          </cell>
          <cell r="M8">
            <v>33</v>
          </cell>
          <cell r="N8">
            <v>33</v>
          </cell>
          <cell r="O8">
            <v>33</v>
          </cell>
          <cell r="P8">
            <v>33</v>
          </cell>
          <cell r="Q8">
            <v>33</v>
          </cell>
          <cell r="R8">
            <v>33</v>
          </cell>
        </row>
        <row r="9">
          <cell r="A9" t="str">
            <v>Almaty</v>
          </cell>
          <cell r="B9" t="str">
            <v xml:space="preserve">    УИТ</v>
          </cell>
          <cell r="C9" t="str">
            <v xml:space="preserve">    IT subdivision</v>
          </cell>
          <cell r="E9">
            <v>24</v>
          </cell>
          <cell r="F9">
            <v>24</v>
          </cell>
          <cell r="G9">
            <v>25</v>
          </cell>
          <cell r="H9">
            <v>25</v>
          </cell>
          <cell r="I9">
            <v>25</v>
          </cell>
          <cell r="J9">
            <v>25</v>
          </cell>
          <cell r="K9">
            <v>25</v>
          </cell>
          <cell r="L9">
            <v>25</v>
          </cell>
          <cell r="M9">
            <v>25</v>
          </cell>
          <cell r="N9">
            <v>25</v>
          </cell>
          <cell r="O9">
            <v>25</v>
          </cell>
          <cell r="P9">
            <v>25</v>
          </cell>
          <cell r="Q9">
            <v>25</v>
          </cell>
          <cell r="R9">
            <v>25</v>
          </cell>
        </row>
        <row r="10">
          <cell r="A10" t="str">
            <v>Almaty</v>
          </cell>
          <cell r="B10" t="str">
            <v xml:space="preserve">    Коммерческая (Маркетинг и Развитие)</v>
          </cell>
          <cell r="C10" t="str">
            <v xml:space="preserve">    Marketing &amp; Development</v>
          </cell>
          <cell r="E10">
            <v>14</v>
          </cell>
          <cell r="F10">
            <v>16</v>
          </cell>
          <cell r="G10">
            <v>16</v>
          </cell>
          <cell r="H10">
            <v>16</v>
          </cell>
          <cell r="I10">
            <v>16</v>
          </cell>
          <cell r="J10">
            <v>16</v>
          </cell>
          <cell r="K10">
            <v>16</v>
          </cell>
          <cell r="L10">
            <v>16</v>
          </cell>
          <cell r="M10">
            <v>16</v>
          </cell>
          <cell r="N10">
            <v>16</v>
          </cell>
          <cell r="O10">
            <v>16</v>
          </cell>
          <cell r="P10">
            <v>16</v>
          </cell>
          <cell r="Q10">
            <v>16</v>
          </cell>
          <cell r="R10">
            <v>16</v>
          </cell>
        </row>
        <row r="11">
          <cell r="A11" t="str">
            <v>Almaty</v>
          </cell>
          <cell r="B11" t="str">
            <v xml:space="preserve">    Коммерческая (Отдел продаж и Абон. отдел)</v>
          </cell>
          <cell r="C11" t="str">
            <v xml:space="preserve">    Customers Services</v>
          </cell>
          <cell r="E11">
            <v>33</v>
          </cell>
          <cell r="F11">
            <v>33</v>
          </cell>
          <cell r="G11">
            <v>33</v>
          </cell>
          <cell r="H11">
            <v>33</v>
          </cell>
          <cell r="I11">
            <v>33</v>
          </cell>
          <cell r="J11">
            <v>33</v>
          </cell>
          <cell r="K11">
            <v>34</v>
          </cell>
          <cell r="L11">
            <v>34</v>
          </cell>
          <cell r="M11">
            <v>34</v>
          </cell>
          <cell r="N11">
            <v>34</v>
          </cell>
          <cell r="O11">
            <v>34</v>
          </cell>
          <cell r="P11">
            <v>34</v>
          </cell>
          <cell r="Q11">
            <v>34</v>
          </cell>
          <cell r="R11">
            <v>34</v>
          </cell>
        </row>
        <row r="12">
          <cell r="A12" t="str">
            <v>Almaty</v>
          </cell>
          <cell r="B12" t="str">
            <v xml:space="preserve">    Охрана</v>
          </cell>
          <cell r="C12" t="str">
            <v xml:space="preserve">    Security Department</v>
          </cell>
          <cell r="E12">
            <v>6</v>
          </cell>
          <cell r="F12">
            <v>6</v>
          </cell>
          <cell r="G12">
            <v>6</v>
          </cell>
          <cell r="H12">
            <v>6</v>
          </cell>
          <cell r="I12">
            <v>6</v>
          </cell>
          <cell r="J12">
            <v>6</v>
          </cell>
          <cell r="K12">
            <v>6</v>
          </cell>
          <cell r="L12">
            <v>6</v>
          </cell>
          <cell r="M12">
            <v>6</v>
          </cell>
          <cell r="N12">
            <v>6</v>
          </cell>
          <cell r="O12">
            <v>6</v>
          </cell>
          <cell r="P12">
            <v>6</v>
          </cell>
          <cell r="Q12">
            <v>6</v>
          </cell>
          <cell r="R12">
            <v>6</v>
          </cell>
        </row>
        <row r="19">
          <cell r="A19" t="str">
            <v>Almaty</v>
          </cell>
          <cell r="B19" t="str">
            <v>Средняя зарплата:</v>
          </cell>
          <cell r="C19" t="str">
            <v xml:space="preserve">  Average salaries:</v>
          </cell>
        </row>
        <row r="20">
          <cell r="A20" t="str">
            <v>Almaty</v>
          </cell>
          <cell r="B20" t="str">
            <v xml:space="preserve">    Президентская</v>
          </cell>
          <cell r="C20" t="str">
            <v xml:space="preserve">    Presidential</v>
          </cell>
          <cell r="F20">
            <v>2250</v>
          </cell>
          <cell r="G20">
            <v>2250</v>
          </cell>
          <cell r="H20">
            <v>2250</v>
          </cell>
          <cell r="I20">
            <v>2250</v>
          </cell>
          <cell r="J20">
            <v>2250</v>
          </cell>
          <cell r="K20">
            <v>2250</v>
          </cell>
          <cell r="L20">
            <v>2250</v>
          </cell>
          <cell r="M20">
            <v>2250</v>
          </cell>
          <cell r="N20">
            <v>2250</v>
          </cell>
          <cell r="O20">
            <v>2250</v>
          </cell>
          <cell r="P20">
            <v>2250</v>
          </cell>
          <cell r="Q20">
            <v>2250</v>
          </cell>
          <cell r="R20">
            <v>27000</v>
          </cell>
        </row>
        <row r="21">
          <cell r="A21" t="str">
            <v>Almaty</v>
          </cell>
          <cell r="B21" t="str">
            <v xml:space="preserve">    Финансовая</v>
          </cell>
          <cell r="C21" t="str">
            <v xml:space="preserve">    Finance</v>
          </cell>
          <cell r="F21">
            <v>990</v>
          </cell>
          <cell r="G21">
            <v>990</v>
          </cell>
          <cell r="H21">
            <v>990</v>
          </cell>
          <cell r="I21">
            <v>990</v>
          </cell>
          <cell r="J21">
            <v>990</v>
          </cell>
          <cell r="K21">
            <v>990</v>
          </cell>
          <cell r="L21">
            <v>990</v>
          </cell>
          <cell r="M21">
            <v>990</v>
          </cell>
          <cell r="N21">
            <v>990</v>
          </cell>
          <cell r="O21">
            <v>990</v>
          </cell>
          <cell r="P21">
            <v>990</v>
          </cell>
          <cell r="Q21">
            <v>990</v>
          </cell>
          <cell r="R21">
            <v>11880</v>
          </cell>
        </row>
        <row r="22">
          <cell r="A22" t="str">
            <v>Almaty</v>
          </cell>
          <cell r="B22" t="str">
            <v xml:space="preserve">    Техническая</v>
          </cell>
          <cell r="C22" t="str">
            <v xml:space="preserve">    Technical Service</v>
          </cell>
          <cell r="F22">
            <v>770</v>
          </cell>
          <cell r="G22">
            <v>770</v>
          </cell>
          <cell r="H22">
            <v>770</v>
          </cell>
          <cell r="I22">
            <v>770</v>
          </cell>
          <cell r="J22">
            <v>770</v>
          </cell>
          <cell r="K22">
            <v>770</v>
          </cell>
          <cell r="L22">
            <v>770</v>
          </cell>
          <cell r="M22">
            <v>770</v>
          </cell>
          <cell r="N22">
            <v>770</v>
          </cell>
          <cell r="O22">
            <v>770</v>
          </cell>
          <cell r="P22">
            <v>770</v>
          </cell>
          <cell r="Q22">
            <v>770</v>
          </cell>
          <cell r="R22">
            <v>9240</v>
          </cell>
        </row>
        <row r="23">
          <cell r="A23" t="str">
            <v>Almaty</v>
          </cell>
          <cell r="B23" t="str">
            <v xml:space="preserve">    УИТ</v>
          </cell>
          <cell r="C23" t="str">
            <v xml:space="preserve">    IT subdivision</v>
          </cell>
          <cell r="F23">
            <v>700</v>
          </cell>
          <cell r="G23">
            <v>700</v>
          </cell>
          <cell r="H23">
            <v>700</v>
          </cell>
          <cell r="I23">
            <v>700</v>
          </cell>
          <cell r="J23">
            <v>700</v>
          </cell>
          <cell r="K23">
            <v>700</v>
          </cell>
          <cell r="L23">
            <v>700</v>
          </cell>
          <cell r="M23">
            <v>700</v>
          </cell>
          <cell r="N23">
            <v>700</v>
          </cell>
          <cell r="O23">
            <v>700</v>
          </cell>
          <cell r="P23">
            <v>700</v>
          </cell>
          <cell r="Q23">
            <v>700</v>
          </cell>
          <cell r="R23">
            <v>8400</v>
          </cell>
        </row>
        <row r="24">
          <cell r="A24" t="str">
            <v>Almaty</v>
          </cell>
          <cell r="B24" t="str">
            <v xml:space="preserve">    Коммерческая (Маркетинг и Развитие)</v>
          </cell>
          <cell r="C24" t="str">
            <v xml:space="preserve">    Marketing &amp; Development</v>
          </cell>
          <cell r="F24">
            <v>880</v>
          </cell>
          <cell r="G24">
            <v>880</v>
          </cell>
          <cell r="H24">
            <v>880</v>
          </cell>
          <cell r="I24">
            <v>880</v>
          </cell>
          <cell r="J24">
            <v>880</v>
          </cell>
          <cell r="K24">
            <v>880</v>
          </cell>
          <cell r="L24">
            <v>880</v>
          </cell>
          <cell r="M24">
            <v>880</v>
          </cell>
          <cell r="N24">
            <v>880</v>
          </cell>
          <cell r="O24">
            <v>880</v>
          </cell>
          <cell r="P24">
            <v>880</v>
          </cell>
          <cell r="Q24">
            <v>880</v>
          </cell>
          <cell r="R24">
            <v>10560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"/>
      <sheetName val="AD, HR"/>
      <sheetName val="Regions"/>
    </sheetNames>
    <sheetDataSet>
      <sheetData sheetId="0">
        <row r="13">
          <cell r="A13" t="str">
            <v>Almaty</v>
          </cell>
          <cell r="B13" t="str">
            <v xml:space="preserve">    УИТ</v>
          </cell>
          <cell r="C13" t="str">
            <v xml:space="preserve">    IT Department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25">
          <cell r="A25" t="str">
            <v>Almaty</v>
          </cell>
          <cell r="B25" t="str">
            <v xml:space="preserve">    Охрана</v>
          </cell>
          <cell r="C25" t="str">
            <v xml:space="preserve">    Security Department</v>
          </cell>
          <cell r="R25">
            <v>0</v>
          </cell>
        </row>
        <row r="26">
          <cell r="A26" t="str">
            <v>Almaty</v>
          </cell>
          <cell r="B26" t="str">
            <v xml:space="preserve">    УИТ</v>
          </cell>
          <cell r="C26" t="str">
            <v xml:space="preserve">    IT Department</v>
          </cell>
          <cell r="R26">
            <v>0</v>
          </cell>
        </row>
      </sheetData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ETUP"/>
      <sheetName val="B-4"/>
      <sheetName val="Catalogue"/>
      <sheetName val="Deep Water International"/>
      <sheetName val="Monthly Graphs 01"/>
      <sheetName val="Monthly Graphs 00"/>
      <sheetName val="t0_name"/>
      <sheetName val="ШК"/>
      <sheetName val="Актюбе"/>
      <sheetName val="ССГПО"/>
      <sheetName val="Курс валют"/>
      <sheetName val="ФОИ-Сен25.12"/>
      <sheetName val="#ССЫЛКА"/>
      <sheetName val="Excess Calc Payroll"/>
      <sheetName val="DCF"/>
      <sheetName val="ATI"/>
      <sheetName val="Проек_расх"/>
      <sheetName val="Проч_расх_"/>
      <sheetName val="finbal10"/>
      <sheetName val="KCC"/>
      <sheetName val="Форма2"/>
      <sheetName val="прочие"/>
      <sheetName val="US Dollar 2003"/>
      <sheetName val="SDR 2003"/>
      <sheetName val="Hidden"/>
      <sheetName val="FIYATLAR"/>
      <sheetName val=""/>
      <sheetName val="#511BkRec"/>
      <sheetName val="#511-DEC97"/>
      <sheetName val="#511-SEPT97"/>
      <sheetName val="#511-OCT97"/>
      <sheetName val="#511-NOV97"/>
      <sheetName val="Concentrate"/>
    </sheetNames>
    <sheetDataSet>
      <sheetData sheetId="0" refreshError="1"/>
      <sheetData sheetId="1">
        <row r="3">
          <cell r="A3">
            <v>101</v>
          </cell>
        </row>
      </sheetData>
      <sheetData sheetId="2">
        <row r="3">
          <cell r="A3">
            <v>101</v>
          </cell>
        </row>
      </sheetData>
      <sheetData sheetId="3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Статьи"/>
      <sheetName val="ОТиТБ"/>
      <sheetName val="GAAP TB 31.12.01  detail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-Steel KZT98"/>
      <sheetName val="BS-Coal KZT98"/>
      <sheetName val="BS- KZT  IK 98"/>
      <sheetName val="BS-Steel $98"/>
      <sheetName val="BS-Coal $98"/>
      <sheetName val="BS- $ IK98"/>
      <sheetName val="Steel"/>
      <sheetName val="OOKS   "/>
      <sheetName val="Scrap shop "/>
      <sheetName val="Catering combine "/>
      <sheetName val="Ispat hotel "/>
      <sheetName val="Ispat Tex "/>
      <sheetName val="Tets 2 "/>
      <sheetName val="Steel Division "/>
      <sheetName val="B.S. Steel Div "/>
      <sheetName val="ppty ytd sept 97"/>
      <sheetName val="exchange rates"/>
      <sheetName val="GOODWILL 1999"/>
      <sheetName val="profit 99 Steel Div Tenge"/>
      <sheetName val="profit 99 Steel Div USD"/>
      <sheetName val="Profit Steel Div 0199"/>
      <sheetName val="Profit Steel Div 0299"/>
      <sheetName val="Profit Steel Div 0399"/>
      <sheetName val="Profit Steel Div 0499"/>
      <sheetName val="Profit Steel Div 0599"/>
      <sheetName val="Profit Steel Div 0699"/>
      <sheetName val="Profit Steel Div 0799"/>
      <sheetName val="Profit Steel Div 0899"/>
      <sheetName val="Profit Steel Div 0999"/>
      <sheetName val="Profit Steel Div 1099"/>
      <sheetName val="Profit Steel Div 1199"/>
      <sheetName val="Profit Steel Div 1299"/>
      <sheetName val="Profit Steel Division YTD"/>
      <sheetName val="TRF PRICE DIFF COAL DIV"/>
      <sheetName val="KAZAK RECO ST 99"/>
      <sheetName val="KAZAK RECO ST 99 (2)"/>
      <sheetName val="KAZAK IAS PL AC  RECO  99"/>
      <sheetName val="KAZAK RECO STCoal  99"/>
      <sheetName val="PL-format Tenge Steel"/>
      <sheetName val="PL-format Tenge  Coal "/>
      <sheetName val="PL-format Tenge  IK "/>
      <sheetName val="BS-Steel KZT"/>
      <sheetName val="BS-Coal KZT"/>
      <sheetName val="BS- KZT  IK "/>
      <sheetName val="BS-Steel $"/>
      <sheetName val="BS-Coal $"/>
      <sheetName val="BS- $ IK"/>
      <sheetName val="PL-format $ Steel"/>
      <sheetName val="PL-format $ Coal"/>
      <sheetName val="PL-format $ IK"/>
      <sheetName val="Accounts receivable "/>
      <sheetName val="Creditors  "/>
      <sheetName val="Inventory"/>
      <sheetName val="Inventory valuation"/>
      <sheetName val="Inventory 0699"/>
      <sheetName val="acc 821 "/>
      <sheetName val="FIXED ASSETS Kazak0899"/>
      <sheetName val="Dues to govt"/>
      <sheetName val="TAXES kas"/>
      <sheetName val="DTL IAS  99"/>
      <sheetName val="NOTES"/>
      <sheetName val="corporate exposure 98"/>
      <sheetName val="corporate exposure 99"/>
      <sheetName val="BAD DEBTS"/>
      <sheetName val="profit 9"/>
      <sheetName val="profit 98(1)"/>
      <sheetName val="DEPN  YTD SEPT 97"/>
      <sheetName val="IAS bsheet june 97"/>
      <sheetName val="CHALLAN"/>
      <sheetName val="US Dollar 2003"/>
      <sheetName val="SDR 2003"/>
      <sheetName val="GAAP TB 31.12.01  detail p&amp;l"/>
      <sheetName val="Auxilliary_Info"/>
      <sheetName val="Links"/>
      <sheetName val="Статьи"/>
      <sheetName val="Hidden"/>
      <sheetName val="Betas by Sector"/>
      <sheetName val="RTS_tl"/>
      <sheetName val="Risk Country rating"/>
      <sheetName val="Risk Company Size"/>
      <sheetName val="GKO"/>
      <sheetName val="RTS"/>
      <sheetName val="I. Прогноз доходов"/>
      <sheetName val="TB 2005"/>
      <sheetName val="1NK"/>
      <sheetName val="IAS0899"/>
      <sheetName val="TB KMG Fin 2007"/>
      <sheetName val="Форма2"/>
      <sheetName val="MAIN"/>
      <sheetName val=""/>
      <sheetName val="Consolidator Inputs"/>
      <sheetName val="DropDown"/>
      <sheetName val="AR Drop Downs"/>
      <sheetName val="17"/>
      <sheetName val="Drop Down"/>
      <sheetName val="K_76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A1" t="str">
            <v>ISPAT KARMET</v>
          </cell>
        </row>
      </sheetData>
      <sheetData sheetId="34" refreshError="1">
        <row r="1">
          <cell r="A1" t="str">
            <v>ISPAT KARMET</v>
          </cell>
          <cell r="AO1">
            <v>36360</v>
          </cell>
        </row>
        <row r="2">
          <cell r="M2">
            <v>114.5</v>
          </cell>
          <cell r="P2">
            <v>128</v>
          </cell>
          <cell r="S2">
            <v>131</v>
          </cell>
        </row>
        <row r="3">
          <cell r="A3" t="str">
            <v>RECONCILIATION STATEMENT</v>
          </cell>
        </row>
        <row r="4">
          <cell r="A4" t="str">
            <v>PROFIT &amp; LOSS A/C HEADS STEEL DIVISION</v>
          </cell>
          <cell r="L4" t="str">
            <v>APRIL 99</v>
          </cell>
          <cell r="O4">
            <v>36281</v>
          </cell>
          <cell r="R4">
            <v>36312</v>
          </cell>
          <cell r="AM4" t="str">
            <v>TOTAL 99</v>
          </cell>
          <cell r="AO4" t="str">
            <v>REMARKS</v>
          </cell>
        </row>
        <row r="5">
          <cell r="A5" t="str">
            <v>Ytd August 99</v>
          </cell>
        </row>
        <row r="6">
          <cell r="K6" t="str">
            <v>TENGE X 1000</v>
          </cell>
          <cell r="L6" t="str">
            <v>USD X 1000</v>
          </cell>
          <cell r="M6" t="str">
            <v>ex rate</v>
          </cell>
          <cell r="N6" t="str">
            <v>TENGE X 1000</v>
          </cell>
          <cell r="O6" t="str">
            <v>USD X 1000</v>
          </cell>
          <cell r="P6" t="str">
            <v>ex rate</v>
          </cell>
          <cell r="Q6" t="str">
            <v>TENGE X 1000</v>
          </cell>
          <cell r="R6" t="str">
            <v>USD X 1000</v>
          </cell>
          <cell r="S6" t="str">
            <v>ex rate</v>
          </cell>
          <cell r="AL6" t="str">
            <v>TENGE X 1000</v>
          </cell>
          <cell r="AM6" t="str">
            <v>USD X 1000</v>
          </cell>
          <cell r="AN6" t="str">
            <v>ex rate</v>
          </cell>
        </row>
        <row r="9">
          <cell r="A9" t="str">
            <v>1. SALES</v>
          </cell>
        </row>
        <row r="11">
          <cell r="A11" t="str">
            <v>As per Kazak books</v>
          </cell>
          <cell r="K11">
            <v>6617108.9060000004</v>
          </cell>
          <cell r="L11">
            <v>57791.34415720524</v>
          </cell>
          <cell r="M11">
            <v>114.50000000000001</v>
          </cell>
          <cell r="N11">
            <v>6707661.5099999998</v>
          </cell>
          <cell r="O11">
            <v>52403.605546874998</v>
          </cell>
          <cell r="P11">
            <v>128</v>
          </cell>
          <cell r="Q11">
            <v>6733637.9159999993</v>
          </cell>
          <cell r="R11">
            <v>51401.816152671752</v>
          </cell>
          <cell r="S11">
            <v>131</v>
          </cell>
          <cell r="AL11">
            <v>46154378.056999996</v>
          </cell>
          <cell r="AM11">
            <v>403621.52405056887</v>
          </cell>
          <cell r="AN11">
            <v>114.35063619455887</v>
          </cell>
        </row>
        <row r="12">
          <cell r="AL12">
            <v>0</v>
          </cell>
          <cell r="AM12">
            <v>0</v>
          </cell>
          <cell r="AN12" t="e">
            <v>#DIV/0!</v>
          </cell>
        </row>
        <row r="13">
          <cell r="A13" t="str">
            <v>Adjustments for KAS / IAS :</v>
          </cell>
          <cell r="AL13">
            <v>0</v>
          </cell>
          <cell r="AM13">
            <v>0</v>
          </cell>
          <cell r="AN13" t="e">
            <v>#DIV/0!</v>
          </cell>
        </row>
        <row r="14">
          <cell r="AL14">
            <v>0</v>
          </cell>
          <cell r="AM14">
            <v>0</v>
          </cell>
          <cell r="AN14" t="e">
            <v>#DIV/0!</v>
          </cell>
        </row>
        <row r="15">
          <cell r="A15" t="str">
            <v>Adjustments for Variable Cost  :</v>
          </cell>
          <cell r="AL15">
            <v>0</v>
          </cell>
          <cell r="AM15">
            <v>0</v>
          </cell>
          <cell r="AN15" t="e">
            <v>#DIV/0!</v>
          </cell>
        </row>
        <row r="17">
          <cell r="A17" t="str">
            <v>Sub Total : Sales as per Variable Cost Statement</v>
          </cell>
          <cell r="K17">
            <v>6617108.9060000004</v>
          </cell>
          <cell r="L17">
            <v>57791.34415720524</v>
          </cell>
          <cell r="M17">
            <v>114.50000000000001</v>
          </cell>
          <cell r="N17">
            <v>6707661.5099999998</v>
          </cell>
          <cell r="O17">
            <v>52403.605546874998</v>
          </cell>
          <cell r="P17">
            <v>128</v>
          </cell>
          <cell r="Q17">
            <v>6733637.9159999993</v>
          </cell>
          <cell r="R17">
            <v>51401.816152671752</v>
          </cell>
          <cell r="S17">
            <v>131</v>
          </cell>
          <cell r="AL17">
            <v>46154378.056999996</v>
          </cell>
          <cell r="AM17">
            <v>403621.52405056887</v>
          </cell>
          <cell r="AN17">
            <v>114.35063619455887</v>
          </cell>
        </row>
        <row r="19">
          <cell r="M19" t="e">
            <v>#DIV/0!</v>
          </cell>
          <cell r="P19" t="e">
            <v>#DIV/0!</v>
          </cell>
          <cell r="S19" t="e">
            <v>#DIV/0!</v>
          </cell>
          <cell r="AL19">
            <v>0</v>
          </cell>
          <cell r="AM19">
            <v>0</v>
          </cell>
          <cell r="AN19" t="e">
            <v>#DIV/0!</v>
          </cell>
        </row>
        <row r="20">
          <cell r="A20" t="str">
            <v>tenge translated $ exchange Gain reversed</v>
          </cell>
          <cell r="L20">
            <v>-11396.179537117903</v>
          </cell>
          <cell r="O20">
            <v>-4742.1325000000006</v>
          </cell>
          <cell r="R20">
            <v>-1090.0526259541975</v>
          </cell>
          <cell r="AL20">
            <v>0</v>
          </cell>
          <cell r="AM20">
            <v>-19193.899729765639</v>
          </cell>
          <cell r="AN20">
            <v>0</v>
          </cell>
          <cell r="AO20" t="str">
            <v>Reversal of $ translation of Exchange Gain</v>
          </cell>
        </row>
        <row r="21">
          <cell r="A21" t="str">
            <v>tenge translated $ exchange Loss reversed</v>
          </cell>
          <cell r="L21">
            <v>650.14401746724889</v>
          </cell>
          <cell r="O21">
            <v>591.53201562499999</v>
          </cell>
          <cell r="R21">
            <v>133.60445038167938</v>
          </cell>
          <cell r="AL21">
            <v>0</v>
          </cell>
          <cell r="AM21">
            <v>1505.3817125611022</v>
          </cell>
          <cell r="AN21">
            <v>0</v>
          </cell>
          <cell r="AO21" t="str">
            <v>Reversal of $ translation of Exchange Loss</v>
          </cell>
        </row>
        <row r="22">
          <cell r="AL22">
            <v>0</v>
          </cell>
          <cell r="AM22">
            <v>0</v>
          </cell>
          <cell r="AN22" t="e">
            <v>#DIV/0!</v>
          </cell>
        </row>
        <row r="23">
          <cell r="A23" t="str">
            <v>Journal Entry Trf to Other Income</v>
          </cell>
          <cell r="AL23">
            <v>-123725</v>
          </cell>
          <cell r="AM23">
            <v>-1414</v>
          </cell>
          <cell r="AN23">
            <v>87.5</v>
          </cell>
          <cell r="AO23" t="str">
            <v>Contra Cost of Sales $ 839 /other income $ 575 TH</v>
          </cell>
        </row>
        <row r="24">
          <cell r="AL24">
            <v>0</v>
          </cell>
          <cell r="AM24">
            <v>0</v>
          </cell>
          <cell r="AN24" t="e">
            <v>#DIV/0!</v>
          </cell>
          <cell r="AO24" t="str">
            <v>Contra</v>
          </cell>
        </row>
        <row r="26">
          <cell r="A26" t="str">
            <v xml:space="preserve">TOTAL SALES FOR KAS / IAS </v>
          </cell>
          <cell r="K26">
            <v>6617108.9060000004</v>
          </cell>
          <cell r="L26">
            <v>47045.308637554583</v>
          </cell>
          <cell r="M26">
            <v>140.65395886717172</v>
          </cell>
          <cell r="N26">
            <v>6707661.5099999998</v>
          </cell>
          <cell r="O26">
            <v>48253.0050625</v>
          </cell>
          <cell r="P26">
            <v>139.01023369035482</v>
          </cell>
          <cell r="Q26">
            <v>6733637.9159999993</v>
          </cell>
          <cell r="R26">
            <v>50445.367977099238</v>
          </cell>
          <cell r="S26">
            <v>133.48377038416845</v>
          </cell>
          <cell r="AL26">
            <v>46030653.056999996</v>
          </cell>
          <cell r="AM26">
            <v>384519.00603336433</v>
          </cell>
          <cell r="AN26">
            <v>119.70969531999144</v>
          </cell>
        </row>
        <row r="27">
          <cell r="AL27">
            <v>0</v>
          </cell>
          <cell r="AM27">
            <v>0</v>
          </cell>
          <cell r="AO27" t="str">
            <v>check</v>
          </cell>
        </row>
        <row r="31">
          <cell r="A31" t="str">
            <v>2. COST OF SALES :</v>
          </cell>
        </row>
        <row r="33">
          <cell r="A33" t="str">
            <v>As per Kazak books</v>
          </cell>
          <cell r="K33">
            <v>-4609965.5980000002</v>
          </cell>
          <cell r="L33">
            <v>-40261.708279475999</v>
          </cell>
          <cell r="M33">
            <v>114.49999999999996</v>
          </cell>
          <cell r="N33">
            <v>-4987265.1300000008</v>
          </cell>
          <cell r="O33">
            <v>-38963.008828125006</v>
          </cell>
          <cell r="P33">
            <v>128</v>
          </cell>
          <cell r="Q33">
            <v>-4806080.5590000013</v>
          </cell>
          <cell r="R33">
            <v>-36687.637854961824</v>
          </cell>
          <cell r="S33">
            <v>131.00000000000006</v>
          </cell>
          <cell r="AL33">
            <v>-36629683.674000002</v>
          </cell>
          <cell r="AM33">
            <v>-329605.39022939093</v>
          </cell>
          <cell r="AN33">
            <v>111.13193157583784</v>
          </cell>
        </row>
        <row r="35">
          <cell r="A35" t="str">
            <v>Adjustments for KAS / IAS :</v>
          </cell>
        </row>
        <row r="37">
          <cell r="A37" t="str">
            <v>Adjustments for Variable Cost  :</v>
          </cell>
        </row>
        <row r="39">
          <cell r="A39" t="str">
            <v xml:space="preserve">Valuation of semi finished goods under ttl cost </v>
          </cell>
        </row>
        <row r="40">
          <cell r="A40" t="str">
            <v>reversed for the month</v>
          </cell>
          <cell r="K40">
            <v>-106937</v>
          </cell>
          <cell r="L40">
            <v>5257</v>
          </cell>
          <cell r="M40">
            <v>-20.341829941031005</v>
          </cell>
          <cell r="N40">
            <v>194490</v>
          </cell>
          <cell r="O40">
            <v>3734</v>
          </cell>
          <cell r="P40">
            <v>52.086234600964112</v>
          </cell>
          <cell r="Q40">
            <v>-355673</v>
          </cell>
          <cell r="R40">
            <v>-2320</v>
          </cell>
          <cell r="S40">
            <v>153.3073275862069</v>
          </cell>
          <cell r="AL40">
            <v>-367431</v>
          </cell>
          <cell r="AM40">
            <v>6645</v>
          </cell>
          <cell r="AN40">
            <v>-55.29435665914221</v>
          </cell>
          <cell r="AO40" t="str">
            <v>Contra Inventory A/c</v>
          </cell>
        </row>
        <row r="42">
          <cell r="A42" t="str">
            <v xml:space="preserve">Valuation of semi finished goods under var. cost </v>
          </cell>
          <cell r="K42">
            <v>134428</v>
          </cell>
          <cell r="L42">
            <v>-2509</v>
          </cell>
          <cell r="M42">
            <v>-53.578318055001994</v>
          </cell>
          <cell r="N42">
            <v>-135716</v>
          </cell>
          <cell r="O42">
            <v>-3726</v>
          </cell>
          <cell r="P42">
            <v>36.424047235641439</v>
          </cell>
          <cell r="Q42">
            <v>247334</v>
          </cell>
          <cell r="R42">
            <v>1906</v>
          </cell>
          <cell r="S42">
            <v>129.76600209863588</v>
          </cell>
          <cell r="AL42">
            <v>368425</v>
          </cell>
          <cell r="AM42">
            <v>-3752</v>
          </cell>
          <cell r="AN42">
            <v>-98.194296375266518</v>
          </cell>
          <cell r="AO42" t="str">
            <v>Contra Inventory A/c</v>
          </cell>
        </row>
        <row r="43">
          <cell r="A43" t="str">
            <v>incorporated for the month</v>
          </cell>
          <cell r="AO43" t="str">
            <v>( refer Inventory Schedule )</v>
          </cell>
        </row>
        <row r="45">
          <cell r="A45" t="str">
            <v>Sub Total : Cost of Sales as per Variable Cost Statement</v>
          </cell>
          <cell r="K45">
            <v>-4582474.5980000002</v>
          </cell>
          <cell r="L45">
            <v>-37513.708279475999</v>
          </cell>
          <cell r="M45">
            <v>122.15466847107469</v>
          </cell>
          <cell r="N45">
            <v>-4928491.1300000008</v>
          </cell>
          <cell r="O45">
            <v>-38955.008828125006</v>
          </cell>
          <cell r="P45">
            <v>126.51752055159835</v>
          </cell>
          <cell r="Q45">
            <v>-4914419.5590000013</v>
          </cell>
          <cell r="R45">
            <v>-37101.637854961824</v>
          </cell>
          <cell r="S45">
            <v>132.45829141590758</v>
          </cell>
          <cell r="AL45">
            <v>-36628689.674000002</v>
          </cell>
          <cell r="AM45">
            <v>-326712.39022939093</v>
          </cell>
          <cell r="AN45">
            <v>112.11294939956917</v>
          </cell>
        </row>
        <row r="47">
          <cell r="M47" t="e">
            <v>#DIV/0!</v>
          </cell>
          <cell r="P47" t="e">
            <v>#DIV/0!</v>
          </cell>
          <cell r="Q47">
            <v>0</v>
          </cell>
          <cell r="R47">
            <v>0</v>
          </cell>
          <cell r="S47" t="e">
            <v>#DIV/0!</v>
          </cell>
          <cell r="AL47">
            <v>0</v>
          </cell>
          <cell r="AM47">
            <v>0</v>
          </cell>
          <cell r="AN47" t="e">
            <v>#DIV/0!</v>
          </cell>
        </row>
        <row r="49">
          <cell r="A49" t="str">
            <v>Trf price diff Coal division - conta Inter Unit A/c</v>
          </cell>
          <cell r="K49">
            <v>184242</v>
          </cell>
          <cell r="L49">
            <v>-104.5</v>
          </cell>
          <cell r="M49">
            <v>-1763.0813397129186</v>
          </cell>
          <cell r="N49">
            <v>202982</v>
          </cell>
          <cell r="O49">
            <v>-368</v>
          </cell>
          <cell r="P49">
            <v>-551.58152173913038</v>
          </cell>
          <cell r="Q49">
            <v>233763</v>
          </cell>
          <cell r="R49">
            <v>-4</v>
          </cell>
          <cell r="S49">
            <v>-58440.75</v>
          </cell>
          <cell r="AL49">
            <v>881705</v>
          </cell>
          <cell r="AM49">
            <v>287.30000000000018</v>
          </cell>
          <cell r="AN49">
            <v>3068.9349112426016</v>
          </cell>
          <cell r="AO49" t="str">
            <v>Contra Inter Unit a/c</v>
          </cell>
        </row>
        <row r="51">
          <cell r="A51" t="str">
            <v>Provision for RBL ( $ 1,594 pa = $th 133 pm )  provided for IAS</v>
          </cell>
          <cell r="K51">
            <v>-15228.5</v>
          </cell>
          <cell r="L51">
            <v>-133</v>
          </cell>
          <cell r="M51">
            <v>114.5</v>
          </cell>
          <cell r="N51">
            <v>-17024</v>
          </cell>
          <cell r="O51">
            <v>-133</v>
          </cell>
          <cell r="P51">
            <v>128</v>
          </cell>
          <cell r="Q51">
            <v>-17423</v>
          </cell>
          <cell r="R51">
            <v>-133</v>
          </cell>
          <cell r="S51">
            <v>131</v>
          </cell>
          <cell r="AL51">
            <v>-84042.7</v>
          </cell>
          <cell r="AM51">
            <v>-798</v>
          </cell>
          <cell r="AN51">
            <v>105.31666666666666</v>
          </cell>
          <cell r="AO51" t="str">
            <v>Contra - RBL not provided</v>
          </cell>
        </row>
        <row r="54">
          <cell r="M54">
            <v>76.5</v>
          </cell>
          <cell r="P54">
            <v>76.599999999999994</v>
          </cell>
          <cell r="S54">
            <v>76.95</v>
          </cell>
          <cell r="AL54">
            <v>0</v>
          </cell>
          <cell r="AM54">
            <v>0</v>
          </cell>
          <cell r="AN54" t="e">
            <v>#DIV/0!</v>
          </cell>
          <cell r="AO54" t="str">
            <v>Contra Fixed Assets</v>
          </cell>
        </row>
        <row r="55">
          <cell r="AL55">
            <v>0</v>
          </cell>
          <cell r="AM55">
            <v>0</v>
          </cell>
          <cell r="AN55" t="e">
            <v>#DIV/0!</v>
          </cell>
          <cell r="AO55" t="str">
            <v>( Refer Fixed Assets schedule )</v>
          </cell>
        </row>
        <row r="56">
          <cell r="AL56">
            <v>0</v>
          </cell>
          <cell r="AM56">
            <v>0</v>
          </cell>
          <cell r="AN56" t="e">
            <v>#DIV/0!</v>
          </cell>
        </row>
        <row r="57">
          <cell r="M57">
            <v>140.65395886717172</v>
          </cell>
          <cell r="P57">
            <v>139.01023369035482</v>
          </cell>
          <cell r="S57">
            <v>133.48377038416845</v>
          </cell>
          <cell r="AL57">
            <v>0</v>
          </cell>
          <cell r="AM57">
            <v>0</v>
          </cell>
          <cell r="AN57" t="e">
            <v>#DIV/0!</v>
          </cell>
          <cell r="AO57" t="str">
            <v>Contra Trade &amp; Other Creditors</v>
          </cell>
        </row>
        <row r="58">
          <cell r="AL58">
            <v>0</v>
          </cell>
          <cell r="AM58">
            <v>0</v>
          </cell>
          <cell r="AN58" t="e">
            <v>#DIV/0!</v>
          </cell>
        </row>
        <row r="59">
          <cell r="M59">
            <v>140.65395886717172</v>
          </cell>
          <cell r="P59">
            <v>139.01023369035482</v>
          </cell>
          <cell r="S59">
            <v>133.48377038416845</v>
          </cell>
          <cell r="AL59">
            <v>0</v>
          </cell>
          <cell r="AM59">
            <v>0</v>
          </cell>
          <cell r="AN59" t="e">
            <v>#DIV/0!</v>
          </cell>
        </row>
        <row r="62">
          <cell r="M62">
            <v>140.65395886717172</v>
          </cell>
          <cell r="P62">
            <v>139.01023369035482</v>
          </cell>
          <cell r="S62">
            <v>133.48377038416845</v>
          </cell>
          <cell r="AL62">
            <v>0</v>
          </cell>
          <cell r="AM62">
            <v>0</v>
          </cell>
          <cell r="AN62" t="e">
            <v>#DIV/0!</v>
          </cell>
        </row>
        <row r="65">
          <cell r="AL65">
            <v>0</v>
          </cell>
          <cell r="AM65">
            <v>0</v>
          </cell>
          <cell r="AN65" t="e">
            <v>#DIV/0!</v>
          </cell>
          <cell r="AO65" t="str">
            <v>Contra COS</v>
          </cell>
        </row>
        <row r="68">
          <cell r="AL68">
            <v>0</v>
          </cell>
          <cell r="AM68">
            <v>0</v>
          </cell>
          <cell r="AN68" t="e">
            <v>#DIV/0!</v>
          </cell>
          <cell r="AO68" t="str">
            <v>Contra Fixed Assets</v>
          </cell>
        </row>
        <row r="70">
          <cell r="AL70">
            <v>0</v>
          </cell>
          <cell r="AM70">
            <v>0</v>
          </cell>
          <cell r="AN70" t="e">
            <v>#DIV/0!</v>
          </cell>
          <cell r="AO70" t="str">
            <v>Contra Fixed Assets</v>
          </cell>
        </row>
        <row r="72">
          <cell r="AL72">
            <v>0</v>
          </cell>
          <cell r="AM72">
            <v>0</v>
          </cell>
          <cell r="AN72" t="e">
            <v>#DIV/0!</v>
          </cell>
          <cell r="AO72" t="str">
            <v>Contra Fixed Assets</v>
          </cell>
        </row>
        <row r="74">
          <cell r="AL74">
            <v>0</v>
          </cell>
          <cell r="AM74">
            <v>0</v>
          </cell>
          <cell r="AN74" t="e">
            <v>#DIV/0!</v>
          </cell>
          <cell r="AO74" t="str">
            <v>Contra Fixed Assets</v>
          </cell>
        </row>
        <row r="76">
          <cell r="AL76">
            <v>0</v>
          </cell>
          <cell r="AM76">
            <v>0</v>
          </cell>
          <cell r="AN76" t="e">
            <v>#DIV/0!</v>
          </cell>
          <cell r="AO76" t="str">
            <v>Contra Trade &amp; Other Creditors</v>
          </cell>
        </row>
        <row r="78">
          <cell r="AL78">
            <v>0</v>
          </cell>
          <cell r="AM78">
            <v>0</v>
          </cell>
          <cell r="AN78" t="e">
            <v>#DIV/0!</v>
          </cell>
          <cell r="AO78" t="str">
            <v>Contra Investments</v>
          </cell>
        </row>
        <row r="80">
          <cell r="AL80">
            <v>0</v>
          </cell>
          <cell r="AM80">
            <v>0</v>
          </cell>
          <cell r="AN80" t="e">
            <v>#DIV/0!</v>
          </cell>
          <cell r="AO80" t="str">
            <v>Contra Accounts Receivable</v>
          </cell>
        </row>
        <row r="82">
          <cell r="AL82">
            <v>0</v>
          </cell>
          <cell r="AM82">
            <v>0</v>
          </cell>
          <cell r="AN82" t="e">
            <v>#DIV/0!</v>
          </cell>
          <cell r="AO82" t="str">
            <v>Contra Retirement benefit liability</v>
          </cell>
        </row>
        <row r="85">
          <cell r="AL85">
            <v>0</v>
          </cell>
          <cell r="AM85">
            <v>0</v>
          </cell>
          <cell r="AN85" t="e">
            <v>#DIV/0!</v>
          </cell>
        </row>
        <row r="87">
          <cell r="A87" t="str">
            <v>SUB TOTAL</v>
          </cell>
          <cell r="K87">
            <v>-4413461.0980000002</v>
          </cell>
          <cell r="L87">
            <v>-37751.208279475999</v>
          </cell>
          <cell r="M87">
            <v>116.90913481038018</v>
          </cell>
          <cell r="N87">
            <v>-4742533.1300000008</v>
          </cell>
          <cell r="O87">
            <v>-39456.008828125006</v>
          </cell>
          <cell r="P87">
            <v>120.19799444639803</v>
          </cell>
          <cell r="Q87">
            <v>-4698079.5590000013</v>
          </cell>
          <cell r="R87">
            <v>-37238.637854961824</v>
          </cell>
          <cell r="S87">
            <v>126.16142344674969</v>
          </cell>
          <cell r="AL87">
            <v>-35831027.374000005</v>
          </cell>
          <cell r="AM87">
            <v>-327223.09022939095</v>
          </cell>
          <cell r="AN87">
            <v>109.50030252718911</v>
          </cell>
        </row>
        <row r="89">
          <cell r="A89" t="str">
            <v>Reversal of Repairs Reserve ( refer steel plant cost sheet )</v>
          </cell>
          <cell r="K89">
            <v>140141</v>
          </cell>
          <cell r="L89">
            <v>1223.938864628821</v>
          </cell>
          <cell r="M89">
            <v>114.5</v>
          </cell>
          <cell r="N89">
            <v>54143</v>
          </cell>
          <cell r="O89">
            <v>422.9921875</v>
          </cell>
          <cell r="P89">
            <v>128</v>
          </cell>
          <cell r="Q89">
            <v>79017</v>
          </cell>
          <cell r="R89">
            <v>603</v>
          </cell>
          <cell r="S89">
            <v>131</v>
          </cell>
          <cell r="AL89">
            <v>659938</v>
          </cell>
          <cell r="AM89">
            <v>6735.0560988413363</v>
          </cell>
          <cell r="AN89">
            <v>97.98552384939039</v>
          </cell>
          <cell r="AO89" t="str">
            <v xml:space="preserve">Contra Creditors </v>
          </cell>
        </row>
        <row r="90">
          <cell r="A90" t="str">
            <v>Reserve reversed ( eg Provisions not required) currently booked to creditors</v>
          </cell>
          <cell r="K90">
            <v>-113179</v>
          </cell>
          <cell r="L90">
            <v>-1314</v>
          </cell>
          <cell r="M90">
            <v>86.133181126331806</v>
          </cell>
          <cell r="AL90">
            <v>0.20000000001164153</v>
          </cell>
          <cell r="AM90">
            <v>0</v>
          </cell>
          <cell r="AN90" t="e">
            <v>#DIV/0!</v>
          </cell>
          <cell r="AO90" t="str">
            <v xml:space="preserve">Contra Creditors </v>
          </cell>
        </row>
        <row r="91">
          <cell r="A91" t="str">
            <v xml:space="preserve">Valuation of finished goods under ttl cost </v>
          </cell>
          <cell r="K91">
            <v>-16877</v>
          </cell>
          <cell r="L91">
            <v>2300</v>
          </cell>
          <cell r="M91">
            <v>-7.3378260869565217</v>
          </cell>
          <cell r="N91">
            <v>-241168</v>
          </cell>
          <cell r="O91">
            <v>-1032</v>
          </cell>
          <cell r="P91">
            <v>233.68992248062017</v>
          </cell>
          <cell r="Q91">
            <v>-27292</v>
          </cell>
          <cell r="R91">
            <v>0</v>
          </cell>
          <cell r="AL91">
            <v>-124350</v>
          </cell>
          <cell r="AM91">
            <v>3647</v>
          </cell>
          <cell r="AN91">
            <v>-34.096517685769122</v>
          </cell>
          <cell r="AO91" t="str">
            <v>Contra Inventory A/c</v>
          </cell>
        </row>
        <row r="92">
          <cell r="A92" t="str">
            <v>reversed for the month</v>
          </cell>
        </row>
        <row r="93">
          <cell r="A93" t="str">
            <v xml:space="preserve">Valuation of finished goods under var. cost </v>
          </cell>
          <cell r="K93">
            <v>35693</v>
          </cell>
          <cell r="L93">
            <v>-1483</v>
          </cell>
          <cell r="M93">
            <v>-24.068105192178017</v>
          </cell>
          <cell r="N93">
            <v>223358</v>
          </cell>
          <cell r="O93">
            <v>782</v>
          </cell>
          <cell r="P93">
            <v>285.62404092071614</v>
          </cell>
          <cell r="Q93">
            <v>2916</v>
          </cell>
          <cell r="R93">
            <v>-99</v>
          </cell>
          <cell r="AL93">
            <v>135080</v>
          </cell>
          <cell r="AM93">
            <v>-2675</v>
          </cell>
          <cell r="AN93">
            <v>-50.497196261682241</v>
          </cell>
          <cell r="AO93" t="str">
            <v>Contra Inventory A/c</v>
          </cell>
        </row>
        <row r="94">
          <cell r="A94" t="str">
            <v>incorporated for the month</v>
          </cell>
        </row>
        <row r="95">
          <cell r="A95" t="str">
            <v>Cwip at 31/3/99 valuation for IAS/KAS</v>
          </cell>
          <cell r="K95">
            <v>-211276</v>
          </cell>
          <cell r="L95">
            <v>-2870</v>
          </cell>
          <cell r="M95">
            <v>73.615331010452962</v>
          </cell>
          <cell r="AL95">
            <v>0</v>
          </cell>
          <cell r="AM95">
            <v>0</v>
          </cell>
          <cell r="AN95" t="e">
            <v>#DIV/0!</v>
          </cell>
          <cell r="AO95" t="str">
            <v>Contra PPE a/c</v>
          </cell>
        </row>
        <row r="97">
          <cell r="A97" t="str">
            <v>tenge translated $ exchange Gain reversed</v>
          </cell>
          <cell r="L97">
            <v>-406.74157205240175</v>
          </cell>
          <cell r="O97">
            <v>-325.36965625000005</v>
          </cell>
          <cell r="R97">
            <v>-6.073854961832069</v>
          </cell>
          <cell r="AL97">
            <v>0</v>
          </cell>
          <cell r="AM97">
            <v>383.72555828026299</v>
          </cell>
          <cell r="AN97">
            <v>0</v>
          </cell>
          <cell r="AO97" t="str">
            <v>Reversal of $ translation of Exchange Gain</v>
          </cell>
        </row>
        <row r="98">
          <cell r="A98" t="str">
            <v>tenge translated $ exchange Loss reversed</v>
          </cell>
          <cell r="L98">
            <v>5523.8591703056773</v>
          </cell>
          <cell r="O98">
            <v>3614.0520390625006</v>
          </cell>
          <cell r="R98">
            <v>1385.9538244274809</v>
          </cell>
          <cell r="AL98">
            <v>0</v>
          </cell>
          <cell r="AM98">
            <v>11969.285030861232</v>
          </cell>
          <cell r="AN98">
            <v>0</v>
          </cell>
          <cell r="AO98" t="str">
            <v>Reversal of $ translation of Exchange Loss</v>
          </cell>
        </row>
        <row r="99">
          <cell r="AL99">
            <v>0</v>
          </cell>
          <cell r="AM99">
            <v>0</v>
          </cell>
          <cell r="AN99" t="e">
            <v>#DIV/0!</v>
          </cell>
        </row>
        <row r="100">
          <cell r="A100" t="str">
            <v>Trf from sales</v>
          </cell>
          <cell r="AL100">
            <v>73413</v>
          </cell>
          <cell r="AM100">
            <v>839</v>
          </cell>
          <cell r="AN100">
            <v>87.500595947556619</v>
          </cell>
          <cell r="AO100" t="str">
            <v>Contra Sales</v>
          </cell>
        </row>
        <row r="101">
          <cell r="A101" t="str">
            <v>Provision for IAS Creditor release corrected in april 99</v>
          </cell>
          <cell r="K101">
            <v>-52850</v>
          </cell>
          <cell r="L101">
            <v>-604</v>
          </cell>
          <cell r="M101">
            <v>87.5</v>
          </cell>
          <cell r="AL101">
            <v>0</v>
          </cell>
          <cell r="AM101">
            <v>0</v>
          </cell>
          <cell r="AN101" t="e">
            <v>#DIV/0!</v>
          </cell>
          <cell r="AO101" t="str">
            <v>Contra Creditor</v>
          </cell>
        </row>
        <row r="102">
          <cell r="A102" t="str">
            <v>Provision for Doubtful Debts 99</v>
          </cell>
          <cell r="AL102">
            <v>0</v>
          </cell>
          <cell r="AM102">
            <v>0</v>
          </cell>
          <cell r="AN102" t="e">
            <v>#DIV/0!</v>
          </cell>
          <cell r="AO102" t="str">
            <v>Contra A/receivable</v>
          </cell>
        </row>
        <row r="103">
          <cell r="A103" t="str">
            <v>Release of Provision for IAS to be identified</v>
          </cell>
          <cell r="K103">
            <v>334111</v>
          </cell>
          <cell r="L103">
            <v>2918</v>
          </cell>
          <cell r="M103">
            <v>114.5</v>
          </cell>
          <cell r="Q103">
            <v>-334111</v>
          </cell>
          <cell r="R103">
            <v>-2918</v>
          </cell>
          <cell r="S103">
            <v>114.5</v>
          </cell>
          <cell r="AL103">
            <v>0</v>
          </cell>
          <cell r="AM103">
            <v>0</v>
          </cell>
          <cell r="AN103" t="e">
            <v>#DIV/0!</v>
          </cell>
          <cell r="AO103" t="str">
            <v>Contra Inventory</v>
          </cell>
        </row>
        <row r="104">
          <cell r="A104" t="str">
            <v>( 7298-4380 = 2918 )</v>
          </cell>
          <cell r="AL104">
            <v>0</v>
          </cell>
          <cell r="AM104">
            <v>0</v>
          </cell>
          <cell r="AN104" t="e">
            <v>#DIV/0!</v>
          </cell>
        </row>
        <row r="105">
          <cell r="A105" t="str">
            <v>Excess RBL provision related to tenge devaluation as per actuarial val june 99</v>
          </cell>
          <cell r="R105">
            <v>10500</v>
          </cell>
          <cell r="AL105">
            <v>0</v>
          </cell>
          <cell r="AM105">
            <v>10500</v>
          </cell>
          <cell r="AN105">
            <v>0</v>
          </cell>
          <cell r="AO105" t="str">
            <v>Contra RBL</v>
          </cell>
        </row>
        <row r="106">
          <cell r="A106" t="str">
            <v>- Relating to $ ( as its devaluation factor ) tenge taken to Reserves</v>
          </cell>
          <cell r="AL106">
            <v>0</v>
          </cell>
          <cell r="AM106">
            <v>0</v>
          </cell>
          <cell r="AN106" t="e">
            <v>#DIV/0!</v>
          </cell>
        </row>
        <row r="107">
          <cell r="AL107">
            <v>0</v>
          </cell>
          <cell r="AM107">
            <v>0</v>
          </cell>
          <cell r="AN107" t="e">
            <v>#DIV/0!</v>
          </cell>
        </row>
        <row r="108">
          <cell r="A108" t="str">
            <v>Accounting of $ translation from KZT 99</v>
          </cell>
          <cell r="R108">
            <v>-38301</v>
          </cell>
          <cell r="AL108">
            <v>0</v>
          </cell>
          <cell r="AM108">
            <v>-38301</v>
          </cell>
          <cell r="AN108">
            <v>0</v>
          </cell>
          <cell r="AO108" t="str">
            <v>No Contra</v>
          </cell>
        </row>
        <row r="109">
          <cell r="A109" t="str">
            <v>Accounting of $ translation from KZT 98</v>
          </cell>
          <cell r="R109">
            <v>-6689</v>
          </cell>
          <cell r="AL109">
            <v>0</v>
          </cell>
          <cell r="AM109">
            <v>-6689</v>
          </cell>
          <cell r="AN109">
            <v>0</v>
          </cell>
          <cell r="AO109" t="str">
            <v>No Contra</v>
          </cell>
        </row>
        <row r="110">
          <cell r="A110" t="str">
            <v>Accounting of Inventory Valuation for FIFO</v>
          </cell>
          <cell r="R110">
            <v>23824</v>
          </cell>
          <cell r="AL110">
            <v>0</v>
          </cell>
          <cell r="AM110">
            <v>23824</v>
          </cell>
          <cell r="AN110">
            <v>0</v>
          </cell>
          <cell r="AO110" t="str">
            <v>Contra Inventory</v>
          </cell>
        </row>
        <row r="111">
          <cell r="AL111">
            <v>0</v>
          </cell>
          <cell r="AM111">
            <v>0</v>
          </cell>
          <cell r="AN111" t="e">
            <v>#DIV/0!</v>
          </cell>
        </row>
        <row r="112">
          <cell r="AL112">
            <v>0</v>
          </cell>
          <cell r="AM112">
            <v>0</v>
          </cell>
          <cell r="AN112" t="e">
            <v>#DIV/0!</v>
          </cell>
        </row>
        <row r="114">
          <cell r="A114" t="str">
            <v xml:space="preserve">TOTAL COST OF SALES FOR IAS / KAS </v>
          </cell>
          <cell r="K114">
            <v>-4297698.0980000002</v>
          </cell>
          <cell r="L114">
            <v>-32463.151816593905</v>
          </cell>
          <cell r="M114">
            <v>132.386963603552</v>
          </cell>
          <cell r="N114">
            <v>-4706200.1300000008</v>
          </cell>
          <cell r="O114">
            <v>-35994.334257812501</v>
          </cell>
          <cell r="P114">
            <v>130.74835879145422</v>
          </cell>
          <cell r="Q114">
            <v>-4977549.5590000013</v>
          </cell>
          <cell r="R114">
            <v>-48938.757885496176</v>
          </cell>
          <cell r="S114">
            <v>101.70976489934948</v>
          </cell>
          <cell r="AL114">
            <v>-35086946.174000002</v>
          </cell>
          <cell r="AM114">
            <v>-316990.02354140813</v>
          </cell>
          <cell r="AN114">
            <v>110.68785629910093</v>
          </cell>
        </row>
        <row r="115">
          <cell r="AL115">
            <v>0</v>
          </cell>
          <cell r="AM115">
            <v>0</v>
          </cell>
          <cell r="AO115" t="str">
            <v>check</v>
          </cell>
        </row>
        <row r="119">
          <cell r="A119" t="str">
            <v>3. OTHER INCOME :</v>
          </cell>
        </row>
        <row r="121">
          <cell r="A121" t="str">
            <v>As per Kazak books</v>
          </cell>
          <cell r="K121">
            <v>4337.655999999999</v>
          </cell>
          <cell r="L121">
            <v>37.883458515283841</v>
          </cell>
          <cell r="M121">
            <v>114.49999999999999</v>
          </cell>
          <cell r="N121">
            <v>104.19199999999998</v>
          </cell>
          <cell r="O121">
            <v>0.81399999999999983</v>
          </cell>
          <cell r="P121">
            <v>128</v>
          </cell>
          <cell r="Q121">
            <v>77.370000000000061</v>
          </cell>
          <cell r="R121">
            <v>0.59061068702290065</v>
          </cell>
          <cell r="S121">
            <v>131.00000000000014</v>
          </cell>
          <cell r="AL121">
            <v>-26720.818000000003</v>
          </cell>
          <cell r="AM121">
            <v>-173.22197193877741</v>
          </cell>
          <cell r="AN121">
            <v>154.2576712464863</v>
          </cell>
        </row>
        <row r="123">
          <cell r="A123" t="str">
            <v>Jentry entry  trf Sales</v>
          </cell>
          <cell r="AL123">
            <v>50312</v>
          </cell>
          <cell r="AM123">
            <v>575</v>
          </cell>
          <cell r="AN123">
            <v>87.499130434782614</v>
          </cell>
          <cell r="AO123" t="str">
            <v>Contra sales</v>
          </cell>
        </row>
        <row r="125">
          <cell r="AL125">
            <v>0</v>
          </cell>
          <cell r="AM125">
            <v>0</v>
          </cell>
          <cell r="AN125" t="e">
            <v>#DIV/0!</v>
          </cell>
        </row>
        <row r="127">
          <cell r="M127" t="e">
            <v>#DIV/0!</v>
          </cell>
          <cell r="P127" t="e">
            <v>#DIV/0!</v>
          </cell>
          <cell r="Q127">
            <v>0</v>
          </cell>
          <cell r="R127">
            <v>0</v>
          </cell>
          <cell r="S127" t="e">
            <v>#DIV/0!</v>
          </cell>
          <cell r="AL127">
            <v>0</v>
          </cell>
          <cell r="AM127">
            <v>0</v>
          </cell>
          <cell r="AN127" t="e">
            <v>#DIV/0!</v>
          </cell>
        </row>
        <row r="129">
          <cell r="A129" t="str">
            <v xml:space="preserve">TOTAL OTHER INCOME FOR KAS/IAS </v>
          </cell>
          <cell r="K129">
            <v>4337.655999999999</v>
          </cell>
          <cell r="L129">
            <v>37.883458515283841</v>
          </cell>
          <cell r="M129">
            <v>114.49999999999999</v>
          </cell>
          <cell r="N129">
            <v>104.19199999999998</v>
          </cell>
          <cell r="O129">
            <v>0.81399999999999983</v>
          </cell>
          <cell r="P129">
            <v>128</v>
          </cell>
          <cell r="Q129">
            <v>77.370000000000061</v>
          </cell>
          <cell r="R129">
            <v>0.59061068702290065</v>
          </cell>
          <cell r="S129">
            <v>131.00000000000014</v>
          </cell>
          <cell r="AL129">
            <v>23591.182000000001</v>
          </cell>
          <cell r="AM129">
            <v>401.77802806122259</v>
          </cell>
          <cell r="AN129">
            <v>58.716954020206394</v>
          </cell>
        </row>
        <row r="130">
          <cell r="AL130">
            <v>-3.637978807091713E-12</v>
          </cell>
          <cell r="AM130">
            <v>0</v>
          </cell>
          <cell r="AO130" t="str">
            <v>check</v>
          </cell>
        </row>
        <row r="133">
          <cell r="A133" t="str">
            <v>4.INTEREST EXPENSES :</v>
          </cell>
        </row>
        <row r="135">
          <cell r="A135" t="str">
            <v>As per Kazak books</v>
          </cell>
          <cell r="K135">
            <v>-8678.7540000000008</v>
          </cell>
          <cell r="L135">
            <v>-75.796978165938881</v>
          </cell>
          <cell r="M135">
            <v>114.49999999999999</v>
          </cell>
          <cell r="N135">
            <v>-698311.87899999996</v>
          </cell>
          <cell r="O135">
            <v>-5455.5615546874997</v>
          </cell>
          <cell r="P135">
            <v>128</v>
          </cell>
          <cell r="Q135">
            <v>-11525.406000000001</v>
          </cell>
          <cell r="R135">
            <v>-87.980198473282442</v>
          </cell>
          <cell r="S135">
            <v>131</v>
          </cell>
          <cell r="AL135">
            <v>-696763.0909999999</v>
          </cell>
          <cell r="AM135">
            <v>-5425.4355503607421</v>
          </cell>
          <cell r="AN135">
            <v>128.4252820870154</v>
          </cell>
        </row>
        <row r="137">
          <cell r="A137" t="str">
            <v>Provision for - EBRD/IFC Fees payable in may 99</v>
          </cell>
          <cell r="K137">
            <v>-597346.5</v>
          </cell>
          <cell r="L137">
            <v>-5217</v>
          </cell>
          <cell r="M137">
            <v>114.5</v>
          </cell>
          <cell r="N137">
            <v>868436</v>
          </cell>
          <cell r="O137">
            <v>8364</v>
          </cell>
          <cell r="P137">
            <v>103.83022477283596</v>
          </cell>
          <cell r="Q137">
            <v>-196500</v>
          </cell>
          <cell r="R137">
            <v>-1500</v>
          </cell>
          <cell r="S137">
            <v>131</v>
          </cell>
          <cell r="AL137">
            <v>-196500.15000000002</v>
          </cell>
          <cell r="AM137">
            <v>-1500.33</v>
          </cell>
          <cell r="AN137">
            <v>130.97128631701028</v>
          </cell>
          <cell r="AO137" t="str">
            <v>Contra Accounts payable</v>
          </cell>
        </row>
        <row r="138">
          <cell r="A138" t="str">
            <v>( $ th 84,852+41,064=125,9160 at 10% pa =12,592=$1,049 pm ) upto 31/3/99</v>
          </cell>
          <cell r="K138">
            <v>135169</v>
          </cell>
          <cell r="L138">
            <v>1613</v>
          </cell>
          <cell r="N138">
            <v>-135169</v>
          </cell>
          <cell r="O138">
            <v>-1613</v>
          </cell>
          <cell r="P138">
            <v>83.799752014879104</v>
          </cell>
          <cell r="AL138">
            <v>0</v>
          </cell>
          <cell r="AM138">
            <v>0</v>
          </cell>
          <cell r="AN138" t="e">
            <v>#DIV/0!</v>
          </cell>
          <cell r="AO138" t="str">
            <v>Contra Accounts payable</v>
          </cell>
        </row>
        <row r="139">
          <cell r="A139" t="str">
            <v>corrected to actuals as per payments made on 17/5/99 not provided in books</v>
          </cell>
          <cell r="AL139">
            <v>0</v>
          </cell>
          <cell r="AM139">
            <v>0</v>
          </cell>
          <cell r="AN139" t="e">
            <v>#DIV/0!</v>
          </cell>
        </row>
        <row r="140">
          <cell r="A140" t="str">
            <v xml:space="preserve">provided in IAS and reversal of prov made in Nov and Dec 98 </v>
          </cell>
          <cell r="AL140">
            <v>0</v>
          </cell>
          <cell r="AM140">
            <v>0</v>
          </cell>
          <cell r="AN140" t="e">
            <v>#DIV/0!</v>
          </cell>
        </row>
        <row r="141">
          <cell r="A141" t="str">
            <v>Interest prov for Shareholder Loan - 99 half year 11% on $ th 246,651 for 3 months 99</v>
          </cell>
          <cell r="Q141">
            <v>-888573</v>
          </cell>
          <cell r="R141">
            <v>-6783</v>
          </cell>
          <cell r="S141">
            <v>131</v>
          </cell>
          <cell r="AL141">
            <v>-888573</v>
          </cell>
          <cell r="AM141">
            <v>-6783</v>
          </cell>
          <cell r="AN141">
            <v>131</v>
          </cell>
          <cell r="AO141" t="str">
            <v>Contra Loan from Shareholders a/c</v>
          </cell>
        </row>
        <row r="142">
          <cell r="A142" t="str">
            <v>1998 provision of EBRD/IFC reversed as same paid in may 99 and accouted fully</v>
          </cell>
          <cell r="Q142">
            <v>135169</v>
          </cell>
          <cell r="R142">
            <v>1613</v>
          </cell>
          <cell r="S142">
            <v>83.799752014879104</v>
          </cell>
          <cell r="AL142">
            <v>135169</v>
          </cell>
          <cell r="AM142">
            <v>1613</v>
          </cell>
          <cell r="AN142">
            <v>83.799752014879104</v>
          </cell>
          <cell r="AO142" t="str">
            <v>Contra Trade Creditors</v>
          </cell>
        </row>
        <row r="143">
          <cell r="A143" t="str">
            <v>in local books</v>
          </cell>
        </row>
        <row r="145">
          <cell r="A145" t="str">
            <v xml:space="preserve">TOTAL INTEREST EXPENSES FOR IAS / KAS </v>
          </cell>
          <cell r="K145">
            <v>-470856.25399999996</v>
          </cell>
          <cell r="L145">
            <v>-3679.7969781659385</v>
          </cell>
          <cell r="M145">
            <v>127.95712828556134</v>
          </cell>
          <cell r="N145">
            <v>34955.121000000043</v>
          </cell>
          <cell r="O145">
            <v>1295.4384453125003</v>
          </cell>
          <cell r="P145">
            <v>26.983235773559102</v>
          </cell>
          <cell r="Q145">
            <v>-961429.40599999996</v>
          </cell>
          <cell r="R145">
            <v>-6757.9801984732821</v>
          </cell>
          <cell r="S145">
            <v>142.2657921100745</v>
          </cell>
          <cell r="AL145">
            <v>-1646667.2409999999</v>
          </cell>
          <cell r="AM145">
            <v>-12095.765550360742</v>
          </cell>
          <cell r="AN145">
            <v>136.13584308856665</v>
          </cell>
        </row>
        <row r="146">
          <cell r="AL146">
            <v>0</v>
          </cell>
          <cell r="AM146">
            <v>0</v>
          </cell>
          <cell r="AO146" t="str">
            <v>check</v>
          </cell>
        </row>
        <row r="149">
          <cell r="A149" t="str">
            <v>5. DEPRECIATION :</v>
          </cell>
        </row>
        <row r="151">
          <cell r="A151" t="str">
            <v>As per Kazak books</v>
          </cell>
          <cell r="K151">
            <v>-228238</v>
          </cell>
          <cell r="L151">
            <v>-1993.3449781659388</v>
          </cell>
          <cell r="M151">
            <v>114.5</v>
          </cell>
          <cell r="N151">
            <v>-225303</v>
          </cell>
          <cell r="O151">
            <v>-1760.1796875</v>
          </cell>
          <cell r="P151">
            <v>128</v>
          </cell>
          <cell r="Q151">
            <v>-227816</v>
          </cell>
          <cell r="R151">
            <v>-1739.0534351145038</v>
          </cell>
          <cell r="S151">
            <v>131</v>
          </cell>
          <cell r="AL151">
            <v>-1524007.2050000001</v>
          </cell>
          <cell r="AM151">
            <v>-14655.38853958264</v>
          </cell>
          <cell r="AN151">
            <v>103.98954629444448</v>
          </cell>
          <cell r="AO151" t="str">
            <v>Contra</v>
          </cell>
        </row>
        <row r="153">
          <cell r="A153" t="str">
            <v>REVERSED FOR IAS / KAS</v>
          </cell>
          <cell r="K153">
            <v>228238</v>
          </cell>
          <cell r="L153">
            <v>1993.3449781659388</v>
          </cell>
          <cell r="M153">
            <v>114.5</v>
          </cell>
          <cell r="N153">
            <v>225303</v>
          </cell>
          <cell r="O153">
            <v>1760.1796875</v>
          </cell>
          <cell r="P153">
            <v>128</v>
          </cell>
          <cell r="Q153">
            <v>227816</v>
          </cell>
          <cell r="R153">
            <v>1739.0534351145038</v>
          </cell>
          <cell r="S153">
            <v>131</v>
          </cell>
          <cell r="AL153">
            <v>1524007.2050000001</v>
          </cell>
          <cell r="AM153">
            <v>14655.38853958264</v>
          </cell>
          <cell r="AN153">
            <v>103.98954629444448</v>
          </cell>
          <cell r="AO153" t="str">
            <v>Contra</v>
          </cell>
        </row>
        <row r="155">
          <cell r="A155" t="str">
            <v>PROVISION FOR IAS / KAS</v>
          </cell>
          <cell r="K155">
            <v>-489686</v>
          </cell>
          <cell r="L155">
            <v>-7198</v>
          </cell>
          <cell r="M155">
            <v>68.030841900527918</v>
          </cell>
          <cell r="N155">
            <v>-489686</v>
          </cell>
          <cell r="O155">
            <v>-7198</v>
          </cell>
          <cell r="P155">
            <v>68.030841900527918</v>
          </cell>
          <cell r="Q155">
            <v>-489686</v>
          </cell>
          <cell r="R155">
            <v>-7198</v>
          </cell>
          <cell r="S155">
            <v>68.030841900527918</v>
          </cell>
          <cell r="AL155">
            <v>-2938116</v>
          </cell>
          <cell r="AM155">
            <v>-43188</v>
          </cell>
          <cell r="AN155">
            <v>68.030841900527918</v>
          </cell>
          <cell r="AO155" t="str">
            <v>Contra Fixed Assets</v>
          </cell>
        </row>
        <row r="156">
          <cell r="AO156" t="str">
            <v>( Refer Fixed assets Schedule)</v>
          </cell>
        </row>
        <row r="159">
          <cell r="A159" t="str">
            <v xml:space="preserve">TOTAL DEPRECIATION FOR IAS/KAS </v>
          </cell>
          <cell r="K159">
            <v>-489686</v>
          </cell>
          <cell r="L159">
            <v>-7198</v>
          </cell>
          <cell r="M159">
            <v>68.030841900527918</v>
          </cell>
          <cell r="N159">
            <v>-489686</v>
          </cell>
          <cell r="O159">
            <v>-7198</v>
          </cell>
          <cell r="P159">
            <v>68.030841900527918</v>
          </cell>
          <cell r="Q159">
            <v>-489686</v>
          </cell>
          <cell r="R159">
            <v>-7198</v>
          </cell>
          <cell r="S159">
            <v>68.030841900527918</v>
          </cell>
          <cell r="AL159">
            <v>-2938116</v>
          </cell>
          <cell r="AM159">
            <v>-43188</v>
          </cell>
          <cell r="AN159">
            <v>68.030841900527918</v>
          </cell>
        </row>
        <row r="161">
          <cell r="AL161">
            <v>0</v>
          </cell>
          <cell r="AM161">
            <v>0</v>
          </cell>
          <cell r="AO161" t="str">
            <v>check</v>
          </cell>
        </row>
        <row r="163">
          <cell r="A163" t="str">
            <v>6. EXCHANGE LOSS :</v>
          </cell>
        </row>
        <row r="165">
          <cell r="A165" t="str">
            <v>As per Kazak books</v>
          </cell>
          <cell r="K165">
            <v>-13203359.261999998</v>
          </cell>
          <cell r="L165">
            <v>-115313.18132751092</v>
          </cell>
          <cell r="M165">
            <v>114.49999999999999</v>
          </cell>
          <cell r="N165">
            <v>-6394116.3399999989</v>
          </cell>
          <cell r="O165">
            <v>-49954.033906249992</v>
          </cell>
          <cell r="P165">
            <v>128</v>
          </cell>
          <cell r="Q165">
            <v>-1413966.763</v>
          </cell>
          <cell r="R165">
            <v>-10793.639412213739</v>
          </cell>
          <cell r="S165">
            <v>131.00000000000003</v>
          </cell>
          <cell r="AL165">
            <v>-23265041.75</v>
          </cell>
          <cell r="AM165">
            <v>-200148.72399091319</v>
          </cell>
          <cell r="AN165">
            <v>116.23877128018184</v>
          </cell>
        </row>
        <row r="166">
          <cell r="A166" t="str">
            <v xml:space="preserve">Revaluation $ Liability Shareholders Loan a/c corrected in local books </v>
          </cell>
          <cell r="AL166">
            <v>0</v>
          </cell>
          <cell r="AM166">
            <v>0</v>
          </cell>
          <cell r="AN166" t="e">
            <v>#DIV/0!</v>
          </cell>
        </row>
        <row r="167">
          <cell r="A167" t="str">
            <v>Less Exchange Gain / Loss not Considered for IAS as $ related</v>
          </cell>
          <cell r="L167">
            <v>115313</v>
          </cell>
          <cell r="O167">
            <v>49954</v>
          </cell>
          <cell r="R167">
            <v>10794</v>
          </cell>
          <cell r="S167">
            <v>0</v>
          </cell>
          <cell r="AL167">
            <v>534898.32400000002</v>
          </cell>
          <cell r="AM167">
            <v>200373.23679958054</v>
          </cell>
          <cell r="AN167">
            <v>2.6695098234851682</v>
          </cell>
          <cell r="AO167" t="str">
            <v>No Contra for $ accounts as related to revaluation</v>
          </cell>
        </row>
        <row r="169">
          <cell r="S169">
            <v>131</v>
          </cell>
          <cell r="AL169">
            <v>0</v>
          </cell>
          <cell r="AM169">
            <v>0</v>
          </cell>
          <cell r="AN169" t="e">
            <v>#DIV/0!</v>
          </cell>
          <cell r="AO169" t="str">
            <v>Contra RBL</v>
          </cell>
        </row>
        <row r="171">
          <cell r="AO171" t="str">
            <v>related on $ liabilities - shareholders loan,RBLand</v>
          </cell>
        </row>
        <row r="172">
          <cell r="A172" t="str">
            <v>TOTAL EXCHANGE LOSS FOR IAS/KAS before consolidation adjs</v>
          </cell>
          <cell r="K172">
            <v>-13203359.261999998</v>
          </cell>
          <cell r="L172">
            <v>-0.18132751091616228</v>
          </cell>
          <cell r="M172">
            <v>72814980.999240875</v>
          </cell>
          <cell r="N172">
            <v>-6394116.3399999989</v>
          </cell>
          <cell r="O172">
            <v>-3.3906249991559889E-2</v>
          </cell>
          <cell r="P172">
            <v>188582233.1160672</v>
          </cell>
          <cell r="Q172">
            <v>-1413966.763</v>
          </cell>
          <cell r="R172">
            <v>0.36058778626102139</v>
          </cell>
          <cell r="S172">
            <v>-3921283.018655716</v>
          </cell>
          <cell r="AL172">
            <v>-22730143.425999999</v>
          </cell>
          <cell r="AM172">
            <v>224.51280866735033</v>
          </cell>
          <cell r="AN172">
            <v>-101242.07861867758</v>
          </cell>
          <cell r="AO172" t="str">
            <v>EBRD/IFC</v>
          </cell>
        </row>
        <row r="174">
          <cell r="A174" t="str">
            <v>Trf from Foreign Exchange Gain/(Loss) - Balance Sheet valuation</v>
          </cell>
          <cell r="L174">
            <v>-569</v>
          </cell>
          <cell r="Q174">
            <v>782097.29999999958</v>
          </cell>
          <cell r="AL174">
            <v>782097.29999999958</v>
          </cell>
          <cell r="AM174">
            <v>0</v>
          </cell>
          <cell r="AN174" t="e">
            <v>#DIV/0!</v>
          </cell>
          <cell r="AO174" t="str">
            <v>Contra Balance Sheet items</v>
          </cell>
        </row>
        <row r="177">
          <cell r="A177" t="str">
            <v>TOTAL EXCHANGE LOSS FOR IAS/KAS after consolidation adjs</v>
          </cell>
          <cell r="K177">
            <v>-13203359.261999998</v>
          </cell>
          <cell r="L177">
            <v>-569.18132751091616</v>
          </cell>
          <cell r="M177">
            <v>23197.105428141043</v>
          </cell>
          <cell r="N177">
            <v>-6394116.3399999989</v>
          </cell>
          <cell r="O177">
            <v>-3.3906249991559889E-2</v>
          </cell>
          <cell r="P177">
            <v>188582233.1160672</v>
          </cell>
          <cell r="Q177">
            <v>-631869.46300000045</v>
          </cell>
          <cell r="R177">
            <v>0.36058778626102139</v>
          </cell>
          <cell r="S177">
            <v>-1752331.851147627</v>
          </cell>
          <cell r="AL177">
            <v>-21948046.125999998</v>
          </cell>
          <cell r="AM177">
            <v>224.51280866734339</v>
          </cell>
          <cell r="AN177">
            <v>-97758.547747358258</v>
          </cell>
        </row>
        <row r="178">
          <cell r="AL178">
            <v>0</v>
          </cell>
          <cell r="AM178">
            <v>6.9348971010185778E-12</v>
          </cell>
          <cell r="AO178" t="str">
            <v>check</v>
          </cell>
        </row>
        <row r="183">
          <cell r="A183" t="str">
            <v>7. NEGATIVE GOODWILL AMORTISATION :</v>
          </cell>
        </row>
        <row r="185">
          <cell r="A185" t="str">
            <v>As per Kazak books</v>
          </cell>
          <cell r="K185">
            <v>0</v>
          </cell>
          <cell r="L185">
            <v>0</v>
          </cell>
          <cell r="M185" t="e">
            <v>#DIV/0!</v>
          </cell>
          <cell r="N185">
            <v>0</v>
          </cell>
          <cell r="O185">
            <v>0</v>
          </cell>
          <cell r="P185" t="e">
            <v>#DIV/0!</v>
          </cell>
          <cell r="Q185">
            <v>0</v>
          </cell>
          <cell r="R185">
            <v>0</v>
          </cell>
          <cell r="S185" t="e">
            <v>#DIV/0!</v>
          </cell>
          <cell r="AL185">
            <v>0</v>
          </cell>
          <cell r="AM185">
            <v>0</v>
          </cell>
          <cell r="AN185" t="e">
            <v>#DIV/0!</v>
          </cell>
        </row>
        <row r="187">
          <cell r="A187" t="str">
            <v>Sub Total</v>
          </cell>
          <cell r="K187">
            <v>403908</v>
          </cell>
          <cell r="L187">
            <v>5506</v>
          </cell>
          <cell r="M187">
            <v>73.357791500181619</v>
          </cell>
          <cell r="N187">
            <v>403908</v>
          </cell>
          <cell r="O187">
            <v>5506</v>
          </cell>
          <cell r="P187">
            <v>73.357791500181619</v>
          </cell>
          <cell r="Q187">
            <v>403908</v>
          </cell>
          <cell r="R187">
            <v>5506</v>
          </cell>
          <cell r="S187">
            <v>73.357791500181619</v>
          </cell>
          <cell r="AL187">
            <v>2423448</v>
          </cell>
          <cell r="AM187">
            <v>33036</v>
          </cell>
          <cell r="AN187">
            <v>73.357791500181619</v>
          </cell>
          <cell r="AO187" t="str">
            <v>refer Negative Goodwill schedule</v>
          </cell>
        </row>
        <row r="189">
          <cell r="M189" t="e">
            <v>#DIV/0!</v>
          </cell>
          <cell r="P189" t="e">
            <v>#DIV/0!</v>
          </cell>
          <cell r="S189" t="e">
            <v>#DIV/0!</v>
          </cell>
          <cell r="AL189">
            <v>0</v>
          </cell>
          <cell r="AM189">
            <v>0</v>
          </cell>
          <cell r="AN189" t="e">
            <v>#DIV/0!</v>
          </cell>
        </row>
        <row r="191">
          <cell r="M191" t="e">
            <v>#DIV/0!</v>
          </cell>
          <cell r="P191" t="e">
            <v>#DIV/0!</v>
          </cell>
          <cell r="S191" t="e">
            <v>#DIV/0!</v>
          </cell>
          <cell r="AL191">
            <v>0</v>
          </cell>
          <cell r="AM191">
            <v>0</v>
          </cell>
          <cell r="AN191" t="e">
            <v>#DIV/0!</v>
          </cell>
        </row>
        <row r="195">
          <cell r="A195" t="str">
            <v xml:space="preserve">TOTAL AMORTISATION OF NEGATIVE GOODWILL  FOR IAS/KAS </v>
          </cell>
          <cell r="K195">
            <v>403908</v>
          </cell>
          <cell r="L195">
            <v>5506</v>
          </cell>
          <cell r="M195">
            <v>73.357791500181619</v>
          </cell>
          <cell r="N195">
            <v>403908</v>
          </cell>
          <cell r="O195">
            <v>5506</v>
          </cell>
          <cell r="P195">
            <v>73.357791500181619</v>
          </cell>
          <cell r="Q195">
            <v>403908</v>
          </cell>
          <cell r="R195">
            <v>5506</v>
          </cell>
          <cell r="S195">
            <v>73.357791500181619</v>
          </cell>
          <cell r="AL195">
            <v>2423448</v>
          </cell>
          <cell r="AM195">
            <v>33036</v>
          </cell>
          <cell r="AN195">
            <v>73.357791500181619</v>
          </cell>
        </row>
        <row r="196">
          <cell r="AL196">
            <v>0</v>
          </cell>
          <cell r="AM196">
            <v>0</v>
          </cell>
          <cell r="AO196" t="str">
            <v>check</v>
          </cell>
        </row>
        <row r="199">
          <cell r="A199" t="str">
            <v>8. INCOME TAX A/C</v>
          </cell>
        </row>
        <row r="201">
          <cell r="A201" t="str">
            <v>As per Kazak books</v>
          </cell>
          <cell r="K201">
            <v>0</v>
          </cell>
          <cell r="L201">
            <v>0</v>
          </cell>
          <cell r="M201" t="e">
            <v>#DIV/0!</v>
          </cell>
          <cell r="N201">
            <v>0</v>
          </cell>
          <cell r="O201">
            <v>0</v>
          </cell>
          <cell r="P201" t="e">
            <v>#DIV/0!</v>
          </cell>
          <cell r="Q201">
            <v>0</v>
          </cell>
          <cell r="R201">
            <v>0</v>
          </cell>
          <cell r="S201" t="e">
            <v>#DIV/0!</v>
          </cell>
          <cell r="AL201">
            <v>0</v>
          </cell>
          <cell r="AM201">
            <v>0</v>
          </cell>
          <cell r="AN201" t="e">
            <v>#DIV/0!</v>
          </cell>
        </row>
        <row r="203">
          <cell r="A203" t="str">
            <v>Provision for 1999</v>
          </cell>
          <cell r="K203">
            <v>-4198</v>
          </cell>
          <cell r="L203">
            <v>-48</v>
          </cell>
          <cell r="M203">
            <v>87.458333333333329</v>
          </cell>
          <cell r="N203">
            <v>-4198</v>
          </cell>
          <cell r="O203">
            <v>-48</v>
          </cell>
          <cell r="P203">
            <v>87.458333333333329</v>
          </cell>
          <cell r="Q203">
            <v>-4198</v>
          </cell>
          <cell r="R203">
            <v>-48</v>
          </cell>
          <cell r="S203">
            <v>87.458333333333329</v>
          </cell>
          <cell r="AL203">
            <v>-25187</v>
          </cell>
          <cell r="AM203">
            <v>-287</v>
          </cell>
          <cell r="AN203">
            <v>87.759581881533094</v>
          </cell>
          <cell r="AO203" t="str">
            <v>Contra Income Tax payable a/c</v>
          </cell>
        </row>
        <row r="204">
          <cell r="A204" t="str">
            <v>Current Income tax expense</v>
          </cell>
          <cell r="AL204">
            <v>0</v>
          </cell>
          <cell r="AM204">
            <v>0</v>
          </cell>
          <cell r="AN204" t="e">
            <v>#DIV/0!</v>
          </cell>
        </row>
        <row r="205">
          <cell r="A205" t="str">
            <v>Defrred Tax benefit ( per IAS 12 Long Term )</v>
          </cell>
          <cell r="L205">
            <v>1325</v>
          </cell>
          <cell r="O205">
            <v>1325</v>
          </cell>
          <cell r="R205">
            <v>1325</v>
          </cell>
          <cell r="AL205">
            <v>0</v>
          </cell>
          <cell r="AM205">
            <v>7950</v>
          </cell>
          <cell r="AN205">
            <v>0</v>
          </cell>
          <cell r="AO205" t="str">
            <v>Contra Deferred tax liability a/c ( Long Term )</v>
          </cell>
        </row>
        <row r="206">
          <cell r="A206" t="str">
            <v>Current Deferred tax liability ( for KAS )</v>
          </cell>
          <cell r="AL206">
            <v>0</v>
          </cell>
          <cell r="AM206">
            <v>0</v>
          </cell>
          <cell r="AN206" t="e">
            <v>#DIV/0!</v>
          </cell>
          <cell r="AO206" t="str">
            <v>Contra Deferred tax liability a/c ( short term  )</v>
          </cell>
        </row>
        <row r="207">
          <cell r="A207" t="str">
            <v xml:space="preserve">Reversal of Deferred tax liability opening balance </v>
          </cell>
          <cell r="AL207">
            <v>0</v>
          </cell>
          <cell r="AM207">
            <v>0</v>
          </cell>
          <cell r="AN207" t="e">
            <v>#DIV/0!</v>
          </cell>
          <cell r="AO207" t="str">
            <v>Contra Deferred tax liability a/c ( short term  )</v>
          </cell>
        </row>
        <row r="209">
          <cell r="A209" t="str">
            <v>Sub total</v>
          </cell>
          <cell r="K209">
            <v>-4198</v>
          </cell>
          <cell r="L209">
            <v>1277</v>
          </cell>
          <cell r="M209">
            <v>-3.2873923257635083</v>
          </cell>
          <cell r="N209">
            <v>-4198</v>
          </cell>
          <cell r="O209">
            <v>1277</v>
          </cell>
          <cell r="P209">
            <v>-3.2873923257635083</v>
          </cell>
          <cell r="Q209">
            <v>-4198</v>
          </cell>
          <cell r="R209">
            <v>1277</v>
          </cell>
          <cell r="S209">
            <v>-3.2873923257635083</v>
          </cell>
          <cell r="AL209">
            <v>-25187</v>
          </cell>
          <cell r="AM209">
            <v>7663</v>
          </cell>
          <cell r="AN209">
            <v>-3.2868328330940884</v>
          </cell>
        </row>
        <row r="212">
          <cell r="AL212">
            <v>0</v>
          </cell>
          <cell r="AM212">
            <v>0</v>
          </cell>
          <cell r="AN212" t="e">
            <v>#DIV/0!</v>
          </cell>
        </row>
        <row r="213">
          <cell r="AL213">
            <v>0</v>
          </cell>
          <cell r="AM213">
            <v>0</v>
          </cell>
          <cell r="AN213" t="e">
            <v>#DIV/0!</v>
          </cell>
        </row>
        <row r="214">
          <cell r="AL214">
            <v>0</v>
          </cell>
          <cell r="AM214">
            <v>0</v>
          </cell>
          <cell r="AN214" t="e">
            <v>#DIV/0!</v>
          </cell>
        </row>
        <row r="215">
          <cell r="AL215">
            <v>0</v>
          </cell>
          <cell r="AM215">
            <v>0</v>
          </cell>
          <cell r="AN215" t="e">
            <v>#DIV/0!</v>
          </cell>
        </row>
        <row r="217">
          <cell r="A217" t="str">
            <v xml:space="preserve">TOTAL INCOME TAX A/C FOR IAS / KAS </v>
          </cell>
          <cell r="K217">
            <v>-4198</v>
          </cell>
          <cell r="L217">
            <v>1277</v>
          </cell>
          <cell r="M217">
            <v>-3.2873923257635083</v>
          </cell>
          <cell r="N217">
            <v>-4198</v>
          </cell>
          <cell r="O217">
            <v>1277</v>
          </cell>
          <cell r="P217">
            <v>-3.2873923257635083</v>
          </cell>
          <cell r="Q217">
            <v>-4198</v>
          </cell>
          <cell r="R217">
            <v>1277</v>
          </cell>
          <cell r="S217">
            <v>-3.2873923257635083</v>
          </cell>
          <cell r="AL217">
            <v>-25187</v>
          </cell>
          <cell r="AM217">
            <v>7663</v>
          </cell>
          <cell r="AN217">
            <v>-3.2868328330940884</v>
          </cell>
        </row>
        <row r="218">
          <cell r="AL218">
            <v>0</v>
          </cell>
          <cell r="AM218">
            <v>0</v>
          </cell>
          <cell r="AO218" t="str">
            <v>check</v>
          </cell>
        </row>
        <row r="221">
          <cell r="A221" t="str">
            <v>9. RESERVES</v>
          </cell>
        </row>
        <row r="223">
          <cell r="A223" t="str">
            <v>As per Kazak books</v>
          </cell>
          <cell r="K223">
            <v>0</v>
          </cell>
          <cell r="L223">
            <v>0</v>
          </cell>
          <cell r="M223" t="e">
            <v>#DIV/0!</v>
          </cell>
          <cell r="N223">
            <v>0</v>
          </cell>
          <cell r="O223">
            <v>0</v>
          </cell>
          <cell r="P223" t="e">
            <v>#DIV/0!</v>
          </cell>
          <cell r="Q223">
            <v>0</v>
          </cell>
          <cell r="R223">
            <v>0</v>
          </cell>
          <cell r="S223" t="e">
            <v>#DIV/0!</v>
          </cell>
          <cell r="AL223">
            <v>0</v>
          </cell>
          <cell r="AM223">
            <v>0</v>
          </cell>
          <cell r="AN223" t="e">
            <v>#DIV/0!</v>
          </cell>
        </row>
        <row r="225">
          <cell r="A225" t="str">
            <v>Provision of 15 % of Charter Capital ( 713,300 kzt th ) over 12 months</v>
          </cell>
        </row>
        <row r="226">
          <cell r="A226" t="str">
            <v>= 106,995/12 = 8,916</v>
          </cell>
          <cell r="K226">
            <v>-8916</v>
          </cell>
          <cell r="L226">
            <v>-77.86899563318778</v>
          </cell>
          <cell r="M226">
            <v>114.5</v>
          </cell>
          <cell r="N226">
            <v>-8916</v>
          </cell>
          <cell r="O226">
            <v>-69.65625</v>
          </cell>
          <cell r="P226">
            <v>128</v>
          </cell>
          <cell r="Q226">
            <v>-8916</v>
          </cell>
          <cell r="R226">
            <v>-68.061068702290072</v>
          </cell>
          <cell r="S226">
            <v>131</v>
          </cell>
          <cell r="AL226">
            <v>-53496</v>
          </cell>
          <cell r="AM226">
            <v>-526.1726854333931</v>
          </cell>
          <cell r="AN226">
            <v>101.67004384869752</v>
          </cell>
          <cell r="AO226" t="str">
            <v>Contra Reserves a/c</v>
          </cell>
        </row>
        <row r="228">
          <cell r="A228" t="str">
            <v>Sub Total</v>
          </cell>
          <cell r="K228">
            <v>-8916</v>
          </cell>
          <cell r="L228">
            <v>-77.86899563318778</v>
          </cell>
          <cell r="M228">
            <v>114.49999999999999</v>
          </cell>
          <cell r="N228">
            <v>-8916</v>
          </cell>
          <cell r="O228">
            <v>-69.65625</v>
          </cell>
          <cell r="P228">
            <v>128</v>
          </cell>
          <cell r="Q228">
            <v>-8916</v>
          </cell>
          <cell r="R228">
            <v>-68.061068702290072</v>
          </cell>
          <cell r="S228">
            <v>131</v>
          </cell>
          <cell r="AL228">
            <v>-53496</v>
          </cell>
          <cell r="AM228">
            <v>-526.1726854333931</v>
          </cell>
          <cell r="AN228">
            <v>101.67004384869752</v>
          </cell>
        </row>
        <row r="230">
          <cell r="AL230">
            <v>0</v>
          </cell>
          <cell r="AM230">
            <v>0</v>
          </cell>
          <cell r="AN230" t="e">
            <v>#DIV/0!</v>
          </cell>
        </row>
        <row r="234">
          <cell r="A234" t="str">
            <v xml:space="preserve">TOTAL RESERVE CAPITAL FOR IAS / KAS </v>
          </cell>
          <cell r="K234">
            <v>-8916</v>
          </cell>
          <cell r="L234">
            <v>-77.86899563318778</v>
          </cell>
          <cell r="M234">
            <v>114.49999999999999</v>
          </cell>
          <cell r="N234">
            <v>-8916</v>
          </cell>
          <cell r="O234">
            <v>-69.65625</v>
          </cell>
          <cell r="P234">
            <v>128</v>
          </cell>
          <cell r="Q234">
            <v>-8916</v>
          </cell>
          <cell r="R234">
            <v>-68.061068702290072</v>
          </cell>
          <cell r="S234">
            <v>131</v>
          </cell>
          <cell r="AL234">
            <v>-53496</v>
          </cell>
          <cell r="AM234">
            <v>-526.1726854333931</v>
          </cell>
          <cell r="AN234">
            <v>101.67004384869752</v>
          </cell>
        </row>
        <row r="235">
          <cell r="AL235">
            <v>0</v>
          </cell>
          <cell r="AM235">
            <v>0</v>
          </cell>
          <cell r="AO235" t="str">
            <v>check</v>
          </cell>
        </row>
        <row r="238">
          <cell r="A238" t="str">
            <v>10. NET INCOME / LOSS :</v>
          </cell>
        </row>
        <row r="240">
          <cell r="A240" t="str">
            <v>As per Kazak books</v>
          </cell>
          <cell r="K240">
            <v>-11428795.051999997</v>
          </cell>
          <cell r="L240">
            <v>-99814.803947598266</v>
          </cell>
          <cell r="M240">
            <v>114.49999999999996</v>
          </cell>
          <cell r="N240">
            <v>-5597230.6469999999</v>
          </cell>
          <cell r="O240">
            <v>-43728.364429687499</v>
          </cell>
          <cell r="P240">
            <v>128</v>
          </cell>
          <cell r="Q240">
            <v>274326.5579999981</v>
          </cell>
          <cell r="R240">
            <v>2094.0958625954263</v>
          </cell>
          <cell r="S240">
            <v>130.99999999999869</v>
          </cell>
          <cell r="AL240">
            <v>-15987838.481000006</v>
          </cell>
          <cell r="AM240">
            <v>-146386.63623161742</v>
          </cell>
          <cell r="AN240">
            <v>109.21651656578513</v>
          </cell>
        </row>
        <row r="243">
          <cell r="A243" t="str">
            <v>Adjustments on Finalisation</v>
          </cell>
          <cell r="K243">
            <v>-20564</v>
          </cell>
          <cell r="L243">
            <v>109692.99692576419</v>
          </cell>
          <cell r="M243">
            <v>-0.18746866779396035</v>
          </cell>
          <cell r="N243">
            <v>1140743</v>
          </cell>
          <cell r="O243">
            <v>56798.597523437507</v>
          </cell>
          <cell r="P243">
            <v>20.083999424973147</v>
          </cell>
          <cell r="Q243">
            <v>-210351.70000000042</v>
          </cell>
          <cell r="R243">
            <v>-7827.5758396946521</v>
          </cell>
          <cell r="S243">
            <v>26.873160261607389</v>
          </cell>
          <cell r="AL243">
            <v>2767072.1790000014</v>
          </cell>
          <cell r="AM243">
            <v>199430.97132450808</v>
          </cell>
          <cell r="AN243">
            <v>13.874836795020693</v>
          </cell>
        </row>
        <row r="245">
          <cell r="A245" t="str">
            <v>As per IAS/KAS after consolidation adjs</v>
          </cell>
          <cell r="K245">
            <v>-11449359.051999997</v>
          </cell>
          <cell r="L245">
            <v>9878.1929781659201</v>
          </cell>
          <cell r="M245">
            <v>-1159.0539967488867</v>
          </cell>
          <cell r="N245">
            <v>-4456487.6469999999</v>
          </cell>
          <cell r="O245">
            <v>13070.233093750008</v>
          </cell>
          <cell r="P245">
            <v>-340.96466490188504</v>
          </cell>
          <cell r="Q245">
            <v>63974.857999997679</v>
          </cell>
          <cell r="R245">
            <v>-5733.4799770992258</v>
          </cell>
          <cell r="S245">
            <v>-11.158120069404143</v>
          </cell>
          <cell r="AL245">
            <v>-13220766.302000005</v>
          </cell>
          <cell r="AM245">
            <v>53044.335092890644</v>
          </cell>
          <cell r="AN245">
            <v>-249.23992880385714</v>
          </cell>
        </row>
        <row r="248">
          <cell r="A248" t="str">
            <v>Income / Loss as per Total cost Statement</v>
          </cell>
          <cell r="K248">
            <v>-11428795.052000003</v>
          </cell>
          <cell r="L248">
            <v>-99814.80394759831</v>
          </cell>
          <cell r="M248">
            <v>114.49999999999997</v>
          </cell>
          <cell r="N248">
            <v>-5597230.6470000008</v>
          </cell>
          <cell r="O248">
            <v>-43728.364429687506</v>
          </cell>
          <cell r="P248">
            <v>128</v>
          </cell>
          <cell r="Q248">
            <v>274326.5579999974</v>
          </cell>
          <cell r="R248">
            <v>2094.0958625954227</v>
          </cell>
          <cell r="S248">
            <v>130.99999999999858</v>
          </cell>
          <cell r="AL248">
            <v>-15987838.481000006</v>
          </cell>
          <cell r="AM248">
            <v>-146386.63623161748</v>
          </cell>
          <cell r="AN248">
            <v>109.21651656578508</v>
          </cell>
        </row>
        <row r="250">
          <cell r="A250" t="str">
            <v>Diff</v>
          </cell>
          <cell r="K250">
            <v>0</v>
          </cell>
          <cell r="L250">
            <v>0</v>
          </cell>
          <cell r="N250">
            <v>0</v>
          </cell>
          <cell r="O250">
            <v>0</v>
          </cell>
          <cell r="Q250">
            <v>6.9849193096160889E-10</v>
          </cell>
          <cell r="R250">
            <v>3.637978807091713E-12</v>
          </cell>
          <cell r="AL250">
            <v>0</v>
          </cell>
          <cell r="AM250">
            <v>0</v>
          </cell>
        </row>
        <row r="253">
          <cell r="A253" t="str">
            <v>11. EBITDA :</v>
          </cell>
        </row>
        <row r="255">
          <cell r="A255" t="str">
            <v>As per Kazak books</v>
          </cell>
          <cell r="K255">
            <v>2007143.3080000002</v>
          </cell>
          <cell r="L255">
            <v>17529.635877729241</v>
          </cell>
          <cell r="M255">
            <v>114.50000000000013</v>
          </cell>
          <cell r="N255">
            <v>1720396.379999999</v>
          </cell>
          <cell r="O255">
            <v>13440.596718749992</v>
          </cell>
          <cell r="P255">
            <v>128</v>
          </cell>
          <cell r="Q255">
            <v>1927557.356999998</v>
          </cell>
          <cell r="R255">
            <v>14714.178297709928</v>
          </cell>
          <cell r="S255">
            <v>130.99999999999983</v>
          </cell>
          <cell r="AL255">
            <v>9524694.3829999939</v>
          </cell>
          <cell r="AM255">
            <v>74016.133821177937</v>
          </cell>
          <cell r="AN255">
            <v>128.68402997124301</v>
          </cell>
        </row>
        <row r="257">
          <cell r="A257" t="str">
            <v>As per IAS/KAS before consolidation adjs</v>
          </cell>
          <cell r="K257">
            <v>2203647.8080000002</v>
          </cell>
          <cell r="L257">
            <v>9294.1003580785837</v>
          </cell>
          <cell r="M257">
            <v>237.10178748872167</v>
          </cell>
          <cell r="N257">
            <v>1965128.379999999</v>
          </cell>
          <cell r="O257">
            <v>8796.9962343749939</v>
          </cell>
          <cell r="P257">
            <v>223.38629318961131</v>
          </cell>
          <cell r="Q257">
            <v>2035558.356999998</v>
          </cell>
          <cell r="R257">
            <v>13206.730122137415</v>
          </cell>
          <cell r="S257">
            <v>154.13038187158455</v>
          </cell>
          <cell r="AL257">
            <v>10199625.682999991</v>
          </cell>
          <cell r="AM257">
            <v>57295.915803973388</v>
          </cell>
          <cell r="AN257">
            <v>178.01662718676121</v>
          </cell>
        </row>
        <row r="259">
          <cell r="A259" t="str">
            <v>Adjustments on Finalisation</v>
          </cell>
          <cell r="K259">
            <v>115763</v>
          </cell>
          <cell r="L259">
            <v>5288.0564628820939</v>
          </cell>
          <cell r="M259">
            <v>21.89140770575413</v>
          </cell>
          <cell r="N259">
            <v>36333</v>
          </cell>
          <cell r="O259">
            <v>3461.6745703125052</v>
          </cell>
          <cell r="P259">
            <v>10.495787302363322</v>
          </cell>
          <cell r="Q259">
            <v>-279470</v>
          </cell>
          <cell r="R259">
            <v>-11700.120030534352</v>
          </cell>
          <cell r="S259">
            <v>23.886079738554308</v>
          </cell>
          <cell r="AL259">
            <v>744081.20000000298</v>
          </cell>
          <cell r="AM259">
            <v>10233.06668798282</v>
          </cell>
          <cell r="AN259">
            <v>72.713412575900932</v>
          </cell>
        </row>
        <row r="261">
          <cell r="A261" t="str">
            <v>As per IAS/KAS after consolidation adjs</v>
          </cell>
          <cell r="K261">
            <v>2319410.8080000002</v>
          </cell>
          <cell r="L261">
            <v>14582.156820960678</v>
          </cell>
          <cell r="M261">
            <v>159.05814458571956</v>
          </cell>
          <cell r="N261">
            <v>2001461.379999999</v>
          </cell>
          <cell r="O261">
            <v>12258.670804687499</v>
          </cell>
          <cell r="P261">
            <v>163.2690372299316</v>
          </cell>
          <cell r="Q261">
            <v>1756088.356999998</v>
          </cell>
          <cell r="R261">
            <v>1506.6100916030628</v>
          </cell>
          <cell r="S261">
            <v>1165.5891373537033</v>
          </cell>
          <cell r="AL261">
            <v>10943706.882999994</v>
          </cell>
          <cell r="AM261">
            <v>67528.982491956209</v>
          </cell>
          <cell r="AN261">
            <v>162.05940737080655</v>
          </cell>
        </row>
        <row r="263">
          <cell r="A263" t="str">
            <v>Difference per Books / IAS_KAS</v>
          </cell>
          <cell r="K263">
            <v>-312267.5</v>
          </cell>
          <cell r="L263">
            <v>2947.4790567685632</v>
          </cell>
          <cell r="M263">
            <v>-105.94392495611186</v>
          </cell>
          <cell r="N263">
            <v>-281065</v>
          </cell>
          <cell r="O263">
            <v>1181.9259140624927</v>
          </cell>
          <cell r="P263">
            <v>-237.80255315151595</v>
          </cell>
          <cell r="Q263">
            <v>171469</v>
          </cell>
          <cell r="R263">
            <v>13207.568206106866</v>
          </cell>
          <cell r="S263">
            <v>12.982632179080234</v>
          </cell>
          <cell r="AL263">
            <v>-1419012.5</v>
          </cell>
          <cell r="AM263">
            <v>6487.1513292217278</v>
          </cell>
          <cell r="AN263">
            <v>-218.74200677391025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Links"/>
      <sheetName val="ВОЛС"/>
      <sheetName val="FES"/>
      <sheetName val="Содержание"/>
      <sheetName val="57_1NKs плюс АА_Н"/>
      <sheetName val="SA Procedures"/>
      <sheetName val="MetaData"/>
      <sheetName val="Info"/>
      <sheetName val="2.2 ОтклОТМ"/>
      <sheetName val="1.3.2 ОТМ"/>
      <sheetName val="д.7.001"/>
      <sheetName val="Kolommen_balans"/>
      <sheetName val="Hidden"/>
      <sheetName val="GAAP TB 30.09.01  detail p&amp;l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Алгоритм"/>
      <sheetName val="1.1 Паспорт"/>
      <sheetName val="1.2 Сценарий"/>
      <sheetName val="Поставки"/>
      <sheetName val="1.3.1 ОбъемПроизв"/>
      <sheetName val="1.3.2 ОТМ"/>
      <sheetName val="1.4 ПланСоцЗатр"/>
      <sheetName val="1.5 ПСнижЗатр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4 Непроизв. расходы"/>
      <sheetName val="промеж. КВЛ"/>
      <sheetName val="2.5 КВЛ"/>
      <sheetName val="Займы в валюте"/>
      <sheetName val="2.6 Займы в тенге"/>
      <sheetName val="2.7 Налоги"/>
      <sheetName val="2.8 Труд"/>
      <sheetName val="3 Справ"/>
      <sheetName val="Cash_All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Форма2"/>
      <sheetName val="1_3_2 ОТМ"/>
      <sheetName val="2_2 ОтклОТ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"КазТрансОйл"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транспорт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1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            (в натуральном выражении)</v>
          </cell>
        </row>
        <row r="28">
          <cell r="A28" t="str">
            <v>S_1</v>
          </cell>
          <cell r="H28" t="str">
            <v>1</v>
          </cell>
          <cell r="I28" t="str">
            <v>ОТМ 1             (в стоимостном выражении)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            (в натуральном выражении)</v>
          </cell>
        </row>
        <row r="30">
          <cell r="A30" t="str">
            <v>I_2</v>
          </cell>
          <cell r="H30" t="str">
            <v>2</v>
          </cell>
          <cell r="I30" t="str">
            <v>ОТМ 2             (в стоимостном выражении)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            (в натуральном выражении)</v>
          </cell>
        </row>
        <row r="32">
          <cell r="A32" t="str">
            <v>I_3</v>
          </cell>
          <cell r="H32" t="str">
            <v>3</v>
          </cell>
          <cell r="I32" t="str">
            <v>ОТМ 3             (в стоимостном выражении)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            (в натуральном выражении)</v>
          </cell>
        </row>
        <row r="34">
          <cell r="A34" t="str">
            <v>I_4</v>
          </cell>
          <cell r="H34" t="str">
            <v>4</v>
          </cell>
          <cell r="I34" t="str">
            <v>ОТМ 4             (в стоимостном выражении)</v>
          </cell>
          <cell r="K34" t="str">
            <v>тыс.тенге</v>
          </cell>
        </row>
        <row r="36">
          <cell r="A36" t="str">
            <v>-_</v>
          </cell>
          <cell r="I36" t="str">
            <v>,,,</v>
          </cell>
        </row>
        <row r="37">
          <cell r="A37" t="str">
            <v>-_1.4.2</v>
          </cell>
          <cell r="H37" t="str">
            <v>1.4.2</v>
          </cell>
          <cell r="I37" t="str">
            <v>Проект 2</v>
          </cell>
        </row>
        <row r="38">
          <cell r="A38" t="str">
            <v>-_</v>
          </cell>
          <cell r="I38" t="str">
            <v>Производственные целевые показатели проекта в натуральном выражении</v>
          </cell>
        </row>
        <row r="39">
          <cell r="A39" t="str">
            <v>-_</v>
          </cell>
          <cell r="I39" t="str">
            <v>Оценка доходов по проекту</v>
          </cell>
          <cell r="K39" t="str">
            <v>тыс.тенге</v>
          </cell>
        </row>
        <row r="40">
          <cell r="A40" t="str">
            <v>-_</v>
          </cell>
          <cell r="I40" t="str">
            <v>Всего затраты на ОТМ по проекту</v>
          </cell>
          <cell r="K40" t="str">
            <v>тыс.тенге</v>
          </cell>
        </row>
        <row r="41">
          <cell r="A41" t="str">
            <v>-_</v>
          </cell>
          <cell r="I41" t="str">
            <v>В том числе по основным программам:</v>
          </cell>
        </row>
        <row r="42">
          <cell r="A42" t="str">
            <v>-_5Н</v>
          </cell>
          <cell r="H42" t="str">
            <v>5Н</v>
          </cell>
          <cell r="I42" t="str">
            <v>ОТМ 1             (в натуральном выражении)</v>
          </cell>
        </row>
        <row r="43">
          <cell r="A43" t="str">
            <v>S_5</v>
          </cell>
          <cell r="H43" t="str">
            <v>5</v>
          </cell>
          <cell r="I43" t="str">
            <v>ОТМ 1             (в стоимостном выражении)</v>
          </cell>
          <cell r="K43" t="str">
            <v>тыс.тенге</v>
          </cell>
        </row>
        <row r="44">
          <cell r="A44" t="str">
            <v>-_6Н</v>
          </cell>
          <cell r="H44" t="str">
            <v>6Н</v>
          </cell>
          <cell r="I44" t="str">
            <v>ОТМ 2             (в натуральном выражении)</v>
          </cell>
        </row>
        <row r="45">
          <cell r="A45" t="str">
            <v>S_6</v>
          </cell>
          <cell r="H45" t="str">
            <v>6</v>
          </cell>
          <cell r="I45" t="str">
            <v>ОТМ 2             (в стоимостном выражении)</v>
          </cell>
          <cell r="K45" t="str">
            <v>тыс.тенге</v>
          </cell>
        </row>
        <row r="46">
          <cell r="A46" t="str">
            <v>-_7Н</v>
          </cell>
          <cell r="H46" t="str">
            <v>7Н</v>
          </cell>
          <cell r="I46" t="str">
            <v>ОТМ 3             (в натуральном выражении)</v>
          </cell>
        </row>
        <row r="47">
          <cell r="A47" t="str">
            <v>S_7</v>
          </cell>
          <cell r="H47" t="str">
            <v>7</v>
          </cell>
          <cell r="I47" t="str">
            <v>ОТМ 3             (в стоимостном выражении)</v>
          </cell>
          <cell r="K47" t="str">
            <v>тыс.тенге</v>
          </cell>
        </row>
        <row r="48">
          <cell r="A48" t="str">
            <v>-_8Н</v>
          </cell>
          <cell r="H48" t="str">
            <v>8Н</v>
          </cell>
          <cell r="I48" t="str">
            <v>ОТМ 4             (в натуральном выражении)</v>
          </cell>
        </row>
        <row r="49">
          <cell r="A49" t="str">
            <v>S_8</v>
          </cell>
          <cell r="H49" t="str">
            <v>8</v>
          </cell>
          <cell r="I49" t="str">
            <v>ОТМ 4             (в стоимостном выражении)</v>
          </cell>
          <cell r="K49" t="str">
            <v>тыс.тенге</v>
          </cell>
        </row>
        <row r="51">
          <cell r="A51" t="str">
            <v>-_</v>
          </cell>
          <cell r="I51" t="str">
            <v>,,,</v>
          </cell>
        </row>
        <row r="52">
          <cell r="A52" t="str">
            <v>-_1.4.3</v>
          </cell>
          <cell r="H52" t="str">
            <v>1.4.3</v>
          </cell>
          <cell r="I52" t="str">
            <v>Проект 3</v>
          </cell>
        </row>
        <row r="53">
          <cell r="A53" t="str">
            <v>-_</v>
          </cell>
          <cell r="I53" t="str">
            <v>Производственные целевые показатели проекта в натуральном выражении</v>
          </cell>
        </row>
        <row r="54">
          <cell r="A54" t="str">
            <v>-_</v>
          </cell>
          <cell r="I54" t="str">
            <v>Оценка доходов по проекту</v>
          </cell>
          <cell r="K54" t="str">
            <v>тыс.тенге</v>
          </cell>
        </row>
        <row r="55">
          <cell r="A55" t="str">
            <v>-_</v>
          </cell>
          <cell r="I55" t="str">
            <v>Всего затраты на ОТМ по проекту</v>
          </cell>
          <cell r="K55" t="str">
            <v>тыс.тенге</v>
          </cell>
        </row>
        <row r="56">
          <cell r="A56" t="str">
            <v>-_</v>
          </cell>
          <cell r="I56" t="str">
            <v>В том числе по основным программам:</v>
          </cell>
        </row>
        <row r="57">
          <cell r="A57" t="str">
            <v>-_9Н</v>
          </cell>
          <cell r="H57" t="str">
            <v>9Н</v>
          </cell>
          <cell r="I57" t="str">
            <v>ОТМ 1             (в натуральном выражении)</v>
          </cell>
        </row>
        <row r="58">
          <cell r="A58" t="str">
            <v>I_9</v>
          </cell>
          <cell r="H58" t="str">
            <v>9</v>
          </cell>
          <cell r="I58" t="str">
            <v>ОТМ 1             (в стоимостном выражении)</v>
          </cell>
          <cell r="K58" t="str">
            <v>тыс.тенге</v>
          </cell>
        </row>
        <row r="59">
          <cell r="A59" t="str">
            <v>-_10Н</v>
          </cell>
          <cell r="H59" t="str">
            <v>10Н</v>
          </cell>
          <cell r="I59" t="str">
            <v>ОТМ 2             (в натуральном выражении)</v>
          </cell>
        </row>
        <row r="60">
          <cell r="A60" t="str">
            <v>S_10</v>
          </cell>
          <cell r="H60" t="str">
            <v>10</v>
          </cell>
          <cell r="I60" t="str">
            <v>ОТМ 2             (в стоимостном выражении)</v>
          </cell>
          <cell r="K60" t="str">
            <v>тыс.тенге</v>
          </cell>
        </row>
        <row r="61">
          <cell r="A61" t="str">
            <v>-_11Н</v>
          </cell>
          <cell r="H61" t="str">
            <v>11Н</v>
          </cell>
          <cell r="I61" t="str">
            <v>ОТМ 3             (в натуральном выражении)</v>
          </cell>
        </row>
        <row r="62">
          <cell r="A62" t="str">
            <v>S_11</v>
          </cell>
          <cell r="H62" t="str">
            <v>11</v>
          </cell>
          <cell r="I62" t="str">
            <v>ОТМ 3             (в стоимостном выражении)</v>
          </cell>
          <cell r="K62" t="str">
            <v>тыс.тенге</v>
          </cell>
        </row>
        <row r="63">
          <cell r="A63" t="str">
            <v>-_12Н</v>
          </cell>
          <cell r="H63" t="str">
            <v>12Н</v>
          </cell>
          <cell r="I63" t="str">
            <v>ОТМ 4             (в натуральном выражении)</v>
          </cell>
        </row>
        <row r="64">
          <cell r="A64" t="str">
            <v>S_12</v>
          </cell>
          <cell r="H64" t="str">
            <v>12</v>
          </cell>
          <cell r="I64" t="str">
            <v>ОТМ 4             (в стоимостном выражении)</v>
          </cell>
          <cell r="K64" t="str">
            <v>тыс.тенге</v>
          </cell>
        </row>
        <row r="66">
          <cell r="A66" t="str">
            <v>-_</v>
          </cell>
          <cell r="I66" t="str">
            <v>,,,</v>
          </cell>
        </row>
        <row r="67">
          <cell r="A67" t="str">
            <v>-_Д2</v>
          </cell>
          <cell r="H67" t="str">
            <v>Д2</v>
          </cell>
          <cell r="I67" t="str">
            <v>поставка воды</v>
          </cell>
        </row>
        <row r="68">
          <cell r="A68" t="str">
            <v>-_2.1</v>
          </cell>
          <cell r="H68" t="str">
            <v>2.1</v>
          </cell>
          <cell r="I68" t="str">
            <v>Объем производства</v>
          </cell>
        </row>
        <row r="69">
          <cell r="A69" t="str">
            <v>-_2.2</v>
          </cell>
          <cell r="H69" t="str">
            <v>2.2</v>
          </cell>
          <cell r="I69" t="str">
            <v>Оценка доходов по виду деятельности</v>
          </cell>
          <cell r="K69" t="str">
            <v>тыс.тенге</v>
          </cell>
        </row>
        <row r="70">
          <cell r="A70" t="str">
            <v>-_2.3</v>
          </cell>
          <cell r="H70" t="str">
            <v>2.3</v>
          </cell>
          <cell r="I70" t="str">
            <v>Всего затраты на ОТМ по виду деятельности</v>
          </cell>
          <cell r="K70" t="str">
            <v>тыс.тенге</v>
          </cell>
        </row>
        <row r="71">
          <cell r="A71" t="str">
            <v>-_2.4</v>
          </cell>
          <cell r="H71" t="str">
            <v>2.4</v>
          </cell>
          <cell r="I71" t="str">
            <v>В том числе по основным проектам</v>
          </cell>
        </row>
        <row r="72">
          <cell r="A72" t="str">
            <v>-_2.4.1</v>
          </cell>
          <cell r="H72" t="str">
            <v>2.4.1</v>
          </cell>
          <cell r="I72" t="str">
            <v>Проект 1</v>
          </cell>
        </row>
        <row r="73">
          <cell r="A73" t="str">
            <v>-_</v>
          </cell>
          <cell r="I73" t="str">
            <v>Производственные целевые показатели проекта в натуральном выражении</v>
          </cell>
        </row>
        <row r="74">
          <cell r="A74" t="str">
            <v>-_</v>
          </cell>
          <cell r="I74" t="str">
            <v>Оценка доходов по проекту</v>
          </cell>
          <cell r="K74" t="str">
            <v>тыс.тенге</v>
          </cell>
        </row>
        <row r="75">
          <cell r="A75" t="str">
            <v>-_</v>
          </cell>
          <cell r="I75" t="str">
            <v>Всего затраты на ОТМ по проекту</v>
          </cell>
          <cell r="K75" t="str">
            <v>тыс.тенге</v>
          </cell>
        </row>
        <row r="76">
          <cell r="A76" t="str">
            <v>-_</v>
          </cell>
          <cell r="I76" t="str">
            <v>В том числе по основным программам:</v>
          </cell>
        </row>
        <row r="77">
          <cell r="A77" t="str">
            <v>-_13Н</v>
          </cell>
          <cell r="H77" t="str">
            <v>13Н</v>
          </cell>
          <cell r="I77" t="str">
            <v>ОТМ 1             (в натуральном выражении)</v>
          </cell>
        </row>
        <row r="78">
          <cell r="A78" t="str">
            <v>-_13</v>
          </cell>
          <cell r="H78" t="str">
            <v>13</v>
          </cell>
          <cell r="I78" t="str">
            <v>ОТМ 1             (в стоимостном выражении)</v>
          </cell>
          <cell r="K78" t="str">
            <v>тыс.тенге</v>
          </cell>
        </row>
        <row r="79">
          <cell r="A79" t="str">
            <v>-_14Н</v>
          </cell>
          <cell r="H79" t="str">
            <v>14Н</v>
          </cell>
          <cell r="I79" t="str">
            <v>ОТМ 2             (в натуральном выражении)</v>
          </cell>
        </row>
        <row r="80">
          <cell r="A80" t="str">
            <v>-_14</v>
          </cell>
          <cell r="H80" t="str">
            <v>14</v>
          </cell>
          <cell r="I80" t="str">
            <v>ОТМ 2             (в стоимостном выражении)</v>
          </cell>
          <cell r="K80" t="str">
            <v>тыс.тенге</v>
          </cell>
        </row>
        <row r="81">
          <cell r="A81" t="str">
            <v>-_15Н</v>
          </cell>
          <cell r="H81" t="str">
            <v>15Н</v>
          </cell>
          <cell r="I81" t="str">
            <v>ОТМ 3             (в натуральном выражении)</v>
          </cell>
        </row>
        <row r="82">
          <cell r="A82" t="str">
            <v>-_15</v>
          </cell>
          <cell r="H82" t="str">
            <v>15</v>
          </cell>
          <cell r="I82" t="str">
            <v>ОТМ 3             (в стоимостном выражении)</v>
          </cell>
          <cell r="K82" t="str">
            <v>тыс.тенге</v>
          </cell>
        </row>
        <row r="83">
          <cell r="A83" t="str">
            <v>-_16Н</v>
          </cell>
          <cell r="H83" t="str">
            <v>16Н</v>
          </cell>
          <cell r="I83" t="str">
            <v>ОТМ 4             (в натуральном выражении)</v>
          </cell>
        </row>
        <row r="84">
          <cell r="A84" t="str">
            <v>-_16</v>
          </cell>
          <cell r="H84" t="str">
            <v>16</v>
          </cell>
          <cell r="I84" t="str">
            <v>ОТМ 4             (в стоимостном выражении)</v>
          </cell>
          <cell r="K84" t="str">
            <v>тыс.тенге</v>
          </cell>
        </row>
        <row r="86">
          <cell r="A86" t="str">
            <v>-_</v>
          </cell>
          <cell r="I86" t="str">
            <v>,,,</v>
          </cell>
        </row>
        <row r="87">
          <cell r="A87" t="str">
            <v>-_2.4.2</v>
          </cell>
          <cell r="H87" t="str">
            <v>2.4.2</v>
          </cell>
          <cell r="I87" t="str">
            <v>Проект 2</v>
          </cell>
        </row>
        <row r="88">
          <cell r="A88" t="str">
            <v>-_</v>
          </cell>
          <cell r="I88" t="str">
            <v>Производственные целевые показатели проекта в натуральном выражении</v>
          </cell>
        </row>
        <row r="89">
          <cell r="A89" t="str">
            <v>-_</v>
          </cell>
          <cell r="I89" t="str">
            <v>Оценка доходов по проекту</v>
          </cell>
          <cell r="K89" t="str">
            <v>тыс.тенге</v>
          </cell>
        </row>
        <row r="90">
          <cell r="A90" t="str">
            <v>-_</v>
          </cell>
          <cell r="I90" t="str">
            <v>Всего затраты на ОТМ по проекту</v>
          </cell>
          <cell r="K90" t="str">
            <v>тыс.тенге</v>
          </cell>
        </row>
        <row r="91">
          <cell r="A91" t="str">
            <v>-_</v>
          </cell>
          <cell r="I91" t="str">
            <v>В том числе по основным программам:</v>
          </cell>
        </row>
        <row r="92">
          <cell r="A92" t="str">
            <v>-_17Н</v>
          </cell>
          <cell r="H92" t="str">
            <v>17Н</v>
          </cell>
          <cell r="I92" t="str">
            <v>ОТМ 1             (в натуральном выражении)</v>
          </cell>
        </row>
        <row r="93">
          <cell r="A93" t="str">
            <v>-_17</v>
          </cell>
          <cell r="H93" t="str">
            <v>17</v>
          </cell>
          <cell r="I93" t="str">
            <v>ОТМ 1             (в стоимостном выражении)</v>
          </cell>
          <cell r="K93" t="str">
            <v>тыс.тенге</v>
          </cell>
        </row>
        <row r="94">
          <cell r="A94" t="str">
            <v>-_18Н</v>
          </cell>
          <cell r="H94" t="str">
            <v>18Н</v>
          </cell>
          <cell r="I94" t="str">
            <v>ОТМ 2             (в натуральном выражении)</v>
          </cell>
        </row>
        <row r="95">
          <cell r="A95" t="str">
            <v>-_18</v>
          </cell>
          <cell r="H95" t="str">
            <v>18</v>
          </cell>
          <cell r="I95" t="str">
            <v>ОТМ 2             (в стоимостном выражении)</v>
          </cell>
          <cell r="K95" t="str">
            <v>тыс.тенге</v>
          </cell>
        </row>
        <row r="96">
          <cell r="A96" t="str">
            <v>-_19Н</v>
          </cell>
          <cell r="H96" t="str">
            <v>19Н</v>
          </cell>
          <cell r="I96" t="str">
            <v>ОТМ 3             (в натуральном выражении)</v>
          </cell>
        </row>
        <row r="97">
          <cell r="A97" t="str">
            <v>-_19</v>
          </cell>
          <cell r="H97" t="str">
            <v>19</v>
          </cell>
          <cell r="I97" t="str">
            <v>ОТМ 3             (в стоимостном выражении)</v>
          </cell>
          <cell r="K97" t="str">
            <v>тыс.тенге</v>
          </cell>
        </row>
        <row r="98">
          <cell r="A98" t="str">
            <v>-_20Н</v>
          </cell>
          <cell r="H98" t="str">
            <v>20Н</v>
          </cell>
          <cell r="I98" t="str">
            <v>ОТМ 4             (в натуральном выражении)</v>
          </cell>
        </row>
        <row r="99">
          <cell r="A99" t="str">
            <v>-_20</v>
          </cell>
          <cell r="H99" t="str">
            <v>20</v>
          </cell>
          <cell r="I99" t="str">
            <v>ОТМ 4             (в стоимостном выражении)</v>
          </cell>
          <cell r="K99" t="str">
            <v>тыс.тенге</v>
          </cell>
        </row>
        <row r="101">
          <cell r="A101" t="str">
            <v>-_</v>
          </cell>
          <cell r="I101" t="str">
            <v>,,,</v>
          </cell>
        </row>
        <row r="102">
          <cell r="A102" t="str">
            <v>-_2.4.3</v>
          </cell>
          <cell r="H102" t="str">
            <v>2.4.3</v>
          </cell>
          <cell r="I102" t="str">
            <v>Проект 3</v>
          </cell>
        </row>
        <row r="103">
          <cell r="A103" t="str">
            <v>-_</v>
          </cell>
          <cell r="I103" t="str">
            <v>Производственные целевые показатели проекта в натуральном выражении</v>
          </cell>
        </row>
        <row r="104">
          <cell r="A104" t="str">
            <v>-_</v>
          </cell>
          <cell r="I104" t="str">
            <v>Оценка доходов по проекту</v>
          </cell>
          <cell r="K104" t="str">
            <v>тыс.тенге</v>
          </cell>
        </row>
        <row r="105">
          <cell r="A105" t="str">
            <v>-_</v>
          </cell>
          <cell r="I105" t="str">
            <v>Всего затраты на ОТМ по проекту</v>
          </cell>
          <cell r="K105" t="str">
            <v>тыс.тенге</v>
          </cell>
        </row>
        <row r="106">
          <cell r="A106" t="str">
            <v>-_</v>
          </cell>
          <cell r="I106" t="str">
            <v>В том числе по основным программам:</v>
          </cell>
        </row>
        <row r="107">
          <cell r="A107" t="str">
            <v>-_21Н</v>
          </cell>
          <cell r="H107" t="str">
            <v>21Н</v>
          </cell>
          <cell r="I107" t="str">
            <v>ОТМ 1             (в натуральном выражении)</v>
          </cell>
        </row>
        <row r="108">
          <cell r="A108" t="str">
            <v>-_21</v>
          </cell>
          <cell r="H108" t="str">
            <v>21</v>
          </cell>
          <cell r="I108" t="str">
            <v>ОТМ 1             (в стоимостном выражении)</v>
          </cell>
          <cell r="K108" t="str">
            <v>тыс.тенге</v>
          </cell>
        </row>
        <row r="109">
          <cell r="A109" t="str">
            <v>-_22Н</v>
          </cell>
          <cell r="H109" t="str">
            <v>22Н</v>
          </cell>
          <cell r="I109" t="str">
            <v>ОТМ 2             (в натуральном выражении)</v>
          </cell>
        </row>
        <row r="110">
          <cell r="A110" t="str">
            <v>-_22</v>
          </cell>
          <cell r="H110" t="str">
            <v>22</v>
          </cell>
          <cell r="I110" t="str">
            <v>ОТМ 2             (в стоимостном выражении)</v>
          </cell>
          <cell r="K110" t="str">
            <v>тыс.тенге</v>
          </cell>
        </row>
        <row r="111">
          <cell r="A111" t="str">
            <v>-_23Н</v>
          </cell>
          <cell r="H111" t="str">
            <v>23Н</v>
          </cell>
          <cell r="I111" t="str">
            <v>ОТМ 3             (в натуральном выражении)</v>
          </cell>
        </row>
        <row r="112">
          <cell r="A112" t="str">
            <v>-_23</v>
          </cell>
          <cell r="H112" t="str">
            <v>23</v>
          </cell>
          <cell r="I112" t="str">
            <v>ОТМ 3             (в стоимостном выражении)</v>
          </cell>
          <cell r="K112" t="str">
            <v>тыс.тенге</v>
          </cell>
        </row>
        <row r="113">
          <cell r="A113" t="str">
            <v>-_24Н</v>
          </cell>
          <cell r="H113" t="str">
            <v>24Н</v>
          </cell>
          <cell r="I113" t="str">
            <v>ОТМ 4             (в натуральном выражении)</v>
          </cell>
        </row>
        <row r="114">
          <cell r="A114" t="str">
            <v>-_24</v>
          </cell>
          <cell r="H114" t="str">
            <v>24</v>
          </cell>
          <cell r="I114" t="str">
            <v>ОТМ 4             (в стоимостном выражении)</v>
          </cell>
          <cell r="K114" t="str">
            <v>тыс.тенге</v>
          </cell>
        </row>
        <row r="116">
          <cell r="A116" t="str">
            <v>-_</v>
          </cell>
          <cell r="I116" t="str">
            <v>,,,</v>
          </cell>
        </row>
        <row r="117">
          <cell r="A117" t="str">
            <v>-_Д3</v>
          </cell>
          <cell r="H117" t="str">
            <v>Д3</v>
          </cell>
          <cell r="I117">
            <v>0</v>
          </cell>
        </row>
        <row r="118">
          <cell r="A118" t="str">
            <v>-_3.1</v>
          </cell>
          <cell r="H118" t="str">
            <v>3.1</v>
          </cell>
          <cell r="I118" t="str">
            <v>Объем производства</v>
          </cell>
        </row>
        <row r="119">
          <cell r="A119" t="str">
            <v>-_3.2</v>
          </cell>
          <cell r="H119" t="str">
            <v>3.2</v>
          </cell>
          <cell r="I119" t="str">
            <v>Оценка доходов по виду деятельности</v>
          </cell>
          <cell r="K119" t="str">
            <v>тыс.тенге</v>
          </cell>
        </row>
        <row r="120">
          <cell r="A120" t="str">
            <v>-_3.3</v>
          </cell>
          <cell r="H120" t="str">
            <v>3.3</v>
          </cell>
          <cell r="I120" t="str">
            <v>Всего затраты на ОТМ по виду деятельности</v>
          </cell>
          <cell r="K120" t="str">
            <v>тыс.тенге</v>
          </cell>
        </row>
        <row r="121">
          <cell r="A121" t="str">
            <v>-_3.4</v>
          </cell>
          <cell r="H121" t="str">
            <v>3.4</v>
          </cell>
          <cell r="I121" t="str">
            <v>В том числе по основным проектам</v>
          </cell>
        </row>
        <row r="122">
          <cell r="A122" t="str">
            <v>-_3.4.1</v>
          </cell>
          <cell r="H122" t="str">
            <v>3.4.1</v>
          </cell>
          <cell r="I122" t="str">
            <v>Проект 1</v>
          </cell>
        </row>
        <row r="123">
          <cell r="A123" t="str">
            <v>-_</v>
          </cell>
          <cell r="I123" t="str">
            <v>Производственные целевые показатели проекта в натуральном выражении</v>
          </cell>
        </row>
        <row r="124">
          <cell r="A124" t="str">
            <v>-_</v>
          </cell>
          <cell r="I124" t="str">
            <v>Оценка доходов по проекту</v>
          </cell>
          <cell r="K124" t="str">
            <v>тыс.тенге</v>
          </cell>
        </row>
        <row r="125">
          <cell r="A125" t="str">
            <v>-_</v>
          </cell>
          <cell r="I125" t="str">
            <v>Всего затраты на ОТМ по проекту</v>
          </cell>
          <cell r="K125" t="str">
            <v>тыс.тенге</v>
          </cell>
        </row>
        <row r="126">
          <cell r="A126" t="str">
            <v>-_</v>
          </cell>
          <cell r="I126" t="str">
            <v>В том числе по основным программам:</v>
          </cell>
        </row>
        <row r="127">
          <cell r="A127" t="str">
            <v>-_25Н</v>
          </cell>
          <cell r="H127" t="str">
            <v>25Н</v>
          </cell>
          <cell r="I127" t="str">
            <v>ОТМ 1             (в натуральном выражении)</v>
          </cell>
        </row>
        <row r="128">
          <cell r="A128" t="str">
            <v>-_25</v>
          </cell>
          <cell r="H128" t="str">
            <v>25</v>
          </cell>
          <cell r="I128" t="str">
            <v>ОТМ 1             (в стоимостном выражении)</v>
          </cell>
          <cell r="K128" t="str">
            <v>тыс.тенге</v>
          </cell>
        </row>
        <row r="129">
          <cell r="A129" t="str">
            <v>-_26Н</v>
          </cell>
          <cell r="H129" t="str">
            <v>26Н</v>
          </cell>
          <cell r="I129" t="str">
            <v>ОТМ 2             (в натуральном выражении)</v>
          </cell>
        </row>
        <row r="130">
          <cell r="A130" t="str">
            <v>-_26</v>
          </cell>
          <cell r="H130" t="str">
            <v>26</v>
          </cell>
          <cell r="I130" t="str">
            <v>ОТМ 2             (в стоимостном выражении)</v>
          </cell>
          <cell r="K130" t="str">
            <v>тыс.тенге</v>
          </cell>
        </row>
        <row r="131">
          <cell r="A131" t="str">
            <v>-_27Н</v>
          </cell>
          <cell r="H131" t="str">
            <v>27Н</v>
          </cell>
          <cell r="I131" t="str">
            <v>ОТМ 3             (в натуральном выражении)</v>
          </cell>
        </row>
        <row r="132">
          <cell r="A132" t="str">
            <v>-_27</v>
          </cell>
          <cell r="H132" t="str">
            <v>27</v>
          </cell>
          <cell r="I132" t="str">
            <v>ОТМ 3             (в стоимостном выражении)</v>
          </cell>
          <cell r="K132" t="str">
            <v>тыс.тенге</v>
          </cell>
        </row>
        <row r="133">
          <cell r="A133" t="str">
            <v>-_28Н</v>
          </cell>
          <cell r="H133" t="str">
            <v>28Н</v>
          </cell>
          <cell r="I133" t="str">
            <v>ОТМ 4             (в натуральном выражении)</v>
          </cell>
        </row>
        <row r="134">
          <cell r="A134" t="str">
            <v>-_28</v>
          </cell>
          <cell r="H134" t="str">
            <v>28</v>
          </cell>
          <cell r="I134" t="str">
            <v>ОТМ 4             (в стоимостном выражении)</v>
          </cell>
          <cell r="K134" t="str">
            <v>тыс.тенге</v>
          </cell>
        </row>
        <row r="136">
          <cell r="A136" t="str">
            <v>-_</v>
          </cell>
          <cell r="I136" t="str">
            <v>,,,</v>
          </cell>
        </row>
        <row r="137">
          <cell r="A137" t="str">
            <v>-_3.4.2</v>
          </cell>
          <cell r="H137" t="str">
            <v>3.4.2</v>
          </cell>
          <cell r="I137" t="str">
            <v>Проект 2</v>
          </cell>
        </row>
        <row r="138">
          <cell r="A138" t="str">
            <v>-_</v>
          </cell>
          <cell r="I138" t="str">
            <v>Производственные целевые показатели проекта в натуральном выражении</v>
          </cell>
        </row>
        <row r="139">
          <cell r="A139" t="str">
            <v>-_</v>
          </cell>
          <cell r="I139" t="str">
            <v>Оценка доходов по проекту</v>
          </cell>
          <cell r="K139" t="str">
            <v>тыс.тенге</v>
          </cell>
        </row>
        <row r="140">
          <cell r="A140" t="str">
            <v>-_</v>
          </cell>
          <cell r="I140" t="str">
            <v>Всего затраты на ОТМ по проекту</v>
          </cell>
          <cell r="K140" t="str">
            <v>тыс.тенге</v>
          </cell>
        </row>
        <row r="141">
          <cell r="A141" t="str">
            <v>-_</v>
          </cell>
          <cell r="I141" t="str">
            <v>В том числе по основным программам:</v>
          </cell>
        </row>
        <row r="142">
          <cell r="A142" t="str">
            <v>-_29Н</v>
          </cell>
          <cell r="H142" t="str">
            <v>29Н</v>
          </cell>
          <cell r="I142" t="str">
            <v>ОТМ 1             (в натуральном выражении)</v>
          </cell>
        </row>
        <row r="143">
          <cell r="A143" t="str">
            <v>-_29</v>
          </cell>
          <cell r="H143" t="str">
            <v>29</v>
          </cell>
          <cell r="I143" t="str">
            <v>ОТМ 1             (в стоимостном выражении)</v>
          </cell>
          <cell r="K143" t="str">
            <v>тыс.тенге</v>
          </cell>
        </row>
        <row r="144">
          <cell r="A144" t="str">
            <v>-_30Н</v>
          </cell>
          <cell r="H144" t="str">
            <v>30Н</v>
          </cell>
          <cell r="I144" t="str">
            <v>ОТМ 2             (в натуральном выражении)</v>
          </cell>
        </row>
        <row r="145">
          <cell r="A145" t="str">
            <v>-_30</v>
          </cell>
          <cell r="H145" t="str">
            <v>30</v>
          </cell>
          <cell r="I145" t="str">
            <v>ОТМ 2             (в стоимостном выражении)</v>
          </cell>
          <cell r="K145" t="str">
            <v>тыс.тенге</v>
          </cell>
        </row>
        <row r="146">
          <cell r="A146" t="str">
            <v>-_31Н</v>
          </cell>
          <cell r="H146" t="str">
            <v>31Н</v>
          </cell>
          <cell r="I146" t="str">
            <v>ОТМ 3             (в натуральном выражении)</v>
          </cell>
        </row>
        <row r="147">
          <cell r="A147" t="str">
            <v>-_31</v>
          </cell>
          <cell r="H147" t="str">
            <v>31</v>
          </cell>
          <cell r="I147" t="str">
            <v>ОТМ 3             (в стоимостном выражении)</v>
          </cell>
          <cell r="K147" t="str">
            <v>тыс.тенге</v>
          </cell>
        </row>
        <row r="148">
          <cell r="A148" t="str">
            <v>-_32Н</v>
          </cell>
          <cell r="H148" t="str">
            <v>32Н</v>
          </cell>
          <cell r="I148" t="str">
            <v>ОТМ 4             (в натуральном выражении)</v>
          </cell>
        </row>
        <row r="149">
          <cell r="A149" t="str">
            <v>-_32</v>
          </cell>
          <cell r="H149" t="str">
            <v>32</v>
          </cell>
          <cell r="I149" t="str">
            <v>ОТМ 4             (в стоимостном выражении)</v>
          </cell>
          <cell r="K149" t="str">
            <v>тыс.тенге</v>
          </cell>
        </row>
        <row r="151">
          <cell r="A151" t="str">
            <v>-_</v>
          </cell>
          <cell r="I151" t="str">
            <v>,,,</v>
          </cell>
        </row>
        <row r="152">
          <cell r="A152" t="str">
            <v>-_3.4.3</v>
          </cell>
          <cell r="H152" t="str">
            <v>3.4.3</v>
          </cell>
          <cell r="I152" t="str">
            <v>Проект 3</v>
          </cell>
        </row>
        <row r="153">
          <cell r="A153" t="str">
            <v>-_</v>
          </cell>
          <cell r="I153" t="str">
            <v>Производственные целевые показатели проекта в натуральном выражении</v>
          </cell>
        </row>
        <row r="154">
          <cell r="A154" t="str">
            <v>-_</v>
          </cell>
          <cell r="I154" t="str">
            <v>Оценка доходов по проекту</v>
          </cell>
          <cell r="K154" t="str">
            <v>тыс.тенге</v>
          </cell>
        </row>
        <row r="155">
          <cell r="A155" t="str">
            <v>-_</v>
          </cell>
          <cell r="I155" t="str">
            <v>Всего затраты на ОТМ по проекту</v>
          </cell>
          <cell r="K155" t="str">
            <v>тыс.тенге</v>
          </cell>
        </row>
        <row r="156">
          <cell r="A156" t="str">
            <v>-_</v>
          </cell>
          <cell r="I156" t="str">
            <v>В том числе по основным программам:</v>
          </cell>
        </row>
        <row r="157">
          <cell r="A157" t="str">
            <v>-_33Н</v>
          </cell>
          <cell r="H157" t="str">
            <v>33Н</v>
          </cell>
          <cell r="I157" t="str">
            <v>ОТМ 1             (в натуральном выражении)</v>
          </cell>
        </row>
        <row r="158">
          <cell r="A158" t="str">
            <v>-_33</v>
          </cell>
          <cell r="H158" t="str">
            <v>33</v>
          </cell>
          <cell r="I158" t="str">
            <v>ОТМ 1             (в стоимостном выражении)</v>
          </cell>
          <cell r="K158" t="str">
            <v>тыс.тенге</v>
          </cell>
        </row>
        <row r="159">
          <cell r="A159" t="str">
            <v>-_34Н</v>
          </cell>
          <cell r="H159" t="str">
            <v>34Н</v>
          </cell>
          <cell r="I159" t="str">
            <v>ОТМ 2             (в натуральном выражении)</v>
          </cell>
        </row>
        <row r="160">
          <cell r="A160" t="str">
            <v>-_34</v>
          </cell>
          <cell r="H160" t="str">
            <v>34</v>
          </cell>
          <cell r="I160" t="str">
            <v>ОТМ 2             (в стоимостном выражении)</v>
          </cell>
          <cell r="K160" t="str">
            <v>тыс.тенге</v>
          </cell>
        </row>
        <row r="161">
          <cell r="A161" t="str">
            <v>-_35Н</v>
          </cell>
          <cell r="H161" t="str">
            <v>35Н</v>
          </cell>
          <cell r="I161" t="str">
            <v>ОТМ 3             (в натуральном выражении)</v>
          </cell>
        </row>
        <row r="162">
          <cell r="A162" t="str">
            <v>-_35</v>
          </cell>
          <cell r="H162" t="str">
            <v>35</v>
          </cell>
          <cell r="I162" t="str">
            <v>ОТМ 3             (в стоимостном выражении)</v>
          </cell>
          <cell r="K162" t="str">
            <v>тыс.тенге</v>
          </cell>
        </row>
        <row r="163">
          <cell r="A163" t="str">
            <v>-_36Н</v>
          </cell>
          <cell r="H163" t="str">
            <v>36Н</v>
          </cell>
          <cell r="I163" t="str">
            <v>ОТМ 4             (в натуральном выражении)</v>
          </cell>
        </row>
        <row r="164">
          <cell r="A164" t="str">
            <v>-_36</v>
          </cell>
          <cell r="H164" t="str">
            <v>36</v>
          </cell>
          <cell r="I164" t="str">
            <v>ОТМ 4             (в стоимостном выражении)</v>
          </cell>
          <cell r="K164" t="str">
            <v>тыс.тенге</v>
          </cell>
        </row>
        <row r="166">
          <cell r="A166" t="str">
            <v>-_</v>
          </cell>
          <cell r="I166" t="str">
            <v>,,,</v>
          </cell>
        </row>
        <row r="167">
          <cell r="A167" t="str">
            <v>-_Д4</v>
          </cell>
          <cell r="H167" t="str">
            <v>Д4</v>
          </cell>
          <cell r="I167">
            <v>0</v>
          </cell>
        </row>
        <row r="168">
          <cell r="A168" t="str">
            <v>-_4.1</v>
          </cell>
          <cell r="H168" t="str">
            <v>4.1</v>
          </cell>
          <cell r="I168" t="str">
            <v>Объем производства</v>
          </cell>
        </row>
        <row r="169">
          <cell r="A169" t="str">
            <v>-_4.2</v>
          </cell>
          <cell r="H169" t="str">
            <v>4.2</v>
          </cell>
          <cell r="I169" t="str">
            <v>Оценка доходов по виду деятельности</v>
          </cell>
          <cell r="K169" t="str">
            <v>тыс.тенге</v>
          </cell>
        </row>
        <row r="170">
          <cell r="A170" t="str">
            <v>-_4.3</v>
          </cell>
          <cell r="H170" t="str">
            <v>4.3</v>
          </cell>
          <cell r="I170" t="str">
            <v>Всего затраты на ОТМ по виду деятельности</v>
          </cell>
          <cell r="K170" t="str">
            <v>тыс.тенге</v>
          </cell>
        </row>
        <row r="171">
          <cell r="A171" t="str">
            <v>-_4.4</v>
          </cell>
          <cell r="H171" t="str">
            <v>4.4</v>
          </cell>
          <cell r="I171" t="str">
            <v>В том числе по основным проектам</v>
          </cell>
        </row>
        <row r="172">
          <cell r="A172" t="str">
            <v>-_4.4.1</v>
          </cell>
          <cell r="H172" t="str">
            <v>4.4.1</v>
          </cell>
          <cell r="I172" t="str">
            <v>Проект 1</v>
          </cell>
        </row>
        <row r="173">
          <cell r="A173" t="str">
            <v>-_</v>
          </cell>
          <cell r="I173" t="str">
            <v>Производственные целевые показатели проекта в натуральном выражении</v>
          </cell>
        </row>
        <row r="174">
          <cell r="A174" t="str">
            <v>-_</v>
          </cell>
          <cell r="I174" t="str">
            <v>Оценка доходов по проекту</v>
          </cell>
          <cell r="K174" t="str">
            <v>тыс.тенге</v>
          </cell>
        </row>
        <row r="175">
          <cell r="A175" t="str">
            <v>-_</v>
          </cell>
          <cell r="I175" t="str">
            <v>Всего затраты на ОТМ по проекту</v>
          </cell>
          <cell r="K175" t="str">
            <v>тыс.тенге</v>
          </cell>
        </row>
        <row r="176">
          <cell r="A176" t="str">
            <v>-_</v>
          </cell>
          <cell r="I176" t="str">
            <v>В том числе по основным программам:</v>
          </cell>
        </row>
        <row r="177">
          <cell r="A177" t="str">
            <v>-_37Н</v>
          </cell>
          <cell r="H177" t="str">
            <v>37Н</v>
          </cell>
          <cell r="I177" t="str">
            <v>ОТМ 1             (в натуральном выражении)</v>
          </cell>
        </row>
        <row r="178">
          <cell r="A178" t="str">
            <v>-_37</v>
          </cell>
          <cell r="H178" t="str">
            <v>37</v>
          </cell>
          <cell r="I178" t="str">
            <v>ОТМ 1             (в стоимостном выражении)</v>
          </cell>
          <cell r="K178" t="str">
            <v>тыс.тенге</v>
          </cell>
        </row>
        <row r="179">
          <cell r="A179" t="str">
            <v>-_38Н</v>
          </cell>
          <cell r="H179" t="str">
            <v>38Н</v>
          </cell>
          <cell r="I179" t="str">
            <v>ОТМ 2             (в натуральном выражении)</v>
          </cell>
        </row>
        <row r="180">
          <cell r="A180" t="str">
            <v>-_38</v>
          </cell>
          <cell r="H180" t="str">
            <v>38</v>
          </cell>
          <cell r="I180" t="str">
            <v>ОТМ 2             (в стоимостном выражении)</v>
          </cell>
          <cell r="K180" t="str">
            <v>тыс.тенге</v>
          </cell>
        </row>
        <row r="181">
          <cell r="A181" t="str">
            <v>-_39Н</v>
          </cell>
          <cell r="H181" t="str">
            <v>39Н</v>
          </cell>
          <cell r="I181" t="str">
            <v>ОТМ 3             (в натуральном выражении)</v>
          </cell>
        </row>
        <row r="182">
          <cell r="A182" t="str">
            <v>-_39</v>
          </cell>
          <cell r="H182" t="str">
            <v>39</v>
          </cell>
          <cell r="I182" t="str">
            <v>ОТМ 3             (в стоимостном выражении)</v>
          </cell>
          <cell r="K182" t="str">
            <v>тыс.тенге</v>
          </cell>
        </row>
        <row r="183">
          <cell r="A183" t="str">
            <v>-_40Н</v>
          </cell>
          <cell r="H183" t="str">
            <v>40Н</v>
          </cell>
          <cell r="I183" t="str">
            <v>ОТМ 4             (в натуральном выражении)</v>
          </cell>
        </row>
        <row r="184">
          <cell r="A184" t="str">
            <v>-_40</v>
          </cell>
          <cell r="H184" t="str">
            <v>40</v>
          </cell>
          <cell r="I184" t="str">
            <v>ОТМ 4             (в стоимостном выражении)</v>
          </cell>
          <cell r="K184" t="str">
            <v>тыс.тенге</v>
          </cell>
        </row>
        <row r="186">
          <cell r="A186" t="str">
            <v>-_</v>
          </cell>
          <cell r="I186" t="str">
            <v>,,,</v>
          </cell>
        </row>
        <row r="187">
          <cell r="A187" t="str">
            <v>-_4.4.2</v>
          </cell>
          <cell r="H187" t="str">
            <v>4.4.2</v>
          </cell>
          <cell r="I187" t="str">
            <v>Проект 2</v>
          </cell>
        </row>
        <row r="188">
          <cell r="A188" t="str">
            <v>-_</v>
          </cell>
          <cell r="I188" t="str">
            <v>Производственные целевые показатели проекта в натуральном выражении</v>
          </cell>
        </row>
        <row r="189">
          <cell r="A189" t="str">
            <v>-_</v>
          </cell>
          <cell r="I189" t="str">
            <v>Оценка доходов по проекту</v>
          </cell>
          <cell r="K189" t="str">
            <v>тыс.тенге</v>
          </cell>
        </row>
        <row r="190">
          <cell r="A190" t="str">
            <v>-_</v>
          </cell>
          <cell r="I190" t="str">
            <v>Всего затраты на ОТМ по проекту</v>
          </cell>
          <cell r="K190" t="str">
            <v>тыс.тенге</v>
          </cell>
        </row>
        <row r="191">
          <cell r="A191" t="str">
            <v>-_</v>
          </cell>
          <cell r="I191" t="str">
            <v>В том числе по основным программам:</v>
          </cell>
        </row>
        <row r="192">
          <cell r="A192" t="str">
            <v>-_41Н</v>
          </cell>
          <cell r="H192" t="str">
            <v>41Н</v>
          </cell>
          <cell r="I192" t="str">
            <v>ОТМ 1             (в натуральном выражении)</v>
          </cell>
        </row>
        <row r="193">
          <cell r="A193" t="str">
            <v>-_41</v>
          </cell>
          <cell r="H193" t="str">
            <v>41</v>
          </cell>
          <cell r="I193" t="str">
            <v>ОТМ 1             (в стоимостном выражении)</v>
          </cell>
          <cell r="K193" t="str">
            <v>тыс.тенге</v>
          </cell>
        </row>
        <row r="194">
          <cell r="A194" t="str">
            <v>-_42Н</v>
          </cell>
          <cell r="H194" t="str">
            <v>42Н</v>
          </cell>
          <cell r="I194" t="str">
            <v>ОТМ 2             (в натуральном выражении)</v>
          </cell>
        </row>
        <row r="195">
          <cell r="A195" t="str">
            <v>-_42</v>
          </cell>
          <cell r="H195" t="str">
            <v>42</v>
          </cell>
          <cell r="I195" t="str">
            <v>ОТМ 2             (в стоимостном выражении)</v>
          </cell>
          <cell r="K195" t="str">
            <v>тыс.тенге</v>
          </cell>
        </row>
        <row r="196">
          <cell r="A196" t="str">
            <v>-_43Н</v>
          </cell>
          <cell r="H196" t="str">
            <v>43Н</v>
          </cell>
          <cell r="I196" t="str">
            <v>ОТМ 3             (в натуральном выражении)</v>
          </cell>
        </row>
        <row r="197">
          <cell r="A197" t="str">
            <v>-_43</v>
          </cell>
          <cell r="H197" t="str">
            <v>43</v>
          </cell>
          <cell r="I197" t="str">
            <v>ОТМ 3             (в стоимостном выражении)</v>
          </cell>
          <cell r="K197" t="str">
            <v>тыс.тенге</v>
          </cell>
        </row>
        <row r="198">
          <cell r="A198" t="str">
            <v>-_44Н</v>
          </cell>
          <cell r="H198" t="str">
            <v>44Н</v>
          </cell>
          <cell r="I198" t="str">
            <v>ОТМ 4             (в натуральном выражении)</v>
          </cell>
        </row>
        <row r="199">
          <cell r="A199" t="str">
            <v>-_44</v>
          </cell>
          <cell r="H199" t="str">
            <v>44</v>
          </cell>
          <cell r="I199" t="str">
            <v>ОТМ 4             (в стоимостном выражении)</v>
          </cell>
          <cell r="K199" t="str">
            <v>тыс.тенге</v>
          </cell>
        </row>
        <row r="201">
          <cell r="A201" t="str">
            <v>-_</v>
          </cell>
          <cell r="I201" t="str">
            <v>,,,</v>
          </cell>
        </row>
        <row r="202">
          <cell r="A202" t="str">
            <v>-_4.4.3</v>
          </cell>
          <cell r="H202" t="str">
            <v>4.4.3</v>
          </cell>
          <cell r="I202" t="str">
            <v>Проект 3</v>
          </cell>
        </row>
        <row r="203">
          <cell r="A203" t="str">
            <v>-_</v>
          </cell>
          <cell r="I203" t="str">
            <v>Производственные целевые показатели проекта в натуральном выражении</v>
          </cell>
        </row>
        <row r="204">
          <cell r="A204" t="str">
            <v>-_</v>
          </cell>
          <cell r="I204" t="str">
            <v>Оценка доходов по проекту</v>
          </cell>
          <cell r="K204" t="str">
            <v>тыс.тенге</v>
          </cell>
        </row>
        <row r="205">
          <cell r="A205" t="str">
            <v>-_</v>
          </cell>
          <cell r="I205" t="str">
            <v>Всего затраты на ОТМ по проекту</v>
          </cell>
          <cell r="K205" t="str">
            <v>тыс.тенге</v>
          </cell>
        </row>
        <row r="206">
          <cell r="A206" t="str">
            <v>-_</v>
          </cell>
          <cell r="I206" t="str">
            <v>В том числе по основным программам:</v>
          </cell>
        </row>
        <row r="207">
          <cell r="A207" t="str">
            <v>-_45Н</v>
          </cell>
          <cell r="H207" t="str">
            <v>45Н</v>
          </cell>
          <cell r="I207" t="str">
            <v>ОТМ 1             (в натуральном выражении)</v>
          </cell>
        </row>
        <row r="208">
          <cell r="A208" t="str">
            <v>-_45</v>
          </cell>
          <cell r="H208" t="str">
            <v>45</v>
          </cell>
          <cell r="I208" t="str">
            <v>ОТМ 1             (в стоимостном выражении)</v>
          </cell>
          <cell r="K208" t="str">
            <v>тыс.тенге</v>
          </cell>
        </row>
        <row r="209">
          <cell r="A209" t="str">
            <v>-_46Н</v>
          </cell>
          <cell r="H209" t="str">
            <v>46Н</v>
          </cell>
          <cell r="I209" t="str">
            <v>ОТМ 2             (в натуральном выражении)</v>
          </cell>
        </row>
        <row r="210">
          <cell r="A210" t="str">
            <v>-_46</v>
          </cell>
          <cell r="H210" t="str">
            <v>46</v>
          </cell>
          <cell r="I210" t="str">
            <v>ОТМ 2             (в стоимостном выражении)</v>
          </cell>
          <cell r="K210" t="str">
            <v>тыс.тенге</v>
          </cell>
        </row>
        <row r="211">
          <cell r="A211" t="str">
            <v>-_47Н</v>
          </cell>
          <cell r="H211" t="str">
            <v>47Н</v>
          </cell>
          <cell r="I211" t="str">
            <v>ОТМ 3             (в натуральном выражении)</v>
          </cell>
        </row>
        <row r="212">
          <cell r="A212" t="str">
            <v>-_47</v>
          </cell>
          <cell r="H212" t="str">
            <v>47</v>
          </cell>
          <cell r="I212" t="str">
            <v>ОТМ 3             (в стоимостном выражении)</v>
          </cell>
          <cell r="K212" t="str">
            <v>тыс.тенге</v>
          </cell>
        </row>
        <row r="213">
          <cell r="A213" t="str">
            <v>-_48Н</v>
          </cell>
          <cell r="H213" t="str">
            <v>48Н</v>
          </cell>
          <cell r="I213" t="str">
            <v>ОТМ 4             (в натуральном выражении)</v>
          </cell>
        </row>
        <row r="214">
          <cell r="A214" t="str">
            <v>-_48</v>
          </cell>
          <cell r="H214" t="str">
            <v>48</v>
          </cell>
          <cell r="I214" t="str">
            <v>ОТМ 4             (в стоимостном выражении)</v>
          </cell>
          <cell r="K214" t="str">
            <v>тыс.тенге</v>
          </cell>
        </row>
        <row r="216">
          <cell r="A216" t="str">
            <v>-_</v>
          </cell>
          <cell r="I216" t="str">
            <v>,,,</v>
          </cell>
        </row>
        <row r="217">
          <cell r="A217" t="str">
            <v>-_Д5</v>
          </cell>
          <cell r="H217" t="str">
            <v>Д5</v>
          </cell>
          <cell r="I217">
            <v>0</v>
          </cell>
        </row>
        <row r="218">
          <cell r="A218" t="str">
            <v>-_5.1</v>
          </cell>
          <cell r="H218" t="str">
            <v>5.1</v>
          </cell>
          <cell r="I218" t="str">
            <v>Объем производства</v>
          </cell>
        </row>
        <row r="219">
          <cell r="A219" t="str">
            <v>-_5.2</v>
          </cell>
          <cell r="H219" t="str">
            <v>5.2</v>
          </cell>
          <cell r="I219" t="str">
            <v>Оценка доходов по виду деятельности</v>
          </cell>
          <cell r="K219" t="str">
            <v>тыс.тенге</v>
          </cell>
        </row>
        <row r="220">
          <cell r="A220" t="str">
            <v>-_5.3</v>
          </cell>
          <cell r="H220" t="str">
            <v>5.3</v>
          </cell>
          <cell r="I220" t="str">
            <v>Всего затраты на ОТМ по виду деятельности</v>
          </cell>
          <cell r="K220" t="str">
            <v>тыс.тенге</v>
          </cell>
        </row>
        <row r="221">
          <cell r="A221" t="str">
            <v>-_5.4</v>
          </cell>
          <cell r="H221" t="str">
            <v>5.4</v>
          </cell>
          <cell r="I221" t="str">
            <v>В том числе по основным проектам</v>
          </cell>
        </row>
        <row r="222">
          <cell r="A222" t="str">
            <v>-_5.4.1</v>
          </cell>
          <cell r="H222" t="str">
            <v>5.4.1</v>
          </cell>
          <cell r="I222" t="str">
            <v>Проект 1</v>
          </cell>
        </row>
        <row r="223">
          <cell r="A223" t="str">
            <v>-_</v>
          </cell>
          <cell r="I223" t="str">
            <v>Производственные целевые показатели проекта в натуральном выражении</v>
          </cell>
        </row>
        <row r="224">
          <cell r="A224" t="str">
            <v>-_</v>
          </cell>
          <cell r="I224" t="str">
            <v>Оценка доходов по проекту</v>
          </cell>
          <cell r="K224" t="str">
            <v>тыс.тенге</v>
          </cell>
        </row>
        <row r="225">
          <cell r="A225" t="str">
            <v>-_</v>
          </cell>
          <cell r="I225" t="str">
            <v>Всего затраты на ОТМ по проекту</v>
          </cell>
          <cell r="K225" t="str">
            <v>тыс.тенге</v>
          </cell>
        </row>
        <row r="226">
          <cell r="A226" t="str">
            <v>-_</v>
          </cell>
          <cell r="I226" t="str">
            <v>В том числе по основным программам:</v>
          </cell>
        </row>
        <row r="227">
          <cell r="A227" t="str">
            <v>-_49Н</v>
          </cell>
          <cell r="H227" t="str">
            <v>49Н</v>
          </cell>
          <cell r="I227" t="str">
            <v>ОТМ 1             (в натуральном выражении)</v>
          </cell>
        </row>
        <row r="228">
          <cell r="A228" t="str">
            <v>-_49</v>
          </cell>
          <cell r="H228" t="str">
            <v>49</v>
          </cell>
          <cell r="I228" t="str">
            <v>ОТМ 1             (в стоимостном выражении)</v>
          </cell>
          <cell r="K228" t="str">
            <v>тыс.тенге</v>
          </cell>
        </row>
        <row r="229">
          <cell r="A229" t="str">
            <v>-_50Н</v>
          </cell>
          <cell r="H229" t="str">
            <v>50Н</v>
          </cell>
          <cell r="I229" t="str">
            <v>ОТМ 2             (в натуральном выражении)</v>
          </cell>
        </row>
        <row r="230">
          <cell r="A230" t="str">
            <v>-_50</v>
          </cell>
          <cell r="H230" t="str">
            <v>50</v>
          </cell>
          <cell r="I230" t="str">
            <v>ОТМ 2             (в стоимостном выражении)</v>
          </cell>
          <cell r="K230" t="str">
            <v>тыс.тенге</v>
          </cell>
        </row>
        <row r="231">
          <cell r="A231" t="str">
            <v>-_51Н</v>
          </cell>
          <cell r="H231" t="str">
            <v>51Н</v>
          </cell>
          <cell r="I231" t="str">
            <v>ОТМ 3             (в натуральном выражении)</v>
          </cell>
        </row>
        <row r="232">
          <cell r="A232" t="str">
            <v>-_51</v>
          </cell>
          <cell r="H232" t="str">
            <v>51</v>
          </cell>
          <cell r="I232" t="str">
            <v>ОТМ 3             (в стоимостном выражении)</v>
          </cell>
          <cell r="K232" t="str">
            <v>тыс.тенге</v>
          </cell>
        </row>
        <row r="233">
          <cell r="A233" t="str">
            <v>-_52Н</v>
          </cell>
          <cell r="H233" t="str">
            <v>52Н</v>
          </cell>
          <cell r="I233" t="str">
            <v>ОТМ 4             (в натуральном выражении)</v>
          </cell>
        </row>
        <row r="234">
          <cell r="A234" t="str">
            <v>-_52</v>
          </cell>
          <cell r="H234" t="str">
            <v>52</v>
          </cell>
          <cell r="I234" t="str">
            <v>ОТМ 4             (в стоимостном выражении)</v>
          </cell>
          <cell r="K234" t="str">
            <v>тыс.тенге</v>
          </cell>
        </row>
        <row r="236">
          <cell r="A236" t="str">
            <v>-_</v>
          </cell>
          <cell r="I236" t="str">
            <v>,,,</v>
          </cell>
        </row>
        <row r="237">
          <cell r="A237" t="str">
            <v>-_5.4.2</v>
          </cell>
          <cell r="H237" t="str">
            <v>5.4.2</v>
          </cell>
          <cell r="I237" t="str">
            <v>Проект 2</v>
          </cell>
        </row>
        <row r="238">
          <cell r="A238" t="str">
            <v>-_</v>
          </cell>
          <cell r="I238" t="str">
            <v>Производственные целевые показатели проекта в натуральном выражении</v>
          </cell>
        </row>
        <row r="239">
          <cell r="A239" t="str">
            <v>-_</v>
          </cell>
          <cell r="I239" t="str">
            <v>Оценка доходов по проекту</v>
          </cell>
          <cell r="K239" t="str">
            <v>тыс.тенге</v>
          </cell>
        </row>
        <row r="240">
          <cell r="A240" t="str">
            <v>-_</v>
          </cell>
          <cell r="I240" t="str">
            <v>Всего затраты на ОТМ по проекту</v>
          </cell>
          <cell r="K240" t="str">
            <v>тыс.тенге</v>
          </cell>
        </row>
        <row r="241">
          <cell r="A241" t="str">
            <v>-_</v>
          </cell>
          <cell r="I241" t="str">
            <v>В том числе по основным программам:</v>
          </cell>
        </row>
        <row r="242">
          <cell r="A242" t="str">
            <v>-_53Н</v>
          </cell>
          <cell r="H242" t="str">
            <v>53Н</v>
          </cell>
          <cell r="I242" t="str">
            <v>ОТМ 1             (в натуральном выражении)</v>
          </cell>
        </row>
        <row r="243">
          <cell r="A243" t="str">
            <v>-_53</v>
          </cell>
          <cell r="H243" t="str">
            <v>53</v>
          </cell>
          <cell r="I243" t="str">
            <v>ОТМ 1             (в стоимостном выражении)</v>
          </cell>
          <cell r="K243" t="str">
            <v>тыс.тенге</v>
          </cell>
        </row>
        <row r="244">
          <cell r="A244" t="str">
            <v>-_54Н</v>
          </cell>
          <cell r="H244" t="str">
            <v>54Н</v>
          </cell>
          <cell r="I244" t="str">
            <v>ОТМ 2             (в натуральном выражении)</v>
          </cell>
        </row>
        <row r="245">
          <cell r="A245" t="str">
            <v>-_54</v>
          </cell>
          <cell r="H245" t="str">
            <v>54</v>
          </cell>
          <cell r="I245" t="str">
            <v>ОТМ 2             (в стоимостном выражении)</v>
          </cell>
          <cell r="K245" t="str">
            <v>тыс.тенге</v>
          </cell>
        </row>
        <row r="246">
          <cell r="A246" t="str">
            <v>-_55Н</v>
          </cell>
          <cell r="H246" t="str">
            <v>55Н</v>
          </cell>
          <cell r="I246" t="str">
            <v>ОТМ 3             (в натуральном выражении)</v>
          </cell>
        </row>
        <row r="247">
          <cell r="A247" t="str">
            <v>-_55</v>
          </cell>
          <cell r="H247" t="str">
            <v>55</v>
          </cell>
          <cell r="I247" t="str">
            <v>ОТМ 3             (в стоимостном выражении)</v>
          </cell>
          <cell r="K247" t="str">
            <v>тыс.тенге</v>
          </cell>
        </row>
        <row r="248">
          <cell r="A248" t="str">
            <v>-_56Н</v>
          </cell>
          <cell r="H248" t="str">
            <v>56Н</v>
          </cell>
          <cell r="I248" t="str">
            <v>ОТМ 4             (в натуральном выражении)</v>
          </cell>
        </row>
        <row r="249">
          <cell r="A249" t="str">
            <v>-_56</v>
          </cell>
          <cell r="H249" t="str">
            <v>56</v>
          </cell>
          <cell r="I249" t="str">
            <v>ОТМ 4             (в стоимостном выражении)</v>
          </cell>
          <cell r="K249" t="str">
            <v>тыс.тенге</v>
          </cell>
        </row>
        <row r="251">
          <cell r="A251" t="str">
            <v>-_</v>
          </cell>
          <cell r="I251" t="str">
            <v>,,,</v>
          </cell>
        </row>
        <row r="252">
          <cell r="A252" t="str">
            <v>-_5.4.3</v>
          </cell>
          <cell r="H252" t="str">
            <v>5.4.3</v>
          </cell>
          <cell r="I252" t="str">
            <v>Проект 3</v>
          </cell>
        </row>
        <row r="253">
          <cell r="A253" t="str">
            <v>-_</v>
          </cell>
          <cell r="I253" t="str">
            <v>Производственные целевые показатели проекта в натуральном выражении</v>
          </cell>
        </row>
        <row r="254">
          <cell r="A254" t="str">
            <v>-_</v>
          </cell>
          <cell r="I254" t="str">
            <v>Оценка доходов по проекту</v>
          </cell>
          <cell r="K254" t="str">
            <v>тыс.тенге</v>
          </cell>
        </row>
        <row r="255">
          <cell r="A255" t="str">
            <v>-_</v>
          </cell>
          <cell r="I255" t="str">
            <v>Всего затраты на ОТМ по проекту</v>
          </cell>
          <cell r="K255" t="str">
            <v>тыс.тенге</v>
          </cell>
        </row>
        <row r="256">
          <cell r="A256" t="str">
            <v>-_</v>
          </cell>
          <cell r="I256" t="str">
            <v>В том числе по основным программам:</v>
          </cell>
        </row>
        <row r="257">
          <cell r="A257" t="str">
            <v>-_57Н</v>
          </cell>
          <cell r="H257" t="str">
            <v>57Н</v>
          </cell>
          <cell r="I257" t="str">
            <v>ОТМ 1             (в натуральном выражении)</v>
          </cell>
        </row>
        <row r="258">
          <cell r="A258" t="str">
            <v>-_57</v>
          </cell>
          <cell r="H258" t="str">
            <v>57</v>
          </cell>
          <cell r="I258" t="str">
            <v>ОТМ 1             (в стоимостном выражении)</v>
          </cell>
          <cell r="K258" t="str">
            <v>тыс.тенге</v>
          </cell>
        </row>
        <row r="259">
          <cell r="A259" t="str">
            <v>-_58Н</v>
          </cell>
          <cell r="H259" t="str">
            <v>58Н</v>
          </cell>
          <cell r="I259" t="str">
            <v>ОТМ 2             (в натуральном выражении)</v>
          </cell>
        </row>
        <row r="260">
          <cell r="A260" t="str">
            <v>-_58</v>
          </cell>
          <cell r="H260" t="str">
            <v>58</v>
          </cell>
          <cell r="I260" t="str">
            <v>ОТМ 2             (в стоимостном выражении)</v>
          </cell>
          <cell r="K260" t="str">
            <v>тыс.тенге</v>
          </cell>
        </row>
        <row r="261">
          <cell r="A261" t="str">
            <v>-_59Н</v>
          </cell>
          <cell r="H261" t="str">
            <v>59Н</v>
          </cell>
          <cell r="I261" t="str">
            <v>ОТМ 3             (в натуральном выражении)</v>
          </cell>
        </row>
        <row r="262">
          <cell r="A262" t="str">
            <v>-_59</v>
          </cell>
          <cell r="H262" t="str">
            <v>59</v>
          </cell>
          <cell r="I262" t="str">
            <v>ОТМ 3             (в стоимостном выражении)</v>
          </cell>
          <cell r="K262" t="str">
            <v>тыс.тенге</v>
          </cell>
        </row>
        <row r="263">
          <cell r="A263" t="str">
            <v>-_60Н</v>
          </cell>
          <cell r="H263" t="str">
            <v>60Н</v>
          </cell>
          <cell r="I263" t="str">
            <v>ОТМ 4             (в натуральном выражении)</v>
          </cell>
        </row>
        <row r="264">
          <cell r="A264" t="str">
            <v>-_60</v>
          </cell>
          <cell r="H264" t="str">
            <v>60</v>
          </cell>
          <cell r="I264" t="str">
            <v>ОТМ 4             (в стоимостном выражении)</v>
          </cell>
          <cell r="K264" t="str">
            <v>тыс.тенге</v>
          </cell>
        </row>
        <row r="266">
          <cell r="A266" t="str">
            <v>-_</v>
          </cell>
          <cell r="I266" t="str">
            <v>,,,</v>
          </cell>
        </row>
        <row r="267">
          <cell r="A267" t="str">
            <v>-_Д6</v>
          </cell>
          <cell r="H267" t="str">
            <v>Д6</v>
          </cell>
          <cell r="I267">
            <v>0</v>
          </cell>
        </row>
        <row r="268">
          <cell r="A268" t="str">
            <v>-_6.1</v>
          </cell>
          <cell r="H268" t="str">
            <v>6.1</v>
          </cell>
          <cell r="I268" t="str">
            <v>Объем производства</v>
          </cell>
        </row>
        <row r="269">
          <cell r="A269" t="str">
            <v>-_6.2</v>
          </cell>
          <cell r="H269" t="str">
            <v>6.2</v>
          </cell>
          <cell r="I269" t="str">
            <v>Оценка доходов по виду деятельности</v>
          </cell>
          <cell r="K269" t="str">
            <v>тыс.тенге</v>
          </cell>
        </row>
        <row r="270">
          <cell r="A270" t="str">
            <v>-_6.3</v>
          </cell>
          <cell r="H270" t="str">
            <v>6.3</v>
          </cell>
          <cell r="I270" t="str">
            <v>Всего затраты на ОТМ по виду деятельности</v>
          </cell>
          <cell r="K270" t="str">
            <v>тыс.тенге</v>
          </cell>
        </row>
        <row r="271">
          <cell r="A271" t="str">
            <v>-_6.4</v>
          </cell>
          <cell r="H271" t="str">
            <v>6.4</v>
          </cell>
          <cell r="I271" t="str">
            <v>В том числе по основным проектам</v>
          </cell>
        </row>
        <row r="272">
          <cell r="A272" t="str">
            <v>-_6.4.1</v>
          </cell>
          <cell r="H272" t="str">
            <v>6.4.1</v>
          </cell>
          <cell r="I272" t="str">
            <v>Проект 1</v>
          </cell>
        </row>
        <row r="273">
          <cell r="A273" t="str">
            <v>-_</v>
          </cell>
          <cell r="I273" t="str">
            <v>Производственные целевые показатели проекта в натуральном выражении</v>
          </cell>
        </row>
        <row r="274">
          <cell r="A274" t="str">
            <v>-_</v>
          </cell>
          <cell r="I274" t="str">
            <v>Оценка доходов по проекту</v>
          </cell>
          <cell r="K274" t="str">
            <v>тыс.тенге</v>
          </cell>
        </row>
        <row r="275">
          <cell r="A275" t="str">
            <v>-_</v>
          </cell>
          <cell r="I275" t="str">
            <v>Всего затраты на ОТМ по проекту</v>
          </cell>
          <cell r="K275" t="str">
            <v>тыс.тенге</v>
          </cell>
        </row>
        <row r="276">
          <cell r="A276" t="str">
            <v>-_</v>
          </cell>
          <cell r="I276" t="str">
            <v>В том числе по основным программам:</v>
          </cell>
        </row>
        <row r="277">
          <cell r="A277" t="str">
            <v>-_61Н</v>
          </cell>
          <cell r="H277" t="str">
            <v>61Н</v>
          </cell>
          <cell r="I277" t="str">
            <v>ОТМ 1             (в натуральном выражении)</v>
          </cell>
        </row>
        <row r="278">
          <cell r="A278" t="str">
            <v>-_61</v>
          </cell>
          <cell r="H278" t="str">
            <v>61</v>
          </cell>
          <cell r="I278" t="str">
            <v>ОТМ 1             (в стоимостном выражении)</v>
          </cell>
          <cell r="K278" t="str">
            <v>тыс.тенге</v>
          </cell>
        </row>
        <row r="279">
          <cell r="A279" t="str">
            <v>-_62Н</v>
          </cell>
          <cell r="H279" t="str">
            <v>62Н</v>
          </cell>
          <cell r="I279" t="str">
            <v>ОТМ 2             (в натуральном выражении)</v>
          </cell>
        </row>
        <row r="280">
          <cell r="A280" t="str">
            <v>-_62</v>
          </cell>
          <cell r="H280" t="str">
            <v>62</v>
          </cell>
          <cell r="I280" t="str">
            <v>ОТМ 2             (в стоимостном выражении)</v>
          </cell>
          <cell r="K280" t="str">
            <v>тыс.тенге</v>
          </cell>
        </row>
        <row r="281">
          <cell r="A281" t="str">
            <v>-_63Н</v>
          </cell>
          <cell r="H281" t="str">
            <v>63Н</v>
          </cell>
          <cell r="I281" t="str">
            <v>ОТМ 3             (в натуральном выражении)</v>
          </cell>
        </row>
        <row r="282">
          <cell r="A282" t="str">
            <v>-_63</v>
          </cell>
          <cell r="H282" t="str">
            <v>63</v>
          </cell>
          <cell r="I282" t="str">
            <v>ОТМ 3             (в стоимостном выражении)</v>
          </cell>
          <cell r="K282" t="str">
            <v>тыс.тенге</v>
          </cell>
        </row>
        <row r="283">
          <cell r="A283" t="str">
            <v>-_64Н</v>
          </cell>
          <cell r="H283" t="str">
            <v>64Н</v>
          </cell>
          <cell r="I283" t="str">
            <v>ОТМ 4             (в натуральном выражении)</v>
          </cell>
        </row>
        <row r="284">
          <cell r="A284" t="str">
            <v>-_64</v>
          </cell>
          <cell r="H284" t="str">
            <v>64</v>
          </cell>
          <cell r="I284" t="str">
            <v>ОТМ 4             (в стоимостном выражении)</v>
          </cell>
          <cell r="K284" t="str">
            <v>тыс.тенге</v>
          </cell>
        </row>
        <row r="286">
          <cell r="A286" t="str">
            <v>-_</v>
          </cell>
          <cell r="I286" t="str">
            <v>,,,</v>
          </cell>
        </row>
        <row r="287">
          <cell r="A287" t="str">
            <v>-_6.4.2</v>
          </cell>
          <cell r="H287" t="str">
            <v>6.4.2</v>
          </cell>
          <cell r="I287" t="str">
            <v>Проект 2</v>
          </cell>
        </row>
        <row r="288">
          <cell r="A288" t="str">
            <v>-_</v>
          </cell>
          <cell r="I288" t="str">
            <v>Производственные целевые показатели проекта в натуральном выражении</v>
          </cell>
        </row>
        <row r="289">
          <cell r="A289" t="str">
            <v>-_</v>
          </cell>
          <cell r="I289" t="str">
            <v>Оценка доходов по проекту</v>
          </cell>
          <cell r="K289" t="str">
            <v>тыс.тенге</v>
          </cell>
        </row>
        <row r="290">
          <cell r="A290" t="str">
            <v>-_</v>
          </cell>
          <cell r="I290" t="str">
            <v>Всего затраты на ОТМ по проекту</v>
          </cell>
          <cell r="K290" t="str">
            <v>тыс.тенге</v>
          </cell>
        </row>
        <row r="291">
          <cell r="A291" t="str">
            <v>-_</v>
          </cell>
          <cell r="I291" t="str">
            <v>В том числе по основным программам:</v>
          </cell>
        </row>
        <row r="292">
          <cell r="A292" t="str">
            <v>-_65Н</v>
          </cell>
          <cell r="H292" t="str">
            <v>65Н</v>
          </cell>
          <cell r="I292" t="str">
            <v>ОТМ 1             (в натуральном выражении)</v>
          </cell>
        </row>
        <row r="293">
          <cell r="A293" t="str">
            <v>-_65</v>
          </cell>
          <cell r="H293" t="str">
            <v>65</v>
          </cell>
          <cell r="I293" t="str">
            <v>ОТМ 1             (в стоимостном выражении)</v>
          </cell>
          <cell r="K293" t="str">
            <v>тыс.тенге</v>
          </cell>
        </row>
        <row r="294">
          <cell r="A294" t="str">
            <v>-_66Н</v>
          </cell>
          <cell r="H294" t="str">
            <v>66Н</v>
          </cell>
          <cell r="I294" t="str">
            <v>ОТМ 2             (в натуральном выражении)</v>
          </cell>
        </row>
        <row r="295">
          <cell r="A295" t="str">
            <v>-_66</v>
          </cell>
          <cell r="H295" t="str">
            <v>66</v>
          </cell>
          <cell r="I295" t="str">
            <v>ОТМ 2             (в стоимостном выражении)</v>
          </cell>
          <cell r="K295" t="str">
            <v>тыс.тенге</v>
          </cell>
        </row>
        <row r="296">
          <cell r="A296" t="str">
            <v>-_67Н</v>
          </cell>
          <cell r="H296" t="str">
            <v>67Н</v>
          </cell>
          <cell r="I296" t="str">
            <v>ОТМ 3             (в натуральном выражении)</v>
          </cell>
        </row>
        <row r="297">
          <cell r="A297" t="str">
            <v>-_67</v>
          </cell>
          <cell r="H297" t="str">
            <v>67</v>
          </cell>
          <cell r="I297" t="str">
            <v>ОТМ 3             (в стоимостном выражении)</v>
          </cell>
          <cell r="K297" t="str">
            <v>тыс.тенге</v>
          </cell>
        </row>
        <row r="298">
          <cell r="A298" t="str">
            <v>-_68Н</v>
          </cell>
          <cell r="H298" t="str">
            <v>68Н</v>
          </cell>
          <cell r="I298" t="str">
            <v>ОТМ 4             (в натуральном выражении)</v>
          </cell>
        </row>
        <row r="299">
          <cell r="A299" t="str">
            <v>-_68</v>
          </cell>
          <cell r="H299" t="str">
            <v>68</v>
          </cell>
          <cell r="I299" t="str">
            <v>ОТМ 4             (в стоимостном выражении)</v>
          </cell>
          <cell r="K299" t="str">
            <v>тыс.тенге</v>
          </cell>
        </row>
        <row r="301">
          <cell r="A301" t="str">
            <v>-_</v>
          </cell>
          <cell r="I301" t="str">
            <v>,,,</v>
          </cell>
        </row>
        <row r="302">
          <cell r="A302" t="str">
            <v>-_6.4.3</v>
          </cell>
          <cell r="H302" t="str">
            <v>6.4.3</v>
          </cell>
          <cell r="I302" t="str">
            <v>Проект 3</v>
          </cell>
        </row>
        <row r="303">
          <cell r="A303" t="str">
            <v>-_</v>
          </cell>
          <cell r="I303" t="str">
            <v>Производственные целевые показатели проекта в натуральном выражении</v>
          </cell>
        </row>
        <row r="304">
          <cell r="A304" t="str">
            <v>-_</v>
          </cell>
          <cell r="I304" t="str">
            <v>Оценка доходов по проекту</v>
          </cell>
          <cell r="K304" t="str">
            <v>тыс.тенге</v>
          </cell>
        </row>
        <row r="305">
          <cell r="A305" t="str">
            <v>-_</v>
          </cell>
          <cell r="I305" t="str">
            <v>Всего затраты на ОТМ по проекту</v>
          </cell>
          <cell r="K305" t="str">
            <v>тыс.тенге</v>
          </cell>
        </row>
        <row r="306">
          <cell r="A306" t="str">
            <v>-_</v>
          </cell>
          <cell r="I306" t="str">
            <v>В том числе по основным программам:</v>
          </cell>
        </row>
        <row r="307">
          <cell r="A307" t="str">
            <v>-_69Н</v>
          </cell>
          <cell r="H307" t="str">
            <v>69Н</v>
          </cell>
          <cell r="I307" t="str">
            <v>ОТМ 1             (в натуральном выражении)</v>
          </cell>
        </row>
        <row r="308">
          <cell r="A308" t="str">
            <v>-_69</v>
          </cell>
          <cell r="H308" t="str">
            <v>69</v>
          </cell>
          <cell r="I308" t="str">
            <v>ОТМ 1             (в стоимостном выражении)</v>
          </cell>
          <cell r="K308" t="str">
            <v>тыс.тенге</v>
          </cell>
        </row>
        <row r="309">
          <cell r="A309" t="str">
            <v>-_70Н</v>
          </cell>
          <cell r="H309" t="str">
            <v>70Н</v>
          </cell>
          <cell r="I309" t="str">
            <v>ОТМ 2             (в натуральном выражении)</v>
          </cell>
        </row>
        <row r="310">
          <cell r="A310" t="str">
            <v>-_70</v>
          </cell>
          <cell r="H310" t="str">
            <v>70</v>
          </cell>
          <cell r="I310" t="str">
            <v>ОТМ 2             (в стоимостном выражении)</v>
          </cell>
          <cell r="K310" t="str">
            <v>тыс.тенге</v>
          </cell>
        </row>
        <row r="311">
          <cell r="A311" t="str">
            <v>-_71Н</v>
          </cell>
          <cell r="H311" t="str">
            <v>71Н</v>
          </cell>
          <cell r="I311" t="str">
            <v>ОТМ 3             (в натуральном выражении)</v>
          </cell>
        </row>
        <row r="312">
          <cell r="A312" t="str">
            <v>-_71</v>
          </cell>
          <cell r="H312" t="str">
            <v>71</v>
          </cell>
          <cell r="I312" t="str">
            <v>ОТМ 3             (в стоимостном выражении)</v>
          </cell>
          <cell r="K312" t="str">
            <v>тыс.тенге</v>
          </cell>
        </row>
        <row r="313">
          <cell r="A313" t="str">
            <v>-_72Н</v>
          </cell>
          <cell r="H313" t="str">
            <v>72Н</v>
          </cell>
          <cell r="I313" t="str">
            <v>ОТМ 4             (в натуральном выражении)</v>
          </cell>
        </row>
        <row r="314">
          <cell r="A314" t="str">
            <v>-_72</v>
          </cell>
          <cell r="H314" t="str">
            <v>72</v>
          </cell>
          <cell r="I314" t="str">
            <v>ОТМ 4             (в стоимостном выражении)</v>
          </cell>
          <cell r="K314" t="str">
            <v>тыс.тенге</v>
          </cell>
        </row>
        <row r="316">
          <cell r="A316" t="str">
            <v>-_</v>
          </cell>
          <cell r="I316" t="str">
            <v>,,,</v>
          </cell>
        </row>
        <row r="317">
          <cell r="A317" t="str">
            <v>-_Д7</v>
          </cell>
          <cell r="H317" t="str">
            <v>Д7</v>
          </cell>
          <cell r="I317" t="str">
            <v>Проекты развития социальной сферы</v>
          </cell>
          <cell r="K317" t="str">
            <v>тыс.тенге</v>
          </cell>
        </row>
        <row r="318">
          <cell r="A318" t="str">
            <v>-_7.1</v>
          </cell>
          <cell r="H318" t="str">
            <v>7.1</v>
          </cell>
          <cell r="I318" t="str">
            <v>Развитие г. Астана</v>
          </cell>
          <cell r="K318" t="str">
            <v>тыс.тенге</v>
          </cell>
        </row>
        <row r="319">
          <cell r="A319" t="str">
            <v>-_73Н</v>
          </cell>
          <cell r="H319" t="str">
            <v>73Н</v>
          </cell>
          <cell r="I319" t="str">
            <v>Объекты соцкультбыта (в натуральном выражении)</v>
          </cell>
          <cell r="K319" t="str">
            <v>объекты</v>
          </cell>
        </row>
        <row r="320">
          <cell r="A320" t="str">
            <v>-_73</v>
          </cell>
          <cell r="H320" t="str">
            <v>73</v>
          </cell>
          <cell r="I320" t="str">
            <v>(в стоимостном выражении)</v>
          </cell>
          <cell r="K320" t="str">
            <v>тыс.тенге</v>
          </cell>
        </row>
        <row r="321">
          <cell r="A321" t="str">
            <v>-_74Н</v>
          </cell>
          <cell r="H321" t="str">
            <v>74Н</v>
          </cell>
          <cell r="I321" t="str">
            <v>Объекты жилищного строительства (в натуральном выражении)</v>
          </cell>
          <cell r="K321" t="str">
            <v>объекты</v>
          </cell>
        </row>
        <row r="322">
          <cell r="A322" t="str">
            <v>-_74</v>
          </cell>
          <cell r="H322" t="str">
            <v>74</v>
          </cell>
          <cell r="I322" t="str">
            <v>(в стоимостном выражении)</v>
          </cell>
          <cell r="K322" t="str">
            <v>тыс.тенге</v>
          </cell>
        </row>
        <row r="323">
          <cell r="A323" t="str">
            <v>-_75Н</v>
          </cell>
          <cell r="H323" t="str">
            <v>75Н</v>
          </cell>
          <cell r="I323" t="str">
            <v>Объект № n (в натуральном выражении)</v>
          </cell>
          <cell r="K323" t="str">
            <v>объекты</v>
          </cell>
        </row>
        <row r="324">
          <cell r="A324" t="str">
            <v>-_75</v>
          </cell>
          <cell r="H324" t="str">
            <v>75</v>
          </cell>
          <cell r="I324" t="str">
            <v>(в стоимостном выражении)</v>
          </cell>
          <cell r="K324" t="str">
            <v>тыс.тенге</v>
          </cell>
        </row>
        <row r="325">
          <cell r="A325" t="str">
            <v>-_7.2</v>
          </cell>
          <cell r="H325" t="str">
            <v>7.2</v>
          </cell>
          <cell r="I325" t="str">
            <v>Развитие регионов Республики Казахстан</v>
          </cell>
          <cell r="K325" t="str">
            <v>тыс.тенге</v>
          </cell>
        </row>
        <row r="326">
          <cell r="A326" t="str">
            <v>-_76Н</v>
          </cell>
          <cell r="H326" t="str">
            <v>76Н</v>
          </cell>
          <cell r="I326" t="str">
            <v>Объекты соцкультбыта (в натуральном выражении)</v>
          </cell>
          <cell r="K326" t="str">
            <v>объекты</v>
          </cell>
        </row>
        <row r="327">
          <cell r="A327" t="str">
            <v>-_76</v>
          </cell>
          <cell r="H327" t="str">
            <v>76</v>
          </cell>
          <cell r="I327" t="str">
            <v>(в стоимостном выражении)</v>
          </cell>
          <cell r="K327" t="str">
            <v>тыс.тенге</v>
          </cell>
        </row>
        <row r="328">
          <cell r="A328" t="str">
            <v>-_77Н</v>
          </cell>
          <cell r="H328" t="str">
            <v>77Н</v>
          </cell>
          <cell r="I328" t="str">
            <v>Объекты жилищного строительства (в натуральном выражении)</v>
          </cell>
          <cell r="K328" t="str">
            <v>объекты</v>
          </cell>
        </row>
        <row r="329">
          <cell r="A329" t="str">
            <v>-_77</v>
          </cell>
          <cell r="H329" t="str">
            <v>77</v>
          </cell>
          <cell r="I329" t="str">
            <v>(в стоимостном выражении)</v>
          </cell>
          <cell r="K329" t="str">
            <v>тыс.тенге</v>
          </cell>
        </row>
        <row r="330">
          <cell r="A330" t="str">
            <v>-_78Н</v>
          </cell>
          <cell r="H330" t="str">
            <v>78Н</v>
          </cell>
          <cell r="I330" t="str">
            <v>Объект № n (в натуральном выражении)</v>
          </cell>
          <cell r="K330" t="str">
            <v>объекты</v>
          </cell>
        </row>
        <row r="331">
          <cell r="A331" t="str">
            <v>_78</v>
          </cell>
          <cell r="H331" t="str">
            <v>78</v>
          </cell>
          <cell r="I331" t="str">
            <v>(в стоимостном выражении)</v>
          </cell>
          <cell r="K331" t="str">
            <v>тыс.тенге</v>
          </cell>
        </row>
        <row r="332">
          <cell r="A332" t="str">
            <v>_</v>
          </cell>
          <cell r="I332" t="str">
            <v>Всего затраты на ОТМ</v>
          </cell>
          <cell r="K332" t="str">
            <v>тыс.тенге</v>
          </cell>
        </row>
        <row r="333">
          <cell r="A333" t="str">
            <v>_</v>
          </cell>
        </row>
        <row r="334">
          <cell r="A334" t="str">
            <v>_</v>
          </cell>
        </row>
        <row r="335">
          <cell r="A335" t="str">
            <v>_</v>
          </cell>
        </row>
        <row r="336">
          <cell r="A336" t="str">
            <v>_</v>
          </cell>
        </row>
        <row r="337">
          <cell r="A337" t="str">
            <v>_</v>
          </cell>
        </row>
        <row r="338">
          <cell r="A338" t="str">
            <v>_</v>
          </cell>
        </row>
        <row r="339">
          <cell r="A339" t="str">
            <v>_</v>
          </cell>
        </row>
        <row r="340">
          <cell r="A340" t="str">
            <v>_</v>
          </cell>
        </row>
        <row r="341">
          <cell r="A341" t="str">
            <v>_</v>
          </cell>
        </row>
        <row r="342">
          <cell r="A342" t="str">
            <v>_</v>
          </cell>
        </row>
        <row r="343">
          <cell r="A343" t="str">
            <v>_</v>
          </cell>
        </row>
        <row r="344">
          <cell r="A344" t="str">
            <v>_</v>
          </cell>
        </row>
        <row r="345">
          <cell r="A345" t="str">
            <v>_</v>
          </cell>
        </row>
        <row r="346">
          <cell r="A346" t="str">
            <v>_</v>
          </cell>
        </row>
        <row r="347">
          <cell r="A347" t="str">
            <v>_</v>
          </cell>
        </row>
        <row r="348">
          <cell r="A348" t="str">
            <v>_</v>
          </cell>
        </row>
        <row r="349">
          <cell r="A349" t="str">
            <v>_</v>
          </cell>
        </row>
        <row r="350">
          <cell r="A350" t="str">
            <v>_</v>
          </cell>
        </row>
        <row r="351">
          <cell r="A351" t="str">
            <v>_</v>
          </cell>
        </row>
        <row r="352">
          <cell r="A352" t="str">
            <v>_</v>
          </cell>
        </row>
        <row r="353">
          <cell r="A353" t="str">
            <v>_</v>
          </cell>
        </row>
        <row r="354">
          <cell r="A354" t="str">
            <v>_</v>
          </cell>
        </row>
        <row r="355">
          <cell r="A355" t="str">
            <v>_</v>
          </cell>
        </row>
        <row r="356">
          <cell r="A356" t="str">
            <v>_</v>
          </cell>
        </row>
        <row r="357">
          <cell r="A357" t="str">
            <v>_</v>
          </cell>
        </row>
        <row r="358">
          <cell r="A358" t="str">
            <v>_</v>
          </cell>
        </row>
        <row r="359">
          <cell r="A359" t="str">
            <v>_</v>
          </cell>
        </row>
        <row r="360">
          <cell r="A360" t="str">
            <v>_</v>
          </cell>
        </row>
        <row r="361">
          <cell r="A361" t="str">
            <v>_</v>
          </cell>
        </row>
        <row r="362">
          <cell r="A362" t="str">
            <v>_</v>
          </cell>
        </row>
        <row r="363">
          <cell r="A363" t="str">
            <v>_</v>
          </cell>
        </row>
        <row r="364">
          <cell r="A364" t="str">
            <v>_</v>
          </cell>
        </row>
        <row r="365">
          <cell r="A365" t="str">
            <v>_</v>
          </cell>
        </row>
        <row r="366">
          <cell r="A366" t="str">
            <v>_</v>
          </cell>
        </row>
        <row r="367">
          <cell r="A367" t="str">
            <v>_</v>
          </cell>
        </row>
        <row r="368">
          <cell r="A368" t="str">
            <v>_</v>
          </cell>
        </row>
        <row r="369">
          <cell r="A369" t="str">
            <v>_</v>
          </cell>
        </row>
        <row r="370">
          <cell r="A370" t="str">
            <v>_</v>
          </cell>
        </row>
        <row r="371">
          <cell r="A371" t="str">
            <v>_</v>
          </cell>
        </row>
        <row r="372">
          <cell r="A372" t="str">
            <v>_</v>
          </cell>
        </row>
        <row r="373">
          <cell r="A373" t="str">
            <v>_</v>
          </cell>
        </row>
        <row r="374">
          <cell r="A374" t="str">
            <v>_</v>
          </cell>
        </row>
        <row r="375">
          <cell r="A375" t="str">
            <v>_</v>
          </cell>
        </row>
        <row r="376">
          <cell r="A376" t="str">
            <v>_</v>
          </cell>
        </row>
        <row r="377">
          <cell r="A377" t="str">
            <v>_</v>
          </cell>
        </row>
        <row r="378">
          <cell r="A378" t="str">
            <v>_</v>
          </cell>
        </row>
        <row r="379">
          <cell r="A379" t="str">
            <v>_</v>
          </cell>
        </row>
        <row r="380">
          <cell r="A380" t="str">
            <v>_</v>
          </cell>
        </row>
        <row r="381">
          <cell r="A381" t="str">
            <v>_</v>
          </cell>
        </row>
        <row r="382">
          <cell r="A382" t="str">
            <v>_</v>
          </cell>
        </row>
        <row r="383">
          <cell r="A383" t="str">
            <v>_</v>
          </cell>
        </row>
        <row r="384">
          <cell r="A384" t="str">
            <v>_</v>
          </cell>
        </row>
        <row r="385">
          <cell r="A385" t="str">
            <v>_</v>
          </cell>
        </row>
        <row r="386">
          <cell r="A386" t="str">
            <v>_</v>
          </cell>
        </row>
        <row r="387">
          <cell r="A387" t="str">
            <v>_</v>
          </cell>
        </row>
        <row r="388">
          <cell r="A388" t="str">
            <v>_</v>
          </cell>
        </row>
        <row r="389">
          <cell r="A389" t="str">
            <v>_</v>
          </cell>
        </row>
        <row r="390">
          <cell r="A390" t="str">
            <v>_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0</v>
          </cell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</row>
        <row r="19">
          <cell r="G19">
            <v>0</v>
          </cell>
          <cell r="J19">
            <v>0</v>
          </cell>
          <cell r="M19">
            <v>0</v>
          </cell>
          <cell r="P19">
            <v>0</v>
          </cell>
          <cell r="S19">
            <v>0</v>
          </cell>
          <cell r="V19">
            <v>0</v>
          </cell>
        </row>
        <row r="20">
          <cell r="G20">
            <v>2356</v>
          </cell>
          <cell r="J20">
            <v>1200</v>
          </cell>
          <cell r="M20">
            <v>1200</v>
          </cell>
          <cell r="P20">
            <v>1200</v>
          </cell>
          <cell r="S20">
            <v>1200</v>
          </cell>
          <cell r="V20">
            <v>1200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0</v>
          </cell>
          <cell r="J23">
            <v>0</v>
          </cell>
          <cell r="M23">
            <v>0</v>
          </cell>
          <cell r="P23">
            <v>0</v>
          </cell>
          <cell r="S23">
            <v>0</v>
          </cell>
          <cell r="V23">
            <v>0</v>
          </cell>
        </row>
        <row r="24">
          <cell r="G24">
            <v>0</v>
          </cell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</row>
        <row r="25">
          <cell r="G25">
            <v>156</v>
          </cell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0</v>
          </cell>
          <cell r="J27">
            <v>0</v>
          </cell>
          <cell r="M27">
            <v>0</v>
          </cell>
          <cell r="P27">
            <v>0</v>
          </cell>
          <cell r="S27">
            <v>0</v>
          </cell>
          <cell r="V27">
            <v>0</v>
          </cell>
        </row>
        <row r="28">
          <cell r="G28">
            <v>156</v>
          </cell>
          <cell r="J28">
            <v>0</v>
          </cell>
          <cell r="M28">
            <v>0</v>
          </cell>
          <cell r="P28">
            <v>0</v>
          </cell>
          <cell r="S28">
            <v>0</v>
          </cell>
          <cell r="V28">
            <v>0</v>
          </cell>
        </row>
        <row r="29">
          <cell r="G29">
            <v>0</v>
          </cell>
          <cell r="J29">
            <v>0</v>
          </cell>
          <cell r="M29">
            <v>0</v>
          </cell>
          <cell r="P29">
            <v>0</v>
          </cell>
          <cell r="S29">
            <v>0</v>
          </cell>
          <cell r="V29">
            <v>0</v>
          </cell>
        </row>
        <row r="30">
          <cell r="G30">
            <v>0</v>
          </cell>
          <cell r="J30">
            <v>0</v>
          </cell>
          <cell r="M30">
            <v>0</v>
          </cell>
          <cell r="P30">
            <v>0</v>
          </cell>
          <cell r="S30">
            <v>0</v>
          </cell>
          <cell r="V30">
            <v>0</v>
          </cell>
        </row>
        <row r="31">
          <cell r="G31">
            <v>0</v>
          </cell>
          <cell r="J31">
            <v>0</v>
          </cell>
          <cell r="M31">
            <v>0</v>
          </cell>
          <cell r="P31">
            <v>0</v>
          </cell>
          <cell r="S31">
            <v>0</v>
          </cell>
          <cell r="V31">
            <v>0</v>
          </cell>
        </row>
        <row r="32">
          <cell r="G32">
            <v>0</v>
          </cell>
          <cell r="J32">
            <v>0</v>
          </cell>
          <cell r="M32">
            <v>0</v>
          </cell>
          <cell r="P32">
            <v>0</v>
          </cell>
          <cell r="S32">
            <v>0</v>
          </cell>
          <cell r="V32">
            <v>0</v>
          </cell>
        </row>
        <row r="33">
          <cell r="G33">
            <v>0</v>
          </cell>
          <cell r="J33">
            <v>0</v>
          </cell>
          <cell r="M33">
            <v>0</v>
          </cell>
          <cell r="P33">
            <v>0</v>
          </cell>
          <cell r="S33">
            <v>0</v>
          </cell>
          <cell r="V33">
            <v>0</v>
          </cell>
        </row>
        <row r="34">
          <cell r="G34">
            <v>0</v>
          </cell>
          <cell r="J34">
            <v>0</v>
          </cell>
          <cell r="M34">
            <v>0</v>
          </cell>
          <cell r="P34">
            <v>0</v>
          </cell>
          <cell r="S34">
            <v>0</v>
          </cell>
          <cell r="V34">
            <v>0</v>
          </cell>
        </row>
        <row r="35">
          <cell r="G35">
            <v>0</v>
          </cell>
          <cell r="J35">
            <v>0</v>
          </cell>
          <cell r="M35">
            <v>0</v>
          </cell>
          <cell r="P35">
            <v>0</v>
          </cell>
          <cell r="S35">
            <v>0</v>
          </cell>
          <cell r="V35">
            <v>0</v>
          </cell>
        </row>
        <row r="36">
          <cell r="G36">
            <v>0</v>
          </cell>
          <cell r="J36">
            <v>0</v>
          </cell>
          <cell r="M36">
            <v>0</v>
          </cell>
          <cell r="P36">
            <v>0</v>
          </cell>
          <cell r="S36">
            <v>0</v>
          </cell>
          <cell r="V36">
            <v>0</v>
          </cell>
        </row>
        <row r="37">
          <cell r="G37">
            <v>0</v>
          </cell>
          <cell r="J37">
            <v>0</v>
          </cell>
          <cell r="M37">
            <v>0</v>
          </cell>
          <cell r="P37">
            <v>0</v>
          </cell>
          <cell r="S37">
            <v>0</v>
          </cell>
          <cell r="V37">
            <v>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0</v>
          </cell>
          <cell r="J39">
            <v>0</v>
          </cell>
          <cell r="M39">
            <v>0</v>
          </cell>
          <cell r="P39">
            <v>0</v>
          </cell>
          <cell r="S39">
            <v>0</v>
          </cell>
          <cell r="V39">
            <v>0</v>
          </cell>
        </row>
        <row r="40">
          <cell r="G40">
            <v>1200</v>
          </cell>
          <cell r="J40">
            <v>1200</v>
          </cell>
          <cell r="M40">
            <v>1200</v>
          </cell>
          <cell r="P40">
            <v>1200</v>
          </cell>
          <cell r="S40">
            <v>1200</v>
          </cell>
          <cell r="V40">
            <v>1200</v>
          </cell>
        </row>
        <row r="41">
          <cell r="G41">
            <v>0</v>
          </cell>
          <cell r="J41">
            <v>0</v>
          </cell>
          <cell r="M41">
            <v>0</v>
          </cell>
          <cell r="P41">
            <v>0</v>
          </cell>
          <cell r="S41">
            <v>0</v>
          </cell>
          <cell r="V41">
            <v>0</v>
          </cell>
        </row>
        <row r="42">
          <cell r="G42">
            <v>1995</v>
          </cell>
          <cell r="J42">
            <v>1500</v>
          </cell>
          <cell r="M42">
            <v>1855</v>
          </cell>
          <cell r="P42">
            <v>1545</v>
          </cell>
          <cell r="S42">
            <v>1500</v>
          </cell>
          <cell r="V42">
            <v>1500</v>
          </cell>
        </row>
        <row r="43">
          <cell r="G43">
            <v>1200</v>
          </cell>
          <cell r="J43">
            <v>1200</v>
          </cell>
          <cell r="M43">
            <v>1200</v>
          </cell>
          <cell r="P43">
            <v>1200</v>
          </cell>
          <cell r="S43">
            <v>1200</v>
          </cell>
          <cell r="V43">
            <v>1200</v>
          </cell>
        </row>
        <row r="44">
          <cell r="G44">
            <v>0</v>
          </cell>
          <cell r="J44">
            <v>455</v>
          </cell>
          <cell r="M44">
            <v>0</v>
          </cell>
          <cell r="P44">
            <v>0</v>
          </cell>
          <cell r="S44">
            <v>0</v>
          </cell>
          <cell r="V44">
            <v>0</v>
          </cell>
        </row>
        <row r="45">
          <cell r="G45">
            <v>0</v>
          </cell>
          <cell r="J45">
            <v>0</v>
          </cell>
          <cell r="M45">
            <v>0</v>
          </cell>
          <cell r="P45">
            <v>0</v>
          </cell>
          <cell r="S45">
            <v>0</v>
          </cell>
          <cell r="V45">
            <v>0</v>
          </cell>
        </row>
        <row r="46">
          <cell r="G46">
            <v>0</v>
          </cell>
          <cell r="J46">
            <v>0</v>
          </cell>
          <cell r="M46">
            <v>0</v>
          </cell>
          <cell r="P46">
            <v>0</v>
          </cell>
          <cell r="S46">
            <v>0</v>
          </cell>
          <cell r="V46">
            <v>0</v>
          </cell>
        </row>
        <row r="47">
          <cell r="G47">
            <v>0</v>
          </cell>
          <cell r="J47">
            <v>0</v>
          </cell>
          <cell r="M47">
            <v>0</v>
          </cell>
          <cell r="P47">
            <v>0</v>
          </cell>
          <cell r="S47">
            <v>0</v>
          </cell>
          <cell r="V47">
            <v>0</v>
          </cell>
        </row>
        <row r="48">
          <cell r="G48">
            <v>0</v>
          </cell>
          <cell r="J48">
            <v>0</v>
          </cell>
          <cell r="M48">
            <v>0</v>
          </cell>
          <cell r="P48">
            <v>0</v>
          </cell>
          <cell r="S48">
            <v>0</v>
          </cell>
          <cell r="V48">
            <v>0</v>
          </cell>
        </row>
        <row r="49">
          <cell r="G49">
            <v>0</v>
          </cell>
          <cell r="J49">
            <v>0</v>
          </cell>
          <cell r="M49">
            <v>0</v>
          </cell>
          <cell r="P49">
            <v>0</v>
          </cell>
          <cell r="S49">
            <v>0</v>
          </cell>
          <cell r="V49">
            <v>0</v>
          </cell>
        </row>
        <row r="50">
          <cell r="G50">
            <v>0</v>
          </cell>
          <cell r="J50">
            <v>0</v>
          </cell>
          <cell r="M50">
            <v>0</v>
          </cell>
          <cell r="P50">
            <v>0</v>
          </cell>
          <cell r="S50">
            <v>0</v>
          </cell>
          <cell r="V50">
            <v>0</v>
          </cell>
        </row>
        <row r="51">
          <cell r="G51">
            <v>0</v>
          </cell>
          <cell r="J51">
            <v>0</v>
          </cell>
          <cell r="M51">
            <v>0</v>
          </cell>
          <cell r="P51">
            <v>0</v>
          </cell>
          <cell r="S51">
            <v>0</v>
          </cell>
          <cell r="V51">
            <v>0</v>
          </cell>
        </row>
        <row r="52">
          <cell r="G52">
            <v>0</v>
          </cell>
          <cell r="J52">
            <v>0</v>
          </cell>
          <cell r="M52">
            <v>0</v>
          </cell>
          <cell r="P52">
            <v>0</v>
          </cell>
          <cell r="S52">
            <v>0</v>
          </cell>
          <cell r="V52">
            <v>0</v>
          </cell>
        </row>
        <row r="53">
          <cell r="G53">
            <v>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0</v>
          </cell>
          <cell r="J54">
            <v>0</v>
          </cell>
          <cell r="M54">
            <v>0</v>
          </cell>
          <cell r="P54">
            <v>0</v>
          </cell>
          <cell r="S54">
            <v>0</v>
          </cell>
          <cell r="V54">
            <v>0</v>
          </cell>
        </row>
        <row r="55">
          <cell r="G55">
            <v>1000</v>
          </cell>
          <cell r="J55">
            <v>0</v>
          </cell>
          <cell r="M55">
            <v>0</v>
          </cell>
          <cell r="P55">
            <v>0</v>
          </cell>
          <cell r="S55">
            <v>0</v>
          </cell>
          <cell r="V55">
            <v>0</v>
          </cell>
        </row>
        <row r="56">
          <cell r="G56">
            <v>0</v>
          </cell>
          <cell r="J56">
            <v>0</v>
          </cell>
          <cell r="M56">
            <v>0</v>
          </cell>
          <cell r="P56">
            <v>0</v>
          </cell>
          <cell r="S56">
            <v>0</v>
          </cell>
          <cell r="V56">
            <v>0</v>
          </cell>
        </row>
        <row r="57">
          <cell r="G57">
            <v>0</v>
          </cell>
          <cell r="J57">
            <v>0</v>
          </cell>
          <cell r="M57">
            <v>0</v>
          </cell>
          <cell r="P57">
            <v>0</v>
          </cell>
          <cell r="S57">
            <v>0</v>
          </cell>
          <cell r="V57">
            <v>0</v>
          </cell>
        </row>
        <row r="58">
          <cell r="G58">
            <v>1000</v>
          </cell>
          <cell r="J58">
            <v>0</v>
          </cell>
          <cell r="M58">
            <v>0</v>
          </cell>
          <cell r="P58">
            <v>0</v>
          </cell>
          <cell r="S58">
            <v>0</v>
          </cell>
          <cell r="V58">
            <v>0</v>
          </cell>
        </row>
        <row r="59">
          <cell r="G59">
            <v>0</v>
          </cell>
          <cell r="J59">
            <v>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0</v>
          </cell>
          <cell r="J60">
            <v>0</v>
          </cell>
          <cell r="M60">
            <v>0</v>
          </cell>
          <cell r="P60">
            <v>0</v>
          </cell>
          <cell r="S60">
            <v>0</v>
          </cell>
          <cell r="V60">
            <v>0</v>
          </cell>
        </row>
        <row r="61">
          <cell r="G61">
            <v>0</v>
          </cell>
          <cell r="J61">
            <v>0</v>
          </cell>
          <cell r="M61">
            <v>0</v>
          </cell>
          <cell r="P61">
            <v>0</v>
          </cell>
          <cell r="S61">
            <v>0</v>
          </cell>
          <cell r="V61">
            <v>0</v>
          </cell>
        </row>
        <row r="62">
          <cell r="G62">
            <v>0</v>
          </cell>
          <cell r="J62">
            <v>0</v>
          </cell>
          <cell r="M62">
            <v>0</v>
          </cell>
          <cell r="P62">
            <v>0</v>
          </cell>
          <cell r="S62">
            <v>0</v>
          </cell>
          <cell r="V62">
            <v>0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0</v>
          </cell>
          <cell r="J65">
            <v>0</v>
          </cell>
          <cell r="M65">
            <v>0</v>
          </cell>
          <cell r="P65">
            <v>0</v>
          </cell>
          <cell r="S65">
            <v>0</v>
          </cell>
          <cell r="V65">
            <v>0</v>
          </cell>
        </row>
        <row r="66">
          <cell r="G66">
            <v>0</v>
          </cell>
          <cell r="J66">
            <v>0</v>
          </cell>
          <cell r="M66">
            <v>0</v>
          </cell>
          <cell r="P66">
            <v>0</v>
          </cell>
          <cell r="S66">
            <v>0</v>
          </cell>
          <cell r="V66">
            <v>0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0</v>
          </cell>
          <cell r="J68">
            <v>0</v>
          </cell>
          <cell r="M68">
            <v>0</v>
          </cell>
          <cell r="P68">
            <v>0</v>
          </cell>
          <cell r="S68">
            <v>0</v>
          </cell>
          <cell r="V68">
            <v>0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0</v>
          </cell>
          <cell r="J70">
            <v>0</v>
          </cell>
          <cell r="M70">
            <v>0</v>
          </cell>
          <cell r="P70">
            <v>0</v>
          </cell>
          <cell r="S70">
            <v>0</v>
          </cell>
          <cell r="V70">
            <v>0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0</v>
          </cell>
          <cell r="J72">
            <v>0</v>
          </cell>
          <cell r="M72">
            <v>0</v>
          </cell>
          <cell r="P72">
            <v>0</v>
          </cell>
          <cell r="S72">
            <v>0</v>
          </cell>
          <cell r="V72">
            <v>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0</v>
          </cell>
          <cell r="J74">
            <v>0</v>
          </cell>
          <cell r="M74">
            <v>0</v>
          </cell>
          <cell r="P74">
            <v>0</v>
          </cell>
          <cell r="S74">
            <v>0</v>
          </cell>
          <cell r="V74">
            <v>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0</v>
          </cell>
          <cell r="J78">
            <v>0</v>
          </cell>
          <cell r="M78">
            <v>0</v>
          </cell>
          <cell r="P78">
            <v>0</v>
          </cell>
          <cell r="S78">
            <v>0</v>
          </cell>
          <cell r="V78">
            <v>0</v>
          </cell>
        </row>
        <row r="79">
          <cell r="G79">
            <v>0</v>
          </cell>
          <cell r="J79">
            <v>0</v>
          </cell>
          <cell r="M79">
            <v>0</v>
          </cell>
          <cell r="P79">
            <v>0</v>
          </cell>
          <cell r="S79">
            <v>0</v>
          </cell>
          <cell r="V79">
            <v>0</v>
          </cell>
        </row>
        <row r="80">
          <cell r="G80">
            <v>0</v>
          </cell>
          <cell r="J80">
            <v>0</v>
          </cell>
          <cell r="M80">
            <v>0</v>
          </cell>
          <cell r="P80">
            <v>0</v>
          </cell>
          <cell r="S80">
            <v>0</v>
          </cell>
          <cell r="V80">
            <v>0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0</v>
          </cell>
          <cell r="J82">
            <v>0</v>
          </cell>
          <cell r="M82">
            <v>0</v>
          </cell>
          <cell r="P82">
            <v>0</v>
          </cell>
          <cell r="S82">
            <v>0</v>
          </cell>
          <cell r="V82">
            <v>0</v>
          </cell>
        </row>
        <row r="83">
          <cell r="G83">
            <v>0</v>
          </cell>
          <cell r="J83">
            <v>0</v>
          </cell>
          <cell r="M83">
            <v>0</v>
          </cell>
          <cell r="P83">
            <v>0</v>
          </cell>
          <cell r="S83">
            <v>0</v>
          </cell>
          <cell r="V83">
            <v>0</v>
          </cell>
        </row>
        <row r="84">
          <cell r="G84">
            <v>0</v>
          </cell>
          <cell r="J84">
            <v>0</v>
          </cell>
          <cell r="M84">
            <v>0</v>
          </cell>
          <cell r="P84">
            <v>0</v>
          </cell>
          <cell r="S84">
            <v>0</v>
          </cell>
          <cell r="V84">
            <v>0</v>
          </cell>
        </row>
        <row r="85">
          <cell r="G85">
            <v>0</v>
          </cell>
          <cell r="J85">
            <v>0</v>
          </cell>
          <cell r="M85">
            <v>0</v>
          </cell>
          <cell r="P85">
            <v>0</v>
          </cell>
          <cell r="S85">
            <v>0</v>
          </cell>
          <cell r="V85">
            <v>0</v>
          </cell>
        </row>
        <row r="86">
          <cell r="G86">
            <v>0</v>
          </cell>
          <cell r="J86">
            <v>0</v>
          </cell>
          <cell r="M86">
            <v>0</v>
          </cell>
          <cell r="P86">
            <v>0</v>
          </cell>
          <cell r="S86">
            <v>0</v>
          </cell>
          <cell r="V86">
            <v>0</v>
          </cell>
        </row>
        <row r="87">
          <cell r="G87">
            <v>0</v>
          </cell>
          <cell r="J87">
            <v>0</v>
          </cell>
          <cell r="M87">
            <v>0</v>
          </cell>
          <cell r="P87">
            <v>0</v>
          </cell>
          <cell r="S87">
            <v>0</v>
          </cell>
          <cell r="V87">
            <v>0</v>
          </cell>
        </row>
        <row r="88">
          <cell r="G88">
            <v>0</v>
          </cell>
          <cell r="J88">
            <v>0</v>
          </cell>
          <cell r="M88">
            <v>0</v>
          </cell>
          <cell r="P88">
            <v>0</v>
          </cell>
          <cell r="S88">
            <v>0</v>
          </cell>
          <cell r="V88">
            <v>0</v>
          </cell>
        </row>
        <row r="89">
          <cell r="G89">
            <v>0</v>
          </cell>
          <cell r="J89">
            <v>0</v>
          </cell>
          <cell r="M89">
            <v>0</v>
          </cell>
          <cell r="P89">
            <v>0</v>
          </cell>
          <cell r="S89">
            <v>0</v>
          </cell>
          <cell r="V89">
            <v>0</v>
          </cell>
        </row>
        <row r="90">
          <cell r="G90">
            <v>0</v>
          </cell>
          <cell r="J90">
            <v>0</v>
          </cell>
          <cell r="M90">
            <v>0</v>
          </cell>
          <cell r="P90">
            <v>0</v>
          </cell>
          <cell r="S90">
            <v>0</v>
          </cell>
          <cell r="V90">
            <v>0</v>
          </cell>
        </row>
        <row r="91">
          <cell r="G91">
            <v>0</v>
          </cell>
          <cell r="J91">
            <v>0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0</v>
          </cell>
          <cell r="J92">
            <v>0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0</v>
          </cell>
          <cell r="J94">
            <v>0</v>
          </cell>
          <cell r="M94">
            <v>0</v>
          </cell>
          <cell r="P94">
            <v>0</v>
          </cell>
          <cell r="S94">
            <v>0</v>
          </cell>
          <cell r="V94">
            <v>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0</v>
          </cell>
          <cell r="J96">
            <v>0</v>
          </cell>
          <cell r="M96">
            <v>0</v>
          </cell>
          <cell r="P96">
            <v>0</v>
          </cell>
          <cell r="S96">
            <v>0</v>
          </cell>
          <cell r="V96">
            <v>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0</v>
          </cell>
          <cell r="M98">
            <v>0</v>
          </cell>
          <cell r="P98">
            <v>0</v>
          </cell>
          <cell r="S98">
            <v>0</v>
          </cell>
          <cell r="V98">
            <v>0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0</v>
          </cell>
          <cell r="M100">
            <v>0</v>
          </cell>
          <cell r="P100">
            <v>0</v>
          </cell>
          <cell r="S100">
            <v>0</v>
          </cell>
          <cell r="V100">
            <v>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0</v>
          </cell>
          <cell r="J102">
            <v>0</v>
          </cell>
          <cell r="M102">
            <v>0</v>
          </cell>
          <cell r="P102">
            <v>0</v>
          </cell>
          <cell r="S102">
            <v>0</v>
          </cell>
          <cell r="V102">
            <v>0</v>
          </cell>
        </row>
        <row r="103">
          <cell r="G103">
            <v>0</v>
          </cell>
          <cell r="J103">
            <v>0</v>
          </cell>
          <cell r="M103">
            <v>0</v>
          </cell>
          <cell r="P103">
            <v>0</v>
          </cell>
          <cell r="S103">
            <v>0</v>
          </cell>
          <cell r="V103">
            <v>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0</v>
          </cell>
          <cell r="J105">
            <v>0</v>
          </cell>
          <cell r="M105">
            <v>0</v>
          </cell>
          <cell r="P105">
            <v>0</v>
          </cell>
          <cell r="S105">
            <v>0</v>
          </cell>
          <cell r="V105">
            <v>0</v>
          </cell>
        </row>
        <row r="106">
          <cell r="G106">
            <v>0</v>
          </cell>
          <cell r="J106">
            <v>0</v>
          </cell>
          <cell r="M106">
            <v>0</v>
          </cell>
          <cell r="P106">
            <v>0</v>
          </cell>
          <cell r="S106">
            <v>0</v>
          </cell>
          <cell r="V106">
            <v>0</v>
          </cell>
        </row>
        <row r="107">
          <cell r="G107">
            <v>0</v>
          </cell>
          <cell r="J107">
            <v>0</v>
          </cell>
          <cell r="M107">
            <v>0</v>
          </cell>
          <cell r="P107">
            <v>0</v>
          </cell>
          <cell r="S107">
            <v>0</v>
          </cell>
          <cell r="V107">
            <v>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0</v>
          </cell>
          <cell r="V108">
            <v>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0</v>
          </cell>
          <cell r="V109">
            <v>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0</v>
          </cell>
          <cell r="V111">
            <v>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0</v>
          </cell>
          <cell r="J113">
            <v>0</v>
          </cell>
          <cell r="M113">
            <v>0</v>
          </cell>
          <cell r="P113">
            <v>0</v>
          </cell>
          <cell r="S113">
            <v>0</v>
          </cell>
          <cell r="V113">
            <v>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0</v>
          </cell>
          <cell r="J163">
            <v>0</v>
          </cell>
          <cell r="M163">
            <v>0</v>
          </cell>
          <cell r="P163">
            <v>0</v>
          </cell>
          <cell r="S163">
            <v>0</v>
          </cell>
          <cell r="V163">
            <v>0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0</v>
          </cell>
          <cell r="J165">
            <v>0</v>
          </cell>
          <cell r="M165">
            <v>0</v>
          </cell>
          <cell r="P165">
            <v>0</v>
          </cell>
          <cell r="S165">
            <v>0</v>
          </cell>
          <cell r="V165">
            <v>0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0</v>
          </cell>
          <cell r="J170">
            <v>0</v>
          </cell>
          <cell r="M170">
            <v>0</v>
          </cell>
          <cell r="P170">
            <v>0</v>
          </cell>
          <cell r="S170">
            <v>0</v>
          </cell>
          <cell r="V170">
            <v>0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0</v>
          </cell>
          <cell r="J172">
            <v>0</v>
          </cell>
          <cell r="M172">
            <v>0</v>
          </cell>
          <cell r="P172">
            <v>0</v>
          </cell>
          <cell r="S172">
            <v>0</v>
          </cell>
          <cell r="V172">
            <v>0</v>
          </cell>
        </row>
        <row r="173">
          <cell r="G173">
            <v>0</v>
          </cell>
          <cell r="J173">
            <v>0</v>
          </cell>
          <cell r="M173">
            <v>0</v>
          </cell>
          <cell r="P173">
            <v>0</v>
          </cell>
          <cell r="S173">
            <v>0</v>
          </cell>
          <cell r="V173">
            <v>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0</v>
          </cell>
          <cell r="J176">
            <v>0</v>
          </cell>
          <cell r="M176">
            <v>0</v>
          </cell>
          <cell r="P176">
            <v>0</v>
          </cell>
          <cell r="S176">
            <v>0</v>
          </cell>
          <cell r="V176">
            <v>0</v>
          </cell>
        </row>
        <row r="177">
          <cell r="G177">
            <v>0</v>
          </cell>
          <cell r="J177">
            <v>0</v>
          </cell>
          <cell r="M177">
            <v>0</v>
          </cell>
          <cell r="P177">
            <v>0</v>
          </cell>
          <cell r="S177">
            <v>0</v>
          </cell>
          <cell r="V177">
            <v>0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0</v>
          </cell>
          <cell r="J182">
            <v>0</v>
          </cell>
          <cell r="M182">
            <v>0</v>
          </cell>
          <cell r="P182">
            <v>0</v>
          </cell>
          <cell r="S182">
            <v>0</v>
          </cell>
          <cell r="V182">
            <v>0</v>
          </cell>
        </row>
        <row r="183">
          <cell r="G183">
            <v>0</v>
          </cell>
          <cell r="J183">
            <v>0</v>
          </cell>
          <cell r="M183">
            <v>0</v>
          </cell>
          <cell r="P183">
            <v>0</v>
          </cell>
          <cell r="S183">
            <v>0</v>
          </cell>
          <cell r="V183">
            <v>0</v>
          </cell>
        </row>
        <row r="184">
          <cell r="G184">
            <v>0</v>
          </cell>
          <cell r="J184">
            <v>0</v>
          </cell>
          <cell r="M184">
            <v>0</v>
          </cell>
          <cell r="P184">
            <v>0</v>
          </cell>
          <cell r="S184">
            <v>0</v>
          </cell>
          <cell r="V184">
            <v>0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0</v>
          </cell>
          <cell r="J187">
            <v>0</v>
          </cell>
          <cell r="M187">
            <v>0</v>
          </cell>
          <cell r="P187">
            <v>0</v>
          </cell>
          <cell r="S187">
            <v>0</v>
          </cell>
          <cell r="V187">
            <v>0</v>
          </cell>
        </row>
        <row r="188">
          <cell r="G188">
            <v>0</v>
          </cell>
          <cell r="J188">
            <v>0</v>
          </cell>
          <cell r="M188">
            <v>0</v>
          </cell>
          <cell r="P188">
            <v>0</v>
          </cell>
          <cell r="S188">
            <v>0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0</v>
          </cell>
          <cell r="J190">
            <v>0</v>
          </cell>
          <cell r="M190">
            <v>0</v>
          </cell>
          <cell r="P190">
            <v>0</v>
          </cell>
          <cell r="S190">
            <v>0</v>
          </cell>
          <cell r="V190">
            <v>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0</v>
          </cell>
          <cell r="J192">
            <v>0</v>
          </cell>
          <cell r="M192">
            <v>0</v>
          </cell>
          <cell r="P192">
            <v>0</v>
          </cell>
          <cell r="S192">
            <v>0</v>
          </cell>
          <cell r="V192">
            <v>0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0</v>
          </cell>
          <cell r="J226">
            <v>0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0</v>
          </cell>
          <cell r="J228">
            <v>0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0</v>
          </cell>
          <cell r="J233">
            <v>0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0</v>
          </cell>
          <cell r="J236">
            <v>0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0</v>
          </cell>
          <cell r="J238">
            <v>0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0</v>
          </cell>
          <cell r="J276">
            <v>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0</v>
          </cell>
          <cell r="J278">
            <v>0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0</v>
          </cell>
          <cell r="J283">
            <v>0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0</v>
          </cell>
          <cell r="J285">
            <v>0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0</v>
          </cell>
          <cell r="J286">
            <v>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0</v>
          </cell>
          <cell r="J289">
            <v>0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0</v>
          </cell>
          <cell r="J290">
            <v>0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0</v>
          </cell>
          <cell r="J292">
            <v>0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0</v>
          </cell>
          <cell r="J294">
            <v>0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2356</v>
          </cell>
          <cell r="J330">
            <v>1200</v>
          </cell>
          <cell r="M330">
            <v>1200</v>
          </cell>
          <cell r="P330">
            <v>1200</v>
          </cell>
          <cell r="S330">
            <v>1200</v>
          </cell>
          <cell r="V330">
            <v>1200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0</v>
          </cell>
          <cell r="J375">
            <v>0</v>
          </cell>
          <cell r="M375">
            <v>0</v>
          </cell>
          <cell r="P375">
            <v>0</v>
          </cell>
          <cell r="S375">
            <v>0</v>
          </cell>
          <cell r="V375">
            <v>0</v>
          </cell>
        </row>
        <row r="376">
          <cell r="G376">
            <v>0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0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0</v>
          </cell>
          <cell r="J383">
            <v>0</v>
          </cell>
          <cell r="M383">
            <v>0</v>
          </cell>
          <cell r="P383">
            <v>0</v>
          </cell>
          <cell r="S383">
            <v>0</v>
          </cell>
          <cell r="V383">
            <v>0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0</v>
          </cell>
          <cell r="J385">
            <v>0</v>
          </cell>
          <cell r="M385">
            <v>0</v>
          </cell>
          <cell r="P385">
            <v>0</v>
          </cell>
          <cell r="S385">
            <v>0</v>
          </cell>
          <cell r="V385">
            <v>0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0</v>
          </cell>
          <cell r="J390">
            <v>0</v>
          </cell>
          <cell r="M390">
            <v>0</v>
          </cell>
          <cell r="P390">
            <v>0</v>
          </cell>
          <cell r="S390">
            <v>0</v>
          </cell>
          <cell r="V390">
            <v>0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</row>
        <row r="513">
          <cell r="G513">
            <v>0</v>
          </cell>
        </row>
        <row r="514">
          <cell r="G514">
            <v>0</v>
          </cell>
        </row>
        <row r="515">
          <cell r="G515">
            <v>0</v>
          </cell>
        </row>
        <row r="516">
          <cell r="G516">
            <v>0</v>
          </cell>
        </row>
        <row r="517">
          <cell r="G517">
            <v>0</v>
          </cell>
        </row>
        <row r="518">
          <cell r="G518">
            <v>0</v>
          </cell>
        </row>
        <row r="519">
          <cell r="G519">
            <v>0</v>
          </cell>
        </row>
        <row r="520">
          <cell r="G520">
            <v>0</v>
          </cell>
        </row>
        <row r="521">
          <cell r="G521">
            <v>0</v>
          </cell>
        </row>
        <row r="522">
          <cell r="G522">
            <v>0</v>
          </cell>
        </row>
        <row r="523">
          <cell r="G523">
            <v>0</v>
          </cell>
        </row>
        <row r="524">
          <cell r="G524">
            <v>0</v>
          </cell>
        </row>
        <row r="525">
          <cell r="G525">
            <v>0</v>
          </cell>
        </row>
        <row r="526">
          <cell r="G526">
            <v>0</v>
          </cell>
        </row>
        <row r="527">
          <cell r="G527">
            <v>0</v>
          </cell>
        </row>
        <row r="528">
          <cell r="G528">
            <v>0</v>
          </cell>
        </row>
        <row r="529">
          <cell r="G529">
            <v>0</v>
          </cell>
        </row>
        <row r="530">
          <cell r="G530">
            <v>0</v>
          </cell>
        </row>
        <row r="531">
          <cell r="G531">
            <v>0</v>
          </cell>
        </row>
        <row r="532">
          <cell r="G532">
            <v>0</v>
          </cell>
        </row>
        <row r="533">
          <cell r="G533">
            <v>0</v>
          </cell>
        </row>
        <row r="534">
          <cell r="G534">
            <v>0</v>
          </cell>
        </row>
        <row r="535">
          <cell r="G535">
            <v>0</v>
          </cell>
        </row>
        <row r="536">
          <cell r="G536">
            <v>0</v>
          </cell>
        </row>
        <row r="537">
          <cell r="G537">
            <v>0</v>
          </cell>
        </row>
        <row r="538">
          <cell r="G538">
            <v>0</v>
          </cell>
        </row>
        <row r="539">
          <cell r="G539">
            <v>0</v>
          </cell>
        </row>
        <row r="540">
          <cell r="G540">
            <v>0</v>
          </cell>
        </row>
        <row r="541">
          <cell r="G541">
            <v>0</v>
          </cell>
        </row>
        <row r="542">
          <cell r="G542">
            <v>0</v>
          </cell>
        </row>
        <row r="543">
          <cell r="G543">
            <v>0</v>
          </cell>
        </row>
        <row r="544">
          <cell r="G544">
            <v>0</v>
          </cell>
        </row>
        <row r="545">
          <cell r="G545">
            <v>0</v>
          </cell>
        </row>
        <row r="546">
          <cell r="G546">
            <v>0</v>
          </cell>
        </row>
        <row r="547">
          <cell r="G547">
            <v>0</v>
          </cell>
        </row>
        <row r="548">
          <cell r="G548">
            <v>0</v>
          </cell>
        </row>
        <row r="549">
          <cell r="G549">
            <v>0</v>
          </cell>
        </row>
        <row r="550">
          <cell r="G550">
            <v>0</v>
          </cell>
        </row>
        <row r="551">
          <cell r="G551">
            <v>0</v>
          </cell>
        </row>
        <row r="552">
          <cell r="G552">
            <v>0</v>
          </cell>
        </row>
        <row r="553">
          <cell r="G553">
            <v>0</v>
          </cell>
        </row>
        <row r="554">
          <cell r="G554">
            <v>0</v>
          </cell>
        </row>
        <row r="555">
          <cell r="G555">
            <v>0</v>
          </cell>
        </row>
        <row r="556">
          <cell r="G556">
            <v>0</v>
          </cell>
        </row>
        <row r="557">
          <cell r="G557">
            <v>0</v>
          </cell>
        </row>
        <row r="558">
          <cell r="G558">
            <v>0</v>
          </cell>
        </row>
        <row r="559">
          <cell r="G559">
            <v>0</v>
          </cell>
        </row>
        <row r="560">
          <cell r="G560">
            <v>0</v>
          </cell>
        </row>
        <row r="561">
          <cell r="G561">
            <v>0</v>
          </cell>
        </row>
        <row r="562">
          <cell r="G562">
            <v>0</v>
          </cell>
        </row>
        <row r="563">
          <cell r="G563">
            <v>0</v>
          </cell>
        </row>
        <row r="564">
          <cell r="G564">
            <v>0</v>
          </cell>
        </row>
        <row r="565">
          <cell r="G565">
            <v>0</v>
          </cell>
        </row>
        <row r="566">
          <cell r="G566">
            <v>0</v>
          </cell>
        </row>
        <row r="567">
          <cell r="G567">
            <v>0</v>
          </cell>
        </row>
        <row r="568">
          <cell r="G568">
            <v>0</v>
          </cell>
        </row>
        <row r="569">
          <cell r="G569">
            <v>0</v>
          </cell>
        </row>
        <row r="570">
          <cell r="G570">
            <v>0</v>
          </cell>
        </row>
        <row r="571">
          <cell r="G571">
            <v>0</v>
          </cell>
        </row>
        <row r="572">
          <cell r="G572">
            <v>0</v>
          </cell>
        </row>
        <row r="573">
          <cell r="G573">
            <v>0</v>
          </cell>
        </row>
        <row r="574">
          <cell r="G574">
            <v>0</v>
          </cell>
        </row>
        <row r="575">
          <cell r="G575">
            <v>0</v>
          </cell>
        </row>
        <row r="576">
          <cell r="G576">
            <v>0</v>
          </cell>
        </row>
        <row r="577">
          <cell r="G577">
            <v>0</v>
          </cell>
        </row>
        <row r="578">
          <cell r="G578">
            <v>0</v>
          </cell>
        </row>
        <row r="579">
          <cell r="G579">
            <v>0</v>
          </cell>
        </row>
        <row r="580">
          <cell r="G580">
            <v>0</v>
          </cell>
        </row>
        <row r="581">
          <cell r="G581">
            <v>0</v>
          </cell>
        </row>
        <row r="582">
          <cell r="G582">
            <v>0</v>
          </cell>
        </row>
        <row r="583">
          <cell r="G583">
            <v>0</v>
          </cell>
        </row>
        <row r="584">
          <cell r="G584">
            <v>0</v>
          </cell>
        </row>
        <row r="585">
          <cell r="G585">
            <v>0</v>
          </cell>
        </row>
        <row r="586">
          <cell r="G586">
            <v>0</v>
          </cell>
        </row>
        <row r="587">
          <cell r="G587">
            <v>0</v>
          </cell>
        </row>
        <row r="588">
          <cell r="G588">
            <v>0</v>
          </cell>
        </row>
        <row r="589">
          <cell r="G589">
            <v>0</v>
          </cell>
        </row>
        <row r="590">
          <cell r="G590">
            <v>0</v>
          </cell>
        </row>
        <row r="591">
          <cell r="G591">
            <v>0</v>
          </cell>
        </row>
        <row r="592">
          <cell r="G592">
            <v>0</v>
          </cell>
        </row>
        <row r="593">
          <cell r="G593">
            <v>0</v>
          </cell>
        </row>
        <row r="594">
          <cell r="G594">
            <v>0</v>
          </cell>
        </row>
        <row r="595">
          <cell r="G595">
            <v>0</v>
          </cell>
        </row>
        <row r="596">
          <cell r="G596">
            <v>0</v>
          </cell>
        </row>
        <row r="597">
          <cell r="G597">
            <v>0</v>
          </cell>
        </row>
        <row r="598">
          <cell r="G598">
            <v>0</v>
          </cell>
        </row>
        <row r="599">
          <cell r="G599">
            <v>0</v>
          </cell>
        </row>
        <row r="600">
          <cell r="G600">
            <v>0</v>
          </cell>
        </row>
        <row r="601">
          <cell r="G601">
            <v>0</v>
          </cell>
        </row>
        <row r="602">
          <cell r="G602">
            <v>0</v>
          </cell>
        </row>
        <row r="603">
          <cell r="G603">
            <v>0</v>
          </cell>
        </row>
        <row r="604">
          <cell r="G604">
            <v>0</v>
          </cell>
        </row>
        <row r="605">
          <cell r="G605">
            <v>0</v>
          </cell>
        </row>
        <row r="606">
          <cell r="G606">
            <v>0</v>
          </cell>
        </row>
        <row r="607">
          <cell r="G607">
            <v>0</v>
          </cell>
        </row>
        <row r="608">
          <cell r="G608">
            <v>0</v>
          </cell>
        </row>
        <row r="609">
          <cell r="G609">
            <v>0</v>
          </cell>
        </row>
        <row r="610">
          <cell r="G610">
            <v>0</v>
          </cell>
        </row>
        <row r="611">
          <cell r="G611">
            <v>0</v>
          </cell>
        </row>
        <row r="612">
          <cell r="G612">
            <v>0</v>
          </cell>
        </row>
        <row r="613">
          <cell r="G613">
            <v>0</v>
          </cell>
        </row>
        <row r="614">
          <cell r="G614">
            <v>0</v>
          </cell>
        </row>
        <row r="615">
          <cell r="G615">
            <v>0</v>
          </cell>
        </row>
        <row r="616">
          <cell r="G616">
            <v>0</v>
          </cell>
        </row>
        <row r="617">
          <cell r="G617">
            <v>0</v>
          </cell>
        </row>
        <row r="618">
          <cell r="G618">
            <v>0</v>
          </cell>
        </row>
        <row r="619">
          <cell r="G619">
            <v>0</v>
          </cell>
        </row>
        <row r="620">
          <cell r="G620">
            <v>0</v>
          </cell>
        </row>
        <row r="621">
          <cell r="G621">
            <v>0</v>
          </cell>
        </row>
        <row r="622">
          <cell r="G622">
            <v>0</v>
          </cell>
        </row>
        <row r="623">
          <cell r="G623">
            <v>0</v>
          </cell>
        </row>
        <row r="624">
          <cell r="G624">
            <v>0</v>
          </cell>
        </row>
        <row r="625">
          <cell r="G625">
            <v>0</v>
          </cell>
        </row>
        <row r="626">
          <cell r="G626">
            <v>0</v>
          </cell>
        </row>
        <row r="627">
          <cell r="G627">
            <v>0</v>
          </cell>
        </row>
        <row r="628">
          <cell r="G628">
            <v>0</v>
          </cell>
        </row>
        <row r="629">
          <cell r="G629">
            <v>0</v>
          </cell>
        </row>
        <row r="630">
          <cell r="G630">
            <v>0</v>
          </cell>
        </row>
        <row r="631">
          <cell r="G631">
            <v>0</v>
          </cell>
        </row>
        <row r="632">
          <cell r="G632">
            <v>0</v>
          </cell>
        </row>
        <row r="633">
          <cell r="G633">
            <v>0</v>
          </cell>
        </row>
        <row r="634">
          <cell r="G634">
            <v>0</v>
          </cell>
        </row>
        <row r="635">
          <cell r="G635">
            <v>0</v>
          </cell>
        </row>
        <row r="636">
          <cell r="G636">
            <v>0</v>
          </cell>
        </row>
        <row r="637">
          <cell r="G637">
            <v>0</v>
          </cell>
        </row>
        <row r="638">
          <cell r="G638">
            <v>0</v>
          </cell>
        </row>
        <row r="639">
          <cell r="G639">
            <v>0</v>
          </cell>
        </row>
        <row r="640">
          <cell r="G640">
            <v>0</v>
          </cell>
        </row>
        <row r="641">
          <cell r="G641">
            <v>0</v>
          </cell>
        </row>
        <row r="642">
          <cell r="G642">
            <v>0</v>
          </cell>
        </row>
        <row r="643">
          <cell r="G643">
            <v>0</v>
          </cell>
        </row>
        <row r="644">
          <cell r="G644">
            <v>0</v>
          </cell>
        </row>
        <row r="645">
          <cell r="G645">
            <v>0</v>
          </cell>
        </row>
        <row r="646">
          <cell r="G646">
            <v>0</v>
          </cell>
        </row>
        <row r="647">
          <cell r="G647">
            <v>0</v>
          </cell>
        </row>
        <row r="648">
          <cell r="G648">
            <v>0</v>
          </cell>
        </row>
        <row r="649">
          <cell r="G649">
            <v>0</v>
          </cell>
        </row>
        <row r="650">
          <cell r="G650">
            <v>0</v>
          </cell>
        </row>
        <row r="651">
          <cell r="G651">
            <v>0</v>
          </cell>
        </row>
        <row r="652">
          <cell r="G652">
            <v>0</v>
          </cell>
        </row>
        <row r="653">
          <cell r="G653">
            <v>0</v>
          </cell>
        </row>
        <row r="654">
          <cell r="G654">
            <v>0</v>
          </cell>
        </row>
        <row r="655">
          <cell r="G655">
            <v>0</v>
          </cell>
        </row>
        <row r="656">
          <cell r="G656">
            <v>0</v>
          </cell>
        </row>
        <row r="657">
          <cell r="G657">
            <v>0</v>
          </cell>
        </row>
        <row r="658">
          <cell r="G658">
            <v>0</v>
          </cell>
        </row>
        <row r="659">
          <cell r="G659">
            <v>0</v>
          </cell>
        </row>
        <row r="660">
          <cell r="G660">
            <v>0</v>
          </cell>
        </row>
        <row r="661">
          <cell r="G661">
            <v>0</v>
          </cell>
        </row>
        <row r="662">
          <cell r="G662">
            <v>0</v>
          </cell>
        </row>
        <row r="663">
          <cell r="G663">
            <v>0</v>
          </cell>
        </row>
        <row r="664">
          <cell r="G664">
            <v>0</v>
          </cell>
        </row>
        <row r="665">
          <cell r="G665">
            <v>0</v>
          </cell>
        </row>
        <row r="666">
          <cell r="G666">
            <v>0</v>
          </cell>
        </row>
        <row r="667">
          <cell r="G667">
            <v>0</v>
          </cell>
        </row>
        <row r="668">
          <cell r="G668">
            <v>0</v>
          </cell>
        </row>
        <row r="669">
          <cell r="G669">
            <v>0</v>
          </cell>
        </row>
        <row r="670">
          <cell r="G670">
            <v>0</v>
          </cell>
        </row>
        <row r="671">
          <cell r="G671">
            <v>0</v>
          </cell>
        </row>
        <row r="672">
          <cell r="G672">
            <v>0</v>
          </cell>
        </row>
        <row r="673">
          <cell r="G673">
            <v>0</v>
          </cell>
        </row>
        <row r="674">
          <cell r="G674">
            <v>0</v>
          </cell>
        </row>
        <row r="675">
          <cell r="G675">
            <v>0</v>
          </cell>
        </row>
        <row r="676">
          <cell r="G676">
            <v>0</v>
          </cell>
        </row>
        <row r="677">
          <cell r="G677">
            <v>0</v>
          </cell>
        </row>
        <row r="678">
          <cell r="G678">
            <v>0</v>
          </cell>
        </row>
        <row r="679">
          <cell r="G679">
            <v>0</v>
          </cell>
        </row>
        <row r="680">
          <cell r="G680">
            <v>0</v>
          </cell>
        </row>
        <row r="681">
          <cell r="G681">
            <v>0</v>
          </cell>
        </row>
        <row r="682">
          <cell r="G682">
            <v>0</v>
          </cell>
        </row>
        <row r="683">
          <cell r="G683">
            <v>0</v>
          </cell>
        </row>
        <row r="684">
          <cell r="G684">
            <v>0</v>
          </cell>
        </row>
        <row r="685">
          <cell r="G685">
            <v>0</v>
          </cell>
        </row>
        <row r="686">
          <cell r="G686">
            <v>0</v>
          </cell>
        </row>
        <row r="687">
          <cell r="G687">
            <v>0</v>
          </cell>
        </row>
        <row r="688">
          <cell r="G688">
            <v>0</v>
          </cell>
        </row>
        <row r="689">
          <cell r="G689">
            <v>0</v>
          </cell>
        </row>
        <row r="690">
          <cell r="G690">
            <v>0</v>
          </cell>
        </row>
        <row r="691">
          <cell r="G691">
            <v>0</v>
          </cell>
        </row>
        <row r="692">
          <cell r="G692">
            <v>0</v>
          </cell>
        </row>
        <row r="693">
          <cell r="G693">
            <v>0</v>
          </cell>
        </row>
        <row r="694">
          <cell r="G694">
            <v>0</v>
          </cell>
        </row>
        <row r="695">
          <cell r="G695">
            <v>0</v>
          </cell>
        </row>
        <row r="696">
          <cell r="G696">
            <v>0</v>
          </cell>
        </row>
        <row r="697">
          <cell r="G697">
            <v>0</v>
          </cell>
        </row>
        <row r="698">
          <cell r="G698">
            <v>0</v>
          </cell>
        </row>
        <row r="699">
          <cell r="G699">
            <v>0</v>
          </cell>
        </row>
        <row r="700">
          <cell r="G700">
            <v>0</v>
          </cell>
        </row>
        <row r="701">
          <cell r="G701">
            <v>0</v>
          </cell>
        </row>
        <row r="702">
          <cell r="G702">
            <v>0</v>
          </cell>
        </row>
        <row r="703">
          <cell r="G703">
            <v>0</v>
          </cell>
        </row>
        <row r="704">
          <cell r="G704">
            <v>0</v>
          </cell>
        </row>
        <row r="705">
          <cell r="G705">
            <v>0</v>
          </cell>
        </row>
        <row r="706">
          <cell r="G706">
            <v>0</v>
          </cell>
        </row>
        <row r="707">
          <cell r="G707">
            <v>0</v>
          </cell>
        </row>
        <row r="708">
          <cell r="G708">
            <v>0</v>
          </cell>
        </row>
        <row r="709">
          <cell r="G709">
            <v>0</v>
          </cell>
        </row>
        <row r="710">
          <cell r="G710">
            <v>0</v>
          </cell>
        </row>
        <row r="711">
          <cell r="G711">
            <v>0</v>
          </cell>
        </row>
        <row r="712">
          <cell r="G712">
            <v>0</v>
          </cell>
        </row>
        <row r="713">
          <cell r="G713">
            <v>0</v>
          </cell>
        </row>
        <row r="714">
          <cell r="G714">
            <v>0</v>
          </cell>
        </row>
        <row r="715">
          <cell r="G715">
            <v>0</v>
          </cell>
        </row>
        <row r="716">
          <cell r="G716">
            <v>0</v>
          </cell>
        </row>
        <row r="717">
          <cell r="G717">
            <v>0</v>
          </cell>
        </row>
        <row r="718">
          <cell r="G718">
            <v>0</v>
          </cell>
        </row>
        <row r="719">
          <cell r="G719">
            <v>0</v>
          </cell>
        </row>
        <row r="720">
          <cell r="G720">
            <v>0</v>
          </cell>
        </row>
        <row r="721">
          <cell r="G721">
            <v>0</v>
          </cell>
        </row>
        <row r="722">
          <cell r="G722">
            <v>0</v>
          </cell>
        </row>
        <row r="723">
          <cell r="G723">
            <v>0</v>
          </cell>
        </row>
        <row r="724">
          <cell r="G724">
            <v>0</v>
          </cell>
        </row>
        <row r="725">
          <cell r="G725">
            <v>0</v>
          </cell>
        </row>
        <row r="726">
          <cell r="G726">
            <v>0</v>
          </cell>
        </row>
        <row r="727">
          <cell r="G727">
            <v>0</v>
          </cell>
        </row>
        <row r="728">
          <cell r="G728">
            <v>0</v>
          </cell>
        </row>
        <row r="729">
          <cell r="G729">
            <v>0</v>
          </cell>
        </row>
        <row r="730">
          <cell r="G730">
            <v>0</v>
          </cell>
        </row>
        <row r="731">
          <cell r="G731">
            <v>0</v>
          </cell>
        </row>
        <row r="732">
          <cell r="G732">
            <v>0</v>
          </cell>
        </row>
        <row r="733">
          <cell r="G733">
            <v>0</v>
          </cell>
        </row>
        <row r="734">
          <cell r="G734">
            <v>0</v>
          </cell>
        </row>
        <row r="735">
          <cell r="G735">
            <v>0</v>
          </cell>
        </row>
        <row r="736">
          <cell r="G736">
            <v>0</v>
          </cell>
        </row>
        <row r="737">
          <cell r="G737">
            <v>0</v>
          </cell>
        </row>
        <row r="738">
          <cell r="G738">
            <v>0</v>
          </cell>
        </row>
        <row r="739">
          <cell r="G739">
            <v>0</v>
          </cell>
        </row>
        <row r="740">
          <cell r="G740">
            <v>0</v>
          </cell>
        </row>
        <row r="741">
          <cell r="G741">
            <v>0</v>
          </cell>
        </row>
        <row r="742">
          <cell r="G742">
            <v>0</v>
          </cell>
        </row>
        <row r="743">
          <cell r="G743">
            <v>0</v>
          </cell>
        </row>
        <row r="744">
          <cell r="G744">
            <v>0</v>
          </cell>
        </row>
        <row r="745">
          <cell r="G745">
            <v>0</v>
          </cell>
        </row>
        <row r="746">
          <cell r="G746">
            <v>0</v>
          </cell>
        </row>
        <row r="747">
          <cell r="G747">
            <v>0</v>
          </cell>
        </row>
        <row r="748">
          <cell r="G748">
            <v>0</v>
          </cell>
        </row>
        <row r="749">
          <cell r="G749">
            <v>0</v>
          </cell>
        </row>
        <row r="750">
          <cell r="G750">
            <v>0</v>
          </cell>
        </row>
        <row r="751">
          <cell r="G751">
            <v>0</v>
          </cell>
        </row>
        <row r="752">
          <cell r="G752">
            <v>0</v>
          </cell>
        </row>
        <row r="753">
          <cell r="G753">
            <v>0</v>
          </cell>
        </row>
        <row r="754">
          <cell r="G754">
            <v>0</v>
          </cell>
        </row>
        <row r="755">
          <cell r="G755">
            <v>0</v>
          </cell>
        </row>
        <row r="756">
          <cell r="G756">
            <v>0</v>
          </cell>
        </row>
        <row r="757">
          <cell r="G757">
            <v>0</v>
          </cell>
        </row>
        <row r="758">
          <cell r="G758">
            <v>0</v>
          </cell>
        </row>
        <row r="759">
          <cell r="G759">
            <v>0</v>
          </cell>
        </row>
        <row r="760">
          <cell r="G760">
            <v>0</v>
          </cell>
        </row>
        <row r="761">
          <cell r="G761">
            <v>0</v>
          </cell>
        </row>
        <row r="762">
          <cell r="G762">
            <v>0</v>
          </cell>
        </row>
        <row r="763">
          <cell r="G763">
            <v>0</v>
          </cell>
        </row>
        <row r="764">
          <cell r="G764">
            <v>0</v>
          </cell>
        </row>
        <row r="765">
          <cell r="G765">
            <v>0</v>
          </cell>
        </row>
        <row r="766">
          <cell r="G766">
            <v>0</v>
          </cell>
        </row>
        <row r="767">
          <cell r="G767">
            <v>0</v>
          </cell>
        </row>
        <row r="768">
          <cell r="G768">
            <v>0</v>
          </cell>
        </row>
        <row r="769">
          <cell r="G769">
            <v>0</v>
          </cell>
        </row>
        <row r="770">
          <cell r="G770">
            <v>0</v>
          </cell>
        </row>
        <row r="771">
          <cell r="G771">
            <v>0</v>
          </cell>
        </row>
        <row r="772">
          <cell r="G772">
            <v>0</v>
          </cell>
        </row>
        <row r="773">
          <cell r="G773">
            <v>0</v>
          </cell>
        </row>
        <row r="774">
          <cell r="G774">
            <v>0</v>
          </cell>
        </row>
        <row r="775">
          <cell r="G775">
            <v>0</v>
          </cell>
        </row>
        <row r="776">
          <cell r="G776">
            <v>0</v>
          </cell>
        </row>
        <row r="777">
          <cell r="G777">
            <v>0</v>
          </cell>
        </row>
        <row r="778">
          <cell r="G778">
            <v>0</v>
          </cell>
        </row>
        <row r="779">
          <cell r="G779">
            <v>0</v>
          </cell>
        </row>
        <row r="780">
          <cell r="G780">
            <v>0</v>
          </cell>
        </row>
        <row r="781">
          <cell r="G781">
            <v>0</v>
          </cell>
        </row>
        <row r="782">
          <cell r="G782">
            <v>0</v>
          </cell>
        </row>
        <row r="783">
          <cell r="G783">
            <v>0</v>
          </cell>
        </row>
        <row r="784">
          <cell r="G784">
            <v>0</v>
          </cell>
        </row>
        <row r="785">
          <cell r="G785">
            <v>0</v>
          </cell>
        </row>
        <row r="786">
          <cell r="G786">
            <v>0</v>
          </cell>
        </row>
        <row r="787">
          <cell r="G787">
            <v>0</v>
          </cell>
        </row>
        <row r="788">
          <cell r="G788">
            <v>0</v>
          </cell>
        </row>
        <row r="789">
          <cell r="G789">
            <v>0</v>
          </cell>
        </row>
        <row r="790">
          <cell r="G790">
            <v>0</v>
          </cell>
        </row>
        <row r="791">
          <cell r="G791">
            <v>0</v>
          </cell>
        </row>
        <row r="792">
          <cell r="G792">
            <v>0</v>
          </cell>
        </row>
        <row r="793">
          <cell r="G793">
            <v>0</v>
          </cell>
        </row>
        <row r="794">
          <cell r="G794">
            <v>0</v>
          </cell>
        </row>
        <row r="795">
          <cell r="G795">
            <v>0</v>
          </cell>
        </row>
        <row r="796">
          <cell r="G796">
            <v>0</v>
          </cell>
        </row>
        <row r="797">
          <cell r="G797">
            <v>0</v>
          </cell>
        </row>
        <row r="798">
          <cell r="G798">
            <v>0</v>
          </cell>
        </row>
        <row r="799">
          <cell r="G799">
            <v>0</v>
          </cell>
        </row>
        <row r="800">
          <cell r="G800">
            <v>0</v>
          </cell>
        </row>
        <row r="801">
          <cell r="G801">
            <v>0</v>
          </cell>
        </row>
        <row r="802">
          <cell r="G802">
            <v>0</v>
          </cell>
        </row>
        <row r="803">
          <cell r="G803">
            <v>0</v>
          </cell>
        </row>
        <row r="804">
          <cell r="G804">
            <v>0</v>
          </cell>
        </row>
        <row r="805">
          <cell r="G805">
            <v>0</v>
          </cell>
        </row>
        <row r="806">
          <cell r="G806">
            <v>0</v>
          </cell>
        </row>
        <row r="807">
          <cell r="G807">
            <v>0</v>
          </cell>
        </row>
        <row r="808">
          <cell r="G808">
            <v>0</v>
          </cell>
        </row>
        <row r="809">
          <cell r="G809">
            <v>0</v>
          </cell>
        </row>
        <row r="810">
          <cell r="G810">
            <v>0</v>
          </cell>
        </row>
        <row r="811">
          <cell r="G811">
            <v>0</v>
          </cell>
        </row>
        <row r="812">
          <cell r="G812">
            <v>0</v>
          </cell>
        </row>
        <row r="813">
          <cell r="G813">
            <v>0</v>
          </cell>
        </row>
        <row r="814">
          <cell r="G814">
            <v>0</v>
          </cell>
        </row>
        <row r="815">
          <cell r="G815">
            <v>0</v>
          </cell>
        </row>
        <row r="816">
          <cell r="G816">
            <v>0</v>
          </cell>
        </row>
        <row r="817">
          <cell r="G817">
            <v>0</v>
          </cell>
        </row>
        <row r="818">
          <cell r="G818">
            <v>0</v>
          </cell>
        </row>
        <row r="819">
          <cell r="G819">
            <v>0</v>
          </cell>
        </row>
        <row r="820">
          <cell r="G820">
            <v>0</v>
          </cell>
        </row>
        <row r="821">
          <cell r="G821">
            <v>0</v>
          </cell>
        </row>
        <row r="822">
          <cell r="G822">
            <v>0</v>
          </cell>
        </row>
        <row r="823">
          <cell r="G823">
            <v>0</v>
          </cell>
        </row>
        <row r="824">
          <cell r="G824">
            <v>0</v>
          </cell>
        </row>
        <row r="825">
          <cell r="G825">
            <v>0</v>
          </cell>
        </row>
        <row r="826">
          <cell r="G826">
            <v>0</v>
          </cell>
        </row>
        <row r="827">
          <cell r="G827">
            <v>0</v>
          </cell>
        </row>
        <row r="828">
          <cell r="G828">
            <v>0</v>
          </cell>
        </row>
        <row r="829">
          <cell r="G829">
            <v>0</v>
          </cell>
        </row>
        <row r="830">
          <cell r="G830">
            <v>0</v>
          </cell>
        </row>
        <row r="831">
          <cell r="G831">
            <v>0</v>
          </cell>
        </row>
        <row r="832">
          <cell r="G832">
            <v>0</v>
          </cell>
        </row>
        <row r="833">
          <cell r="G833">
            <v>0</v>
          </cell>
        </row>
        <row r="834">
          <cell r="G834">
            <v>0</v>
          </cell>
        </row>
        <row r="835">
          <cell r="G835">
            <v>0</v>
          </cell>
        </row>
        <row r="836">
          <cell r="G836">
            <v>0</v>
          </cell>
        </row>
        <row r="837">
          <cell r="G837">
            <v>0</v>
          </cell>
        </row>
        <row r="838">
          <cell r="G838">
            <v>0</v>
          </cell>
        </row>
        <row r="839">
          <cell r="G839">
            <v>0</v>
          </cell>
        </row>
        <row r="840">
          <cell r="G840">
            <v>0</v>
          </cell>
        </row>
        <row r="841">
          <cell r="G841">
            <v>0</v>
          </cell>
        </row>
        <row r="842">
          <cell r="G842">
            <v>0</v>
          </cell>
        </row>
        <row r="843">
          <cell r="G843">
            <v>0</v>
          </cell>
        </row>
        <row r="844">
          <cell r="G844">
            <v>0</v>
          </cell>
        </row>
        <row r="845">
          <cell r="G845">
            <v>0</v>
          </cell>
        </row>
        <row r="846">
          <cell r="G846">
            <v>0</v>
          </cell>
        </row>
        <row r="847">
          <cell r="G847">
            <v>0</v>
          </cell>
        </row>
        <row r="848">
          <cell r="G848">
            <v>0</v>
          </cell>
        </row>
        <row r="849">
          <cell r="G849">
            <v>0</v>
          </cell>
        </row>
        <row r="850">
          <cell r="G850">
            <v>0</v>
          </cell>
        </row>
        <row r="851">
          <cell r="G851">
            <v>0</v>
          </cell>
        </row>
        <row r="852">
          <cell r="G852">
            <v>0</v>
          </cell>
        </row>
        <row r="853">
          <cell r="G853">
            <v>0</v>
          </cell>
        </row>
        <row r="854">
          <cell r="G854">
            <v>0</v>
          </cell>
        </row>
        <row r="855">
          <cell r="G855">
            <v>0</v>
          </cell>
        </row>
        <row r="856">
          <cell r="G856">
            <v>0</v>
          </cell>
        </row>
        <row r="857">
          <cell r="G857">
            <v>0</v>
          </cell>
        </row>
        <row r="858">
          <cell r="G858">
            <v>0</v>
          </cell>
        </row>
        <row r="859">
          <cell r="G859">
            <v>0</v>
          </cell>
        </row>
        <row r="860">
          <cell r="G860">
            <v>0</v>
          </cell>
        </row>
        <row r="861">
          <cell r="G861">
            <v>0</v>
          </cell>
        </row>
        <row r="862">
          <cell r="G862">
            <v>0</v>
          </cell>
        </row>
        <row r="863">
          <cell r="G863">
            <v>0</v>
          </cell>
        </row>
        <row r="864">
          <cell r="G864">
            <v>0</v>
          </cell>
        </row>
        <row r="865">
          <cell r="G865">
            <v>0</v>
          </cell>
        </row>
        <row r="866">
          <cell r="G866">
            <v>0</v>
          </cell>
        </row>
        <row r="867">
          <cell r="G867">
            <v>0</v>
          </cell>
        </row>
        <row r="868">
          <cell r="G868">
            <v>0</v>
          </cell>
        </row>
        <row r="869">
          <cell r="G869">
            <v>0</v>
          </cell>
        </row>
        <row r="870">
          <cell r="G870">
            <v>0</v>
          </cell>
        </row>
        <row r="871">
          <cell r="G871">
            <v>0</v>
          </cell>
        </row>
        <row r="872">
          <cell r="G872">
            <v>0</v>
          </cell>
        </row>
        <row r="873">
          <cell r="G873">
            <v>0</v>
          </cell>
        </row>
        <row r="874">
          <cell r="G874">
            <v>0</v>
          </cell>
        </row>
        <row r="875">
          <cell r="G875">
            <v>0</v>
          </cell>
        </row>
        <row r="876">
          <cell r="G876">
            <v>0</v>
          </cell>
        </row>
        <row r="877">
          <cell r="G877">
            <v>0</v>
          </cell>
        </row>
        <row r="878">
          <cell r="G878">
            <v>0</v>
          </cell>
        </row>
        <row r="879">
          <cell r="G879">
            <v>0</v>
          </cell>
        </row>
        <row r="880">
          <cell r="G880">
            <v>0</v>
          </cell>
        </row>
        <row r="881">
          <cell r="G881">
            <v>0</v>
          </cell>
        </row>
        <row r="882">
          <cell r="G882">
            <v>0</v>
          </cell>
        </row>
        <row r="883">
          <cell r="G883">
            <v>0</v>
          </cell>
        </row>
        <row r="884">
          <cell r="G884">
            <v>0</v>
          </cell>
        </row>
        <row r="885">
          <cell r="G885">
            <v>0</v>
          </cell>
        </row>
        <row r="886">
          <cell r="G886">
            <v>0</v>
          </cell>
        </row>
        <row r="887">
          <cell r="G887">
            <v>0</v>
          </cell>
        </row>
        <row r="888">
          <cell r="G888">
            <v>0</v>
          </cell>
        </row>
        <row r="889">
          <cell r="G889">
            <v>0</v>
          </cell>
        </row>
        <row r="890">
          <cell r="G890">
            <v>0</v>
          </cell>
        </row>
        <row r="891">
          <cell r="G891">
            <v>0</v>
          </cell>
        </row>
        <row r="892">
          <cell r="G892">
            <v>0</v>
          </cell>
        </row>
        <row r="893">
          <cell r="G893">
            <v>0</v>
          </cell>
        </row>
        <row r="894">
          <cell r="G894">
            <v>0</v>
          </cell>
        </row>
        <row r="895">
          <cell r="G895">
            <v>0</v>
          </cell>
        </row>
        <row r="896">
          <cell r="G896">
            <v>0</v>
          </cell>
        </row>
        <row r="897">
          <cell r="G897">
            <v>0</v>
          </cell>
        </row>
        <row r="898">
          <cell r="G898">
            <v>0</v>
          </cell>
        </row>
        <row r="899">
          <cell r="G899">
            <v>0</v>
          </cell>
        </row>
        <row r="900">
          <cell r="G900">
            <v>0</v>
          </cell>
        </row>
        <row r="901">
          <cell r="G901">
            <v>0</v>
          </cell>
        </row>
        <row r="902">
          <cell r="G902">
            <v>0</v>
          </cell>
        </row>
        <row r="903">
          <cell r="G903">
            <v>0</v>
          </cell>
        </row>
        <row r="904">
          <cell r="G904">
            <v>0</v>
          </cell>
        </row>
        <row r="905">
          <cell r="G905">
            <v>0</v>
          </cell>
        </row>
        <row r="906">
          <cell r="G906">
            <v>0</v>
          </cell>
        </row>
        <row r="907">
          <cell r="G907">
            <v>0</v>
          </cell>
        </row>
        <row r="908">
          <cell r="G908">
            <v>0</v>
          </cell>
        </row>
        <row r="909">
          <cell r="G909">
            <v>0</v>
          </cell>
        </row>
        <row r="910">
          <cell r="G910">
            <v>0</v>
          </cell>
        </row>
        <row r="911">
          <cell r="G911">
            <v>0</v>
          </cell>
        </row>
        <row r="912">
          <cell r="G912">
            <v>0</v>
          </cell>
        </row>
        <row r="913">
          <cell r="G913">
            <v>0</v>
          </cell>
        </row>
        <row r="914">
          <cell r="G914">
            <v>0</v>
          </cell>
        </row>
        <row r="915">
          <cell r="G915">
            <v>0</v>
          </cell>
        </row>
        <row r="916">
          <cell r="G916">
            <v>0</v>
          </cell>
        </row>
        <row r="917">
          <cell r="G917">
            <v>0</v>
          </cell>
        </row>
        <row r="918">
          <cell r="G918">
            <v>0</v>
          </cell>
        </row>
        <row r="919">
          <cell r="G919">
            <v>0</v>
          </cell>
        </row>
        <row r="920">
          <cell r="G920">
            <v>0</v>
          </cell>
        </row>
        <row r="921">
          <cell r="G921">
            <v>0</v>
          </cell>
        </row>
        <row r="922">
          <cell r="G922">
            <v>0</v>
          </cell>
        </row>
        <row r="923">
          <cell r="G923">
            <v>0</v>
          </cell>
        </row>
        <row r="924">
          <cell r="G924">
            <v>0</v>
          </cell>
        </row>
        <row r="925">
          <cell r="G925">
            <v>0</v>
          </cell>
        </row>
        <row r="926">
          <cell r="G926">
            <v>0</v>
          </cell>
        </row>
        <row r="927">
          <cell r="G927">
            <v>0</v>
          </cell>
        </row>
        <row r="928">
          <cell r="G928">
            <v>0</v>
          </cell>
        </row>
        <row r="929">
          <cell r="G929">
            <v>0</v>
          </cell>
        </row>
        <row r="930">
          <cell r="G930">
            <v>0</v>
          </cell>
        </row>
        <row r="931">
          <cell r="G931">
            <v>0</v>
          </cell>
        </row>
        <row r="932">
          <cell r="G932">
            <v>0</v>
          </cell>
        </row>
        <row r="933">
          <cell r="G933">
            <v>0</v>
          </cell>
        </row>
        <row r="934">
          <cell r="G934">
            <v>0</v>
          </cell>
        </row>
        <row r="935">
          <cell r="G935">
            <v>0</v>
          </cell>
        </row>
        <row r="936">
          <cell r="G936">
            <v>0</v>
          </cell>
        </row>
        <row r="937">
          <cell r="G937">
            <v>0</v>
          </cell>
        </row>
        <row r="938">
          <cell r="G938">
            <v>0</v>
          </cell>
        </row>
        <row r="939">
          <cell r="G939">
            <v>0</v>
          </cell>
        </row>
        <row r="940">
          <cell r="G940">
            <v>0</v>
          </cell>
        </row>
        <row r="941">
          <cell r="G941">
            <v>0</v>
          </cell>
        </row>
        <row r="942">
          <cell r="G942">
            <v>0</v>
          </cell>
        </row>
        <row r="943">
          <cell r="G943">
            <v>0</v>
          </cell>
        </row>
        <row r="944">
          <cell r="G944">
            <v>0</v>
          </cell>
        </row>
        <row r="945">
          <cell r="G945">
            <v>0</v>
          </cell>
        </row>
        <row r="946">
          <cell r="G946">
            <v>0</v>
          </cell>
        </row>
        <row r="947">
          <cell r="G947">
            <v>0</v>
          </cell>
        </row>
        <row r="948">
          <cell r="G948">
            <v>0</v>
          </cell>
        </row>
        <row r="949">
          <cell r="G949">
            <v>0</v>
          </cell>
        </row>
        <row r="950">
          <cell r="G950">
            <v>0</v>
          </cell>
        </row>
        <row r="951">
          <cell r="G951">
            <v>0</v>
          </cell>
        </row>
        <row r="952">
          <cell r="G952">
            <v>0</v>
          </cell>
        </row>
        <row r="953">
          <cell r="G953">
            <v>0</v>
          </cell>
        </row>
        <row r="954">
          <cell r="G954">
            <v>0</v>
          </cell>
        </row>
        <row r="955">
          <cell r="G955">
            <v>0</v>
          </cell>
        </row>
        <row r="956">
          <cell r="G956">
            <v>0</v>
          </cell>
        </row>
        <row r="957">
          <cell r="G957">
            <v>0</v>
          </cell>
        </row>
        <row r="958">
          <cell r="G958">
            <v>0</v>
          </cell>
        </row>
        <row r="959">
          <cell r="G959">
            <v>0</v>
          </cell>
        </row>
        <row r="960">
          <cell r="G960">
            <v>0</v>
          </cell>
        </row>
        <row r="961">
          <cell r="G961">
            <v>0</v>
          </cell>
        </row>
        <row r="962">
          <cell r="G962">
            <v>0</v>
          </cell>
        </row>
        <row r="963">
          <cell r="G963">
            <v>0</v>
          </cell>
        </row>
        <row r="964">
          <cell r="G964">
            <v>0</v>
          </cell>
        </row>
        <row r="965">
          <cell r="G965">
            <v>0</v>
          </cell>
        </row>
        <row r="966">
          <cell r="G966">
            <v>0</v>
          </cell>
        </row>
        <row r="967">
          <cell r="G967">
            <v>0</v>
          </cell>
        </row>
        <row r="968">
          <cell r="G968">
            <v>0</v>
          </cell>
        </row>
        <row r="969">
          <cell r="G969">
            <v>0</v>
          </cell>
        </row>
        <row r="970">
          <cell r="G970">
            <v>0</v>
          </cell>
        </row>
        <row r="971">
          <cell r="G971">
            <v>0</v>
          </cell>
        </row>
        <row r="972">
          <cell r="G972">
            <v>0</v>
          </cell>
        </row>
        <row r="973">
          <cell r="G973">
            <v>0</v>
          </cell>
        </row>
        <row r="974">
          <cell r="G974">
            <v>0</v>
          </cell>
        </row>
        <row r="975">
          <cell r="G975">
            <v>0</v>
          </cell>
        </row>
        <row r="976">
          <cell r="G976">
            <v>0</v>
          </cell>
        </row>
        <row r="977">
          <cell r="G977">
            <v>0</v>
          </cell>
        </row>
        <row r="978">
          <cell r="G978">
            <v>0</v>
          </cell>
        </row>
        <row r="979">
          <cell r="G979">
            <v>0</v>
          </cell>
        </row>
        <row r="980">
          <cell r="G980">
            <v>0</v>
          </cell>
        </row>
        <row r="981">
          <cell r="G981">
            <v>0</v>
          </cell>
        </row>
        <row r="982">
          <cell r="G982">
            <v>0</v>
          </cell>
        </row>
        <row r="983">
          <cell r="G983">
            <v>0</v>
          </cell>
        </row>
        <row r="984">
          <cell r="G984">
            <v>0</v>
          </cell>
        </row>
        <row r="985">
          <cell r="G985">
            <v>0</v>
          </cell>
        </row>
        <row r="986">
          <cell r="G986">
            <v>0</v>
          </cell>
        </row>
        <row r="987">
          <cell r="G987">
            <v>0</v>
          </cell>
        </row>
        <row r="988">
          <cell r="G988">
            <v>0</v>
          </cell>
        </row>
        <row r="989">
          <cell r="G989">
            <v>0</v>
          </cell>
        </row>
        <row r="990">
          <cell r="G990">
            <v>0</v>
          </cell>
        </row>
        <row r="991">
          <cell r="G991">
            <v>0</v>
          </cell>
        </row>
        <row r="992">
          <cell r="G992">
            <v>0</v>
          </cell>
        </row>
        <row r="993">
          <cell r="G993">
            <v>0</v>
          </cell>
        </row>
        <row r="994">
          <cell r="G994">
            <v>0</v>
          </cell>
        </row>
        <row r="995">
          <cell r="G995">
            <v>0</v>
          </cell>
        </row>
        <row r="996">
          <cell r="G996">
            <v>0</v>
          </cell>
        </row>
        <row r="997">
          <cell r="G997">
            <v>0</v>
          </cell>
        </row>
        <row r="998">
          <cell r="G998">
            <v>0</v>
          </cell>
        </row>
        <row r="999">
          <cell r="G999">
            <v>0</v>
          </cell>
        </row>
        <row r="1000">
          <cell r="G100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АдмРасх"/>
      <sheetName val="ТЭП"/>
      <sheetName val="АнКТО "/>
      <sheetName val="КТО_1"/>
      <sheetName val="налоги"/>
      <sheetName val="Описание"/>
      <sheetName val="Gr"/>
      <sheetName val="Co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>
            <v>1</v>
          </cell>
          <cell r="C2" t="str">
            <v>ОАО "Узеньмунайгаз"</v>
          </cell>
        </row>
        <row r="3">
          <cell r="B3">
            <v>2</v>
          </cell>
          <cell r="C3" t="str">
            <v>ОАО "Эмбамунайгаз"</v>
          </cell>
        </row>
        <row r="4">
          <cell r="B4">
            <v>3</v>
          </cell>
          <cell r="C4" t="str">
            <v>ЗАО "КазМунайТениз"</v>
          </cell>
        </row>
        <row r="5">
          <cell r="B5">
            <v>19</v>
          </cell>
          <cell r="C5" t="str">
            <v>ТОО "Жамбай"</v>
          </cell>
        </row>
        <row r="6">
          <cell r="B6">
            <v>4</v>
          </cell>
          <cell r="C6" t="str">
            <v>ЗАО "КазТрансОйл"</v>
          </cell>
        </row>
        <row r="7">
          <cell r="B7">
            <v>5</v>
          </cell>
          <cell r="C7" t="str">
            <v>ЗАО "КазМорТрансФлот"</v>
          </cell>
        </row>
        <row r="8">
          <cell r="B8">
            <v>8</v>
          </cell>
          <cell r="C8" t="str">
            <v>ЗАО "СЗТК "МунайТас"</v>
          </cell>
        </row>
        <row r="9">
          <cell r="B9">
            <v>7</v>
          </cell>
          <cell r="C9" t="str">
            <v>ЗАО "КазТрансГаз"</v>
          </cell>
        </row>
        <row r="10">
          <cell r="B10">
            <v>25</v>
          </cell>
          <cell r="C10" t="str">
            <v>ИЦА</v>
          </cell>
        </row>
        <row r="11">
          <cell r="B11">
            <v>26</v>
          </cell>
          <cell r="C11" t="str">
            <v>Казтрансгаз LNG</v>
          </cell>
        </row>
        <row r="12">
          <cell r="B12">
            <v>10</v>
          </cell>
          <cell r="C12" t="str">
            <v>ОАО "Атырауский НПЗ"</v>
          </cell>
        </row>
        <row r="13">
          <cell r="B13">
            <v>11</v>
          </cell>
          <cell r="C13" t="str">
            <v>ТОО "Торговый дом "КазМунайГаз"</v>
          </cell>
        </row>
        <row r="14">
          <cell r="B14">
            <v>27</v>
          </cell>
          <cell r="C14" t="str">
            <v>Продактс</v>
          </cell>
        </row>
        <row r="15">
          <cell r="B15">
            <v>28</v>
          </cell>
          <cell r="C15" t="str">
            <v>Мунай импекс</v>
          </cell>
        </row>
        <row r="16">
          <cell r="B16">
            <v>12</v>
          </cell>
          <cell r="C16" t="str">
            <v>ТОО "КазМунайГаз-Бурение"</v>
          </cell>
        </row>
        <row r="17">
          <cell r="B17">
            <v>13</v>
          </cell>
          <cell r="C17" t="str">
            <v>ЗАО "КазСтройСервис"</v>
          </cell>
        </row>
        <row r="18">
          <cell r="B18">
            <v>14</v>
          </cell>
          <cell r="C18" t="str">
            <v>ОАО "Казахстанкаспийшельф"</v>
          </cell>
        </row>
        <row r="19">
          <cell r="B19">
            <v>15</v>
          </cell>
          <cell r="C19" t="str">
            <v>ОАО "КазТрансКом"</v>
          </cell>
        </row>
        <row r="20">
          <cell r="B20">
            <v>16</v>
          </cell>
          <cell r="C20" t="str">
            <v>ЗАО "Казахский институт нефти и газа"</v>
          </cell>
        </row>
        <row r="21">
          <cell r="B21">
            <v>17</v>
          </cell>
          <cell r="C21" t="str">
            <v>ОАО "Международный аэропорт Атырау"</v>
          </cell>
        </row>
        <row r="22">
          <cell r="B22">
            <v>18</v>
          </cell>
          <cell r="C22" t="str">
            <v>ОАО "Евро-Азия Эйр"</v>
          </cell>
        </row>
        <row r="23">
          <cell r="B23">
            <v>20</v>
          </cell>
          <cell r="C23" t="str">
            <v>ТОО "КазМунайГаз-Сервис"</v>
          </cell>
        </row>
        <row r="24">
          <cell r="B24">
            <v>21</v>
          </cell>
          <cell r="C24" t="str">
            <v>ТОО "Нефтеконсалтинг"</v>
          </cell>
        </row>
        <row r="25">
          <cell r="B25">
            <v>29</v>
          </cell>
          <cell r="C25" t="str">
            <v>Мунаймаш</v>
          </cell>
        </row>
        <row r="26">
          <cell r="B26">
            <v>30</v>
          </cell>
          <cell r="C26" t="str">
            <v>ЦТИ</v>
          </cell>
        </row>
        <row r="27">
          <cell r="B27">
            <v>22</v>
          </cell>
          <cell r="C27" t="str">
            <v>ЗАО "НК "КазМунайГаз"</v>
          </cell>
        </row>
        <row r="28">
          <cell r="B28" t="str">
            <v>23</v>
          </cell>
          <cell r="C28" t="str">
            <v>ЗАО "ННК "Казахойл"</v>
          </cell>
        </row>
        <row r="29">
          <cell r="B29" t="str">
            <v>24</v>
          </cell>
          <cell r="C29" t="str">
            <v>ЗАО "НК "Транспорт Нефти и Газа"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Паспорт"/>
      <sheetName val="1NK"/>
      <sheetName val="4NK"/>
      <sheetName val="ЦентрЗатр"/>
      <sheetName val="ЕдИзм"/>
      <sheetName val="Import01"/>
      <sheetName val="Предпр"/>
      <sheetName val="Comp"/>
      <sheetName val="2.2 ОтклОТМ"/>
      <sheetName val="1.3.2 ОТМ"/>
      <sheetName val="из сем"/>
      <sheetName val="7.1"/>
      <sheetName val="KAZAK RECO ST 99"/>
      <sheetName val="rUMG"/>
      <sheetName val="Capex"/>
      <sheetName val="Comp06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Dictionaries"/>
      <sheetName val="FES"/>
      <sheetName val="Форма2"/>
      <sheetName val="Graph"/>
      <sheetName val="P9-BS by Co"/>
      <sheetName val="Hidden"/>
      <sheetName val="2_2 ОтклОТМ"/>
      <sheetName val="1_3_2 ОТМ"/>
      <sheetName val="Список документов"/>
      <sheetName val="7"/>
      <sheetName val="10"/>
      <sheetName val="1"/>
      <sheetName val="Catalogue"/>
      <sheetName val="Links"/>
      <sheetName val="ЛСЦ начисленное на 31.12.08"/>
      <sheetName val="ЛЛизинг начис. на 31.12.08"/>
      <sheetName val="МодельППП (Свод)"/>
      <sheetName val="FS-97"/>
      <sheetName val="ВОЛС"/>
      <sheetName val="Project Detail Inputs"/>
      <sheetName val="Loaded"/>
      <sheetName val="2_2_ОтклОТМ"/>
      <sheetName val="1_3_2_ОТМ"/>
      <sheetName val="из_сем"/>
      <sheetName val="7_1"/>
      <sheetName val="KAZAK_RECO_ST_99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P9-BS_by_Co"/>
      <sheetName val="2_2_ОтклОТМ1"/>
      <sheetName val="1_3_2_ОТМ1"/>
      <sheetName val="Список_документов"/>
      <sheetName val="ЛСЦ_начисленное_на_31_12_08"/>
      <sheetName val="ЛЛизинг_начис__на_31_12_08"/>
      <sheetName val="МодельППП_(Свод)"/>
      <sheetName val="SA Procedures"/>
      <sheetName val="MetaData"/>
      <sheetName val="из_сем1"/>
      <sheetName val="2_2_ОтклОТМ2"/>
      <sheetName val="1_3_2_ОТМ2"/>
      <sheetName val="7_11"/>
      <sheetName val="18_1"/>
      <sheetName val="08_1"/>
      <sheetName val="11_1"/>
      <sheetName val="14_1"/>
      <sheetName val="15_1"/>
      <sheetName val="05_1"/>
      <sheetName val="09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KAZAK_RECO_ST_991"/>
      <sheetName val="P9-BS_by_Co1"/>
      <sheetName val="2_2_ОтклОТМ3"/>
      <sheetName val="1_3_2_ОТМ3"/>
      <sheetName val="Список_документов1"/>
      <sheetName val="ЛСЦ_начисленное_на_31_12_081"/>
      <sheetName val="ЛЛизинг_начис__на_31_12_081"/>
      <sheetName val="МодельППП_(Свод)1"/>
      <sheetName val="SA_Procedures"/>
      <sheetName val="канат.прод."/>
      <sheetName val="2_2_ОтклОТМ4"/>
      <sheetName val="1_3_2_ОТМ4"/>
      <sheetName val="из_сем2"/>
      <sheetName val="7_12"/>
      <sheetName val="KAZAK_RECO_ST_992"/>
      <sheetName val="18_2"/>
      <sheetName val="08_2"/>
      <sheetName val="11_2"/>
      <sheetName val="14_2"/>
      <sheetName val="15_2"/>
      <sheetName val="05_2"/>
      <sheetName val="09_2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P9-BS_by_Co2"/>
      <sheetName val="2_2_ОтклОТМ5"/>
      <sheetName val="1_3_2_ОТМ5"/>
      <sheetName val="Список_документов2"/>
      <sheetName val="ЛСЦ_начисленное_на_31_12_082"/>
      <sheetName val="ЛЛизинг_начис__на_31_12_082"/>
      <sheetName val="МодельППП_(Свод)2"/>
      <sheetName val="SA_Procedures1"/>
      <sheetName val="канат_прод_"/>
      <sheetName val="TB"/>
      <sheetName val="поставка сравн13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Алгоритм"/>
      <sheetName val="Паспорт"/>
      <sheetName val="1.1 Сценарий"/>
      <sheetName val="Поставки"/>
      <sheetName val="1.2 Произ-во"/>
      <sheetName val="2.1 КВЛ"/>
      <sheetName val="2.2 Займы"/>
      <sheetName val="2.3 Налоги"/>
      <sheetName val="2.4 Оплата труда"/>
      <sheetName val="3.1 Доходы"/>
      <sheetName val="3.2 Себестоимость"/>
      <sheetName val="3.3 Расходы периода"/>
      <sheetName val="4.1 Импорт"/>
      <sheetName val="4.2 Импортозамещение"/>
      <sheetName val="4.3 Экология"/>
      <sheetName val="4.4 КСКМ"/>
      <sheetName val="4.5 Инновации"/>
      <sheetName val="Cash_All"/>
      <sheetName val="Dir_Cash"/>
      <sheetName val="Dir_Cash (2)"/>
      <sheetName val="Indir_Cash"/>
      <sheetName val="Indir_Cash (2)"/>
      <sheetName val="1NK"/>
      <sheetName val="2NK"/>
      <sheetName val="3NK"/>
      <sheetName val="4NK"/>
      <sheetName val="5NK"/>
      <sheetName val="6NK"/>
      <sheetName val="ЦентрЗатр"/>
      <sheetName val="ЕдИзм"/>
      <sheetName val="Предпр"/>
      <sheetName val="2.2 ОтклОТМ"/>
      <sheetName val="1.3.2 ОТМ"/>
      <sheetName val="Форма2"/>
      <sheetName val="Прочие "/>
      <sheetName val="Добыча нефти4"/>
      <sheetName val="Capex"/>
      <sheetName val="FES"/>
      <sheetName val="ОТиТБ"/>
      <sheetName val="Пр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2">
          <cell r="E2" t="str">
            <v>00</v>
          </cell>
          <cell r="F2" t="str">
            <v>000001</v>
          </cell>
        </row>
        <row r="3">
          <cell r="E3" t="str">
            <v>31</v>
          </cell>
          <cell r="F3" t="str">
            <v>010101</v>
          </cell>
        </row>
        <row r="4">
          <cell r="E4" t="str">
            <v>31</v>
          </cell>
          <cell r="F4" t="str">
            <v>010102</v>
          </cell>
        </row>
        <row r="5">
          <cell r="E5" t="str">
            <v>31</v>
          </cell>
          <cell r="F5" t="str">
            <v>010203</v>
          </cell>
        </row>
        <row r="6">
          <cell r="E6" t="str">
            <v>42</v>
          </cell>
          <cell r="F6" t="str">
            <v>010304</v>
          </cell>
        </row>
        <row r="7">
          <cell r="E7" t="str">
            <v>41</v>
          </cell>
          <cell r="F7" t="str">
            <v>010406</v>
          </cell>
        </row>
        <row r="8">
          <cell r="E8" t="str">
            <v>11</v>
          </cell>
          <cell r="F8" t="str">
            <v>020101</v>
          </cell>
        </row>
        <row r="9">
          <cell r="E9" t="str">
            <v>11</v>
          </cell>
          <cell r="F9" t="str">
            <v>021102</v>
          </cell>
        </row>
        <row r="10">
          <cell r="E10" t="str">
            <v>11</v>
          </cell>
          <cell r="F10" t="str">
            <v>021103</v>
          </cell>
        </row>
        <row r="11">
          <cell r="E11" t="str">
            <v>11</v>
          </cell>
          <cell r="F11" t="str">
            <v>030101</v>
          </cell>
        </row>
        <row r="12">
          <cell r="E12" t="str">
            <v>30</v>
          </cell>
          <cell r="F12" t="str">
            <v>030102</v>
          </cell>
        </row>
        <row r="13">
          <cell r="E13" t="str">
            <v>41</v>
          </cell>
          <cell r="F13" t="str">
            <v>030403</v>
          </cell>
        </row>
        <row r="14">
          <cell r="E14" t="str">
            <v>30</v>
          </cell>
          <cell r="F14" t="str">
            <v>030604</v>
          </cell>
        </row>
        <row r="15">
          <cell r="E15" t="str">
            <v>30</v>
          </cell>
          <cell r="F15" t="str">
            <v>030705</v>
          </cell>
        </row>
        <row r="16">
          <cell r="E16" t="str">
            <v>31</v>
          </cell>
          <cell r="F16" t="str">
            <v>040101</v>
          </cell>
        </row>
        <row r="17">
          <cell r="E17" t="str">
            <v>82</v>
          </cell>
          <cell r="F17" t="str">
            <v>040102</v>
          </cell>
        </row>
        <row r="18">
          <cell r="E18" t="str">
            <v>31</v>
          </cell>
          <cell r="F18" t="str">
            <v>040103</v>
          </cell>
        </row>
        <row r="19">
          <cell r="E19" t="str">
            <v>41</v>
          </cell>
          <cell r="F19" t="str">
            <v>040404</v>
          </cell>
        </row>
        <row r="20">
          <cell r="E20" t="str">
            <v>41</v>
          </cell>
          <cell r="F20" t="str">
            <v>040405</v>
          </cell>
        </row>
        <row r="21">
          <cell r="E21" t="str">
            <v>41</v>
          </cell>
          <cell r="F21" t="str">
            <v>040406</v>
          </cell>
        </row>
        <row r="22">
          <cell r="E22" t="str">
            <v>41</v>
          </cell>
          <cell r="F22" t="str">
            <v>040407</v>
          </cell>
        </row>
        <row r="23">
          <cell r="E23" t="str">
            <v>41</v>
          </cell>
          <cell r="F23" t="str">
            <v>040408</v>
          </cell>
        </row>
        <row r="24">
          <cell r="E24" t="str">
            <v>41</v>
          </cell>
          <cell r="F24" t="str">
            <v>040409</v>
          </cell>
        </row>
        <row r="25">
          <cell r="E25" t="str">
            <v>41</v>
          </cell>
          <cell r="F25" t="str">
            <v>040410</v>
          </cell>
        </row>
        <row r="26">
          <cell r="E26" t="str">
            <v>31</v>
          </cell>
          <cell r="F26" t="str">
            <v>050101</v>
          </cell>
        </row>
        <row r="27">
          <cell r="E27" t="str">
            <v>41</v>
          </cell>
          <cell r="F27" t="str">
            <v>050501</v>
          </cell>
        </row>
        <row r="28">
          <cell r="E28" t="str">
            <v>31</v>
          </cell>
          <cell r="F28" t="str">
            <v>060101</v>
          </cell>
        </row>
        <row r="29">
          <cell r="E29" t="str">
            <v>31</v>
          </cell>
          <cell r="F29" t="str">
            <v>070601</v>
          </cell>
        </row>
        <row r="30">
          <cell r="E30" t="str">
            <v>31</v>
          </cell>
          <cell r="F30" t="str">
            <v>070602</v>
          </cell>
        </row>
        <row r="31">
          <cell r="E31" t="str">
            <v>31</v>
          </cell>
          <cell r="F31" t="str">
            <v>070603</v>
          </cell>
        </row>
        <row r="32">
          <cell r="E32" t="str">
            <v>31</v>
          </cell>
          <cell r="F32" t="str">
            <v>070604</v>
          </cell>
        </row>
        <row r="33">
          <cell r="E33" t="str">
            <v>31</v>
          </cell>
          <cell r="F33" t="str">
            <v>070605</v>
          </cell>
        </row>
        <row r="34">
          <cell r="E34" t="str">
            <v>31</v>
          </cell>
          <cell r="F34" t="str">
            <v>070606</v>
          </cell>
        </row>
        <row r="35">
          <cell r="E35" t="str">
            <v>31</v>
          </cell>
          <cell r="F35" t="str">
            <v>070607</v>
          </cell>
        </row>
        <row r="36">
          <cell r="E36" t="str">
            <v>31</v>
          </cell>
          <cell r="F36" t="str">
            <v>070608</v>
          </cell>
        </row>
        <row r="37">
          <cell r="E37" t="str">
            <v>31</v>
          </cell>
          <cell r="F37" t="str">
            <v>070609</v>
          </cell>
        </row>
        <row r="38">
          <cell r="E38" t="str">
            <v>31</v>
          </cell>
          <cell r="F38" t="str">
            <v>070610</v>
          </cell>
        </row>
        <row r="39">
          <cell r="E39" t="str">
            <v>31</v>
          </cell>
          <cell r="F39" t="str">
            <v>070611</v>
          </cell>
        </row>
        <row r="40">
          <cell r="E40" t="str">
            <v>31</v>
          </cell>
          <cell r="F40" t="str">
            <v>070612</v>
          </cell>
        </row>
        <row r="41">
          <cell r="E41" t="str">
            <v>30</v>
          </cell>
          <cell r="F41" t="str">
            <v>080801</v>
          </cell>
        </row>
        <row r="42">
          <cell r="E42" t="str">
            <v>11</v>
          </cell>
          <cell r="F42" t="str">
            <v>080902</v>
          </cell>
        </row>
        <row r="43">
          <cell r="E43" t="str">
            <v>11</v>
          </cell>
          <cell r="F43" t="str">
            <v>081003</v>
          </cell>
        </row>
        <row r="44">
          <cell r="E44" t="str">
            <v>30</v>
          </cell>
          <cell r="F44" t="str">
            <v>081104</v>
          </cell>
        </row>
        <row r="45">
          <cell r="E45" t="str">
            <v>30</v>
          </cell>
          <cell r="F45" t="str">
            <v>081105</v>
          </cell>
        </row>
        <row r="46">
          <cell r="E46" t="str">
            <v>11</v>
          </cell>
          <cell r="F46" t="str">
            <v>081106</v>
          </cell>
        </row>
        <row r="47">
          <cell r="E47" t="str">
            <v>11</v>
          </cell>
          <cell r="F47" t="str">
            <v>081107</v>
          </cell>
        </row>
        <row r="48">
          <cell r="E48" t="str">
            <v>11</v>
          </cell>
          <cell r="F48" t="str">
            <v>081108</v>
          </cell>
        </row>
        <row r="49">
          <cell r="E49" t="str">
            <v>30</v>
          </cell>
          <cell r="F49" t="str">
            <v>081109</v>
          </cell>
        </row>
        <row r="50">
          <cell r="E50" t="str">
            <v>30</v>
          </cell>
          <cell r="F50" t="str">
            <v>081110</v>
          </cell>
        </row>
        <row r="51">
          <cell r="E51" t="str">
            <v>30</v>
          </cell>
          <cell r="F51" t="str">
            <v>081111</v>
          </cell>
        </row>
        <row r="52">
          <cell r="E52" t="str">
            <v>30</v>
          </cell>
          <cell r="F52" t="str">
            <v>081112</v>
          </cell>
        </row>
        <row r="53">
          <cell r="E53" t="str">
            <v>30</v>
          </cell>
          <cell r="F53" t="str">
            <v>081113</v>
          </cell>
        </row>
        <row r="54">
          <cell r="E54" t="str">
            <v>71</v>
          </cell>
          <cell r="F54" t="str">
            <v>081114</v>
          </cell>
        </row>
        <row r="55">
          <cell r="E55" t="str">
            <v>30</v>
          </cell>
          <cell r="F55" t="str">
            <v>081115</v>
          </cell>
        </row>
        <row r="56">
          <cell r="E56" t="str">
            <v>90</v>
          </cell>
          <cell r="F56" t="str">
            <v>081116</v>
          </cell>
        </row>
        <row r="57">
          <cell r="E57" t="str">
            <v>90</v>
          </cell>
          <cell r="F57" t="str">
            <v>081117</v>
          </cell>
        </row>
        <row r="58">
          <cell r="E58" t="str">
            <v>90</v>
          </cell>
          <cell r="F58" t="str">
            <v>081118</v>
          </cell>
        </row>
        <row r="59">
          <cell r="E59" t="str">
            <v>90</v>
          </cell>
          <cell r="F59" t="str">
            <v>081119</v>
          </cell>
        </row>
        <row r="60">
          <cell r="E60" t="str">
            <v>90</v>
          </cell>
          <cell r="F60" t="str">
            <v>081120</v>
          </cell>
        </row>
        <row r="61">
          <cell r="E61" t="str">
            <v>90</v>
          </cell>
          <cell r="F61" t="str">
            <v>081121</v>
          </cell>
        </row>
        <row r="62">
          <cell r="E62" t="str">
            <v>11</v>
          </cell>
          <cell r="F62" t="str">
            <v>091122</v>
          </cell>
        </row>
        <row r="63">
          <cell r="E63" t="str">
            <v>31</v>
          </cell>
          <cell r="F63" t="str">
            <v>100101</v>
          </cell>
        </row>
        <row r="64">
          <cell r="E64" t="str">
            <v>42</v>
          </cell>
          <cell r="F64" t="str">
            <v>100302</v>
          </cell>
        </row>
        <row r="65">
          <cell r="E65" t="str">
            <v>31</v>
          </cell>
          <cell r="F65" t="str">
            <v>110101</v>
          </cell>
        </row>
      </sheetData>
      <sheetData sheetId="30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OD 2410"/>
      <sheetName val="TOD 2930"/>
      <sheetName val="TOD depreciation"/>
      <sheetName val="SS"/>
      <sheetName val="AML"/>
      <sheetName val="XREF"/>
      <sheetName val="Tickmarks"/>
    </sheetNames>
    <sheetDataSet>
      <sheetData sheetId="0">
        <row r="25">
          <cell r="G25">
            <v>57108.774100000002</v>
          </cell>
        </row>
      </sheetData>
      <sheetData sheetId="1">
        <row r="600">
          <cell r="F600">
            <v>57108.774099999966</v>
          </cell>
          <cell r="J600">
            <v>-10000.000000000065</v>
          </cell>
        </row>
      </sheetData>
      <sheetData sheetId="2">
        <row r="199">
          <cell r="F199">
            <v>901330.03295999975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"/>
      <sheetName val="Input_BS"/>
      <sheetName val="Input_P&amp;L"/>
      <sheetName val="Sales_assumptions"/>
      <sheetName val="COS_assumptions"/>
      <sheetName val="W1_WorkCap"/>
      <sheetName val="W2_CAPEX"/>
      <sheetName val="Exh_P&amp;L"/>
      <sheetName val="Exh_BS"/>
      <sheetName val="Exh_CF"/>
      <sheetName val="Exh_DCF"/>
      <sheetName val="WP_WACC"/>
      <sheetName val="&lt;&lt;&lt;EXHIBITS&gt;&gt;&gt;"/>
      <sheetName val="Баланс"/>
      <sheetName val="P&amp;L"/>
      <sheetName val="Exhibit"/>
      <sheetName val="&lt;&lt;&lt;BULK&gt;&gt;&gt;"/>
      <sheetName val="CF"/>
      <sheetName val="P&amp;L (2)"/>
      <sheetName val="salesBackup"/>
      <sheetName val="2001-2002 intel"/>
      <sheetName val="Cost 2004-2008"/>
    </sheetNames>
    <sheetDataSet>
      <sheetData sheetId="0" refreshError="1">
        <row r="19">
          <cell r="B19">
            <v>30.611899999999999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B1" t="str">
            <v>долл.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 Check"/>
      <sheetName val="Memo"/>
      <sheetName val="BRD"/>
      <sheetName val="FOREX"/>
      <sheetName val="Tickmarks"/>
      <sheetName val="Threshold Calc"/>
    </sheetNames>
    <sheetDataSet>
      <sheetData sheetId="0"/>
      <sheetData sheetId="1"/>
      <sheetData sheetId="2">
        <row r="15">
          <cell r="C15">
            <v>100000</v>
          </cell>
        </row>
      </sheetData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2"/>
      <sheetName val="AutoAdj"/>
      <sheetName val="TB-1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-1"/>
      <sheetName val="O3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</sheetNames>
    <sheetDataSet>
      <sheetData sheetId="0" refreshError="1"/>
      <sheetData sheetId="1" refreshError="1"/>
      <sheetData sheetId="2" refreshError="1"/>
      <sheetData sheetId="3" refreshError="1"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es"/>
      <sheetName val="Cash flow"/>
      <sheetName val="BS &amp; PL"/>
      <sheetName val="Rollforward IAS"/>
      <sheetName val="FA Rollforward IAS"/>
      <sheetName val="2000 FA Disposals"/>
      <sheetName val="FA 2000"/>
      <sheetName val="FA 1999"/>
      <sheetName val="CPI FA"/>
      <sheetName val="Reserves for losses"/>
      <sheetName val="1999 Equity"/>
      <sheetName val="1999 Profit"/>
      <sheetName val="2000 Equity"/>
      <sheetName val="2000 Profit"/>
      <sheetName val="2000 Deferred"/>
      <sheetName val="Tax reconciliation"/>
      <sheetName val="1999 Deferred"/>
      <sheetName val="Other exp"/>
      <sheetName val="Roll Check"/>
      <sheetName val="Opening"/>
      <sheetName val="Rollforward TAL"/>
      <sheetName val="Contributions"/>
      <sheetName val="Reserves"/>
      <sheetName val="Expenses to funds"/>
      <sheetName val="Check"/>
      <sheetName val="Maturity"/>
      <sheetName val="Capital adequacy"/>
      <sheetName val="Fees &amp; Commissions"/>
      <sheetName val="Currency"/>
      <sheetName val="PL 2000"/>
      <sheetName val="CPI"/>
      <sheetName val="TTB Restatement 2000-12 NEW"/>
      <sheetName val="Data"/>
      <sheetName val="N_SVOD"/>
      <sheetName val="Hidden1"/>
      <sheetName val="балансAL"/>
      <sheetName val="Settings"/>
      <sheetName val="Cellular"/>
      <sheetName val="KAZAK RECO ST 99"/>
      <sheetName val="UNITPRICES"/>
      <sheetName val="Captions"/>
      <sheetName val="ЯНВАРЬ"/>
      <sheetName val="$ IS"/>
      <sheetName val="База"/>
      <sheetName val="2.2 ОтклОТМ"/>
      <sheetName val="1.3.2 ОТМ"/>
      <sheetName val="N101"/>
      <sheetName val="11"/>
      <sheetName val="VL1"/>
      <sheetName val="Статьи"/>
      <sheetName val="ЦентрЗатр"/>
      <sheetName val="ЕдИзм"/>
      <sheetName val="Предпр"/>
      <sheetName val="PIT&amp;PP(2)"/>
      <sheetName val="1NK"/>
      <sheetName val="ianvari"/>
      <sheetName val="- 1 -"/>
      <sheetName val="Charts"/>
      <sheetName val="IS"/>
      <sheetName val="Comp"/>
      <sheetName val="3НК"/>
      <sheetName val="6НК-cт."/>
    </sheetNames>
    <sheetDataSet>
      <sheetData sheetId="0">
        <row r="1">
          <cell r="A1" t="str">
            <v>Code</v>
          </cell>
        </row>
      </sheetData>
      <sheetData sheetId="1">
        <row r="1">
          <cell r="A1" t="str">
            <v>Code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Code</v>
          </cell>
        </row>
      </sheetData>
      <sheetData sheetId="29">
        <row r="1">
          <cell r="A1" t="str">
            <v>Code</v>
          </cell>
        </row>
      </sheetData>
      <sheetData sheetId="30" refreshError="1">
        <row r="1">
          <cell r="A1" t="str">
            <v>Code</v>
          </cell>
          <cell r="B1" t="str">
            <v>Month</v>
          </cell>
          <cell r="C1" t="str">
            <v>Year</v>
          </cell>
          <cell r="D1" t="str">
            <v>Month</v>
          </cell>
          <cell r="E1" t="str">
            <v>Index</v>
          </cell>
          <cell r="F1" t="str">
            <v>%</v>
          </cell>
          <cell r="G1" t="str">
            <v>Index for 1999</v>
          </cell>
          <cell r="H1" t="str">
            <v>Index for 2000</v>
          </cell>
        </row>
        <row r="2">
          <cell r="A2" t="str">
            <v>1 1993</v>
          </cell>
          <cell r="B2">
            <v>1</v>
          </cell>
          <cell r="C2">
            <v>1993</v>
          </cell>
          <cell r="D2" t="str">
            <v>Jan</v>
          </cell>
          <cell r="E2">
            <v>114.6</v>
          </cell>
          <cell r="F2">
            <v>1.1459999999999999</v>
          </cell>
          <cell r="G2">
            <v>186392.70066639243</v>
          </cell>
          <cell r="H2">
            <v>197370.03407411592</v>
          </cell>
        </row>
        <row r="3">
          <cell r="A3" t="str">
            <v>2 1993</v>
          </cell>
          <cell r="B3">
            <v>2</v>
          </cell>
          <cell r="C3">
            <v>1993</v>
          </cell>
          <cell r="D3" t="str">
            <v>Feb</v>
          </cell>
          <cell r="E3">
            <v>241.3</v>
          </cell>
          <cell r="F3">
            <v>2.4130000000000003</v>
          </cell>
          <cell r="G3">
            <v>162646.3356600283</v>
          </cell>
          <cell r="H3">
            <v>172225.16062313781</v>
          </cell>
        </row>
        <row r="4">
          <cell r="A4" t="str">
            <v>3 1993</v>
          </cell>
          <cell r="B4">
            <v>3</v>
          </cell>
          <cell r="C4">
            <v>1993</v>
          </cell>
          <cell r="D4" t="str">
            <v>Mar</v>
          </cell>
          <cell r="E4">
            <v>115.1</v>
          </cell>
          <cell r="F4">
            <v>1.151</v>
          </cell>
          <cell r="G4">
            <v>67404.200439298918</v>
          </cell>
          <cell r="H4">
            <v>71373.875102833728</v>
          </cell>
        </row>
        <row r="5">
          <cell r="A5" t="str">
            <v>4 1993</v>
          </cell>
          <cell r="B5">
            <v>4</v>
          </cell>
          <cell r="C5">
            <v>1993</v>
          </cell>
          <cell r="D5" t="str">
            <v>Apr</v>
          </cell>
          <cell r="E5">
            <v>128</v>
          </cell>
          <cell r="F5">
            <v>1.28</v>
          </cell>
          <cell r="G5">
            <v>58561.425229625471</v>
          </cell>
          <cell r="H5">
            <v>62010.317204894636</v>
          </cell>
        </row>
        <row r="6">
          <cell r="A6" t="str">
            <v>5 1993</v>
          </cell>
          <cell r="B6">
            <v>5</v>
          </cell>
          <cell r="C6">
            <v>1993</v>
          </cell>
          <cell r="D6" t="str">
            <v>May</v>
          </cell>
          <cell r="E6">
            <v>114</v>
          </cell>
          <cell r="F6">
            <v>1.1399999999999999</v>
          </cell>
          <cell r="G6">
            <v>45751.113460644898</v>
          </cell>
          <cell r="H6">
            <v>48445.560316323936</v>
          </cell>
        </row>
        <row r="7">
          <cell r="A7" t="str">
            <v>6 1993</v>
          </cell>
          <cell r="B7">
            <v>6</v>
          </cell>
          <cell r="C7">
            <v>1993</v>
          </cell>
          <cell r="D7" t="str">
            <v>Jun</v>
          </cell>
          <cell r="E7">
            <v>155.80000000000001</v>
          </cell>
          <cell r="F7">
            <v>1.5580000000000001</v>
          </cell>
          <cell r="G7">
            <v>40132.555667232373</v>
          </cell>
          <cell r="H7">
            <v>42496.105540635035</v>
          </cell>
        </row>
        <row r="8">
          <cell r="A8" t="str">
            <v>7 1993</v>
          </cell>
          <cell r="B8">
            <v>7</v>
          </cell>
          <cell r="C8">
            <v>1993</v>
          </cell>
          <cell r="D8" t="str">
            <v>Jul</v>
          </cell>
          <cell r="E8">
            <v>115.4</v>
          </cell>
          <cell r="F8">
            <v>1.1540000000000001</v>
          </cell>
          <cell r="G8">
            <v>25759.021609263396</v>
          </cell>
          <cell r="H8">
            <v>27276.0626063126</v>
          </cell>
        </row>
        <row r="9">
          <cell r="A9" t="str">
            <v>8 1993</v>
          </cell>
          <cell r="B9">
            <v>8</v>
          </cell>
          <cell r="C9">
            <v>1993</v>
          </cell>
          <cell r="D9" t="str">
            <v>Aug</v>
          </cell>
          <cell r="E9">
            <v>116</v>
          </cell>
          <cell r="F9">
            <v>1.1599999999999999</v>
          </cell>
          <cell r="G9">
            <v>22321.509193469145</v>
          </cell>
          <cell r="H9">
            <v>23636.102778433793</v>
          </cell>
        </row>
        <row r="10">
          <cell r="A10" t="str">
            <v>9 1993</v>
          </cell>
          <cell r="B10">
            <v>9</v>
          </cell>
          <cell r="C10">
            <v>1993</v>
          </cell>
          <cell r="D10" t="str">
            <v>Sep</v>
          </cell>
          <cell r="E10">
            <v>121.7</v>
          </cell>
          <cell r="F10">
            <v>1.2170000000000001</v>
          </cell>
          <cell r="G10">
            <v>19242.680339197541</v>
          </cell>
          <cell r="H10">
            <v>20375.950671063616</v>
          </cell>
        </row>
        <row r="11">
          <cell r="A11" t="str">
            <v>10 1993</v>
          </cell>
          <cell r="B11">
            <v>10</v>
          </cell>
          <cell r="C11">
            <v>1993</v>
          </cell>
          <cell r="D11" t="str">
            <v>Oct</v>
          </cell>
          <cell r="E11">
            <v>127.7</v>
          </cell>
          <cell r="F11">
            <v>1.2770000000000001</v>
          </cell>
          <cell r="G11">
            <v>15811.569711748183</v>
          </cell>
          <cell r="H11">
            <v>16742.769655763037</v>
          </cell>
        </row>
        <row r="12">
          <cell r="A12" t="str">
            <v>11 1993</v>
          </cell>
          <cell r="B12">
            <v>11</v>
          </cell>
          <cell r="C12">
            <v>1993</v>
          </cell>
          <cell r="D12" t="str">
            <v>Nov</v>
          </cell>
          <cell r="E12">
            <v>529.1</v>
          </cell>
          <cell r="F12">
            <v>5.2910000000000004</v>
          </cell>
          <cell r="G12">
            <v>12381.808701447284</v>
          </cell>
          <cell r="H12">
            <v>13111.017741396268</v>
          </cell>
        </row>
        <row r="13">
          <cell r="A13" t="str">
            <v>12 1993</v>
          </cell>
          <cell r="B13">
            <v>12</v>
          </cell>
          <cell r="C13">
            <v>1993</v>
          </cell>
          <cell r="D13" t="str">
            <v>Dec</v>
          </cell>
          <cell r="E13">
            <v>126.2</v>
          </cell>
          <cell r="F13">
            <v>1.262</v>
          </cell>
          <cell r="G13">
            <v>2340.1641847377214</v>
          </cell>
          <cell r="H13">
            <v>2477.9848311087258</v>
          </cell>
        </row>
        <row r="14">
          <cell r="A14" t="str">
            <v>1 1994</v>
          </cell>
          <cell r="B14">
            <v>1</v>
          </cell>
          <cell r="C14">
            <v>1994</v>
          </cell>
          <cell r="D14" t="str">
            <v>Jan</v>
          </cell>
          <cell r="E14">
            <v>125.5</v>
          </cell>
          <cell r="F14">
            <v>1.2549999999999999</v>
          </cell>
          <cell r="G14">
            <v>1854.3297818840897</v>
          </cell>
          <cell r="H14">
            <v>1963.5379010370252</v>
          </cell>
        </row>
        <row r="15">
          <cell r="A15" t="str">
            <v>2 1994</v>
          </cell>
          <cell r="B15">
            <v>2</v>
          </cell>
          <cell r="C15">
            <v>1994</v>
          </cell>
          <cell r="D15" t="str">
            <v>Feb</v>
          </cell>
          <cell r="E15">
            <v>118.8</v>
          </cell>
          <cell r="F15">
            <v>1.1879999999999999</v>
          </cell>
          <cell r="G15">
            <v>1477.5536110630198</v>
          </cell>
          <cell r="H15">
            <v>1564.5720326988251</v>
          </cell>
        </row>
        <row r="16">
          <cell r="A16" t="str">
            <v>3 1994</v>
          </cell>
          <cell r="B16">
            <v>3</v>
          </cell>
          <cell r="C16">
            <v>1994</v>
          </cell>
          <cell r="D16" t="str">
            <v>Mar</v>
          </cell>
          <cell r="E16">
            <v>135</v>
          </cell>
          <cell r="F16">
            <v>1.35</v>
          </cell>
          <cell r="G16">
            <v>1243.7319958442929</v>
          </cell>
          <cell r="H16">
            <v>1316.9798255040616</v>
          </cell>
        </row>
        <row r="17">
          <cell r="A17" t="str">
            <v>4 1994</v>
          </cell>
          <cell r="B17">
            <v>4</v>
          </cell>
          <cell r="C17">
            <v>1994</v>
          </cell>
          <cell r="D17" t="str">
            <v>Apr</v>
          </cell>
          <cell r="E17">
            <v>132.19999999999999</v>
          </cell>
          <cell r="F17">
            <v>1.3219999999999998</v>
          </cell>
          <cell r="G17">
            <v>921.28295988466141</v>
          </cell>
          <cell r="H17">
            <v>975.54061148449</v>
          </cell>
        </row>
        <row r="18">
          <cell r="A18" t="str">
            <v>5 1994</v>
          </cell>
          <cell r="B18">
            <v>5</v>
          </cell>
          <cell r="C18">
            <v>1994</v>
          </cell>
          <cell r="D18" t="str">
            <v>May</v>
          </cell>
          <cell r="E18">
            <v>115</v>
          </cell>
          <cell r="F18">
            <v>1.1499999999999999</v>
          </cell>
          <cell r="G18">
            <v>696.88574877811004</v>
          </cell>
          <cell r="H18">
            <v>737.92784529840401</v>
          </cell>
        </row>
        <row r="19">
          <cell r="A19" t="str">
            <v>6 1994</v>
          </cell>
          <cell r="B19">
            <v>6</v>
          </cell>
          <cell r="C19">
            <v>1994</v>
          </cell>
          <cell r="D19" t="str">
            <v>Jun</v>
          </cell>
          <cell r="E19">
            <v>115</v>
          </cell>
          <cell r="F19">
            <v>1.1499999999999999</v>
          </cell>
          <cell r="G19">
            <v>605.98760763313919</v>
          </cell>
          <cell r="H19">
            <v>641.67638721600349</v>
          </cell>
        </row>
        <row r="20">
          <cell r="A20" t="str">
            <v>7 1994</v>
          </cell>
          <cell r="B20">
            <v>7</v>
          </cell>
          <cell r="C20">
            <v>1994</v>
          </cell>
          <cell r="D20" t="str">
            <v>Jul</v>
          </cell>
          <cell r="E20">
            <v>120</v>
          </cell>
          <cell r="F20">
            <v>1.2</v>
          </cell>
          <cell r="G20">
            <v>526.94574576794719</v>
          </cell>
          <cell r="H20">
            <v>557.97946714435091</v>
          </cell>
        </row>
        <row r="21">
          <cell r="A21" t="str">
            <v>8 1994</v>
          </cell>
          <cell r="B21">
            <v>8</v>
          </cell>
          <cell r="C21">
            <v>1994</v>
          </cell>
          <cell r="D21" t="str">
            <v>Aug</v>
          </cell>
          <cell r="E21">
            <v>138.9</v>
          </cell>
          <cell r="F21">
            <v>1.389</v>
          </cell>
          <cell r="G21">
            <v>439.12145480662264</v>
          </cell>
          <cell r="H21">
            <v>464.98288928695911</v>
          </cell>
        </row>
        <row r="22">
          <cell r="A22" t="str">
            <v>9 1994</v>
          </cell>
          <cell r="B22">
            <v>9</v>
          </cell>
          <cell r="C22">
            <v>1994</v>
          </cell>
          <cell r="D22" t="str">
            <v>Sep</v>
          </cell>
          <cell r="E22">
            <v>125.6</v>
          </cell>
          <cell r="F22">
            <v>1.256</v>
          </cell>
          <cell r="G22">
            <v>316.14215608828124</v>
          </cell>
          <cell r="H22">
            <v>334.76089941465739</v>
          </cell>
        </row>
        <row r="23">
          <cell r="A23" t="str">
            <v>10 1994</v>
          </cell>
          <cell r="B23">
            <v>10</v>
          </cell>
          <cell r="C23">
            <v>1994</v>
          </cell>
          <cell r="D23" t="str">
            <v>Oct</v>
          </cell>
          <cell r="E23">
            <v>125.8</v>
          </cell>
          <cell r="F23">
            <v>1.258</v>
          </cell>
          <cell r="G23">
            <v>251.70553828684811</v>
          </cell>
          <cell r="H23">
            <v>266.52937851485461</v>
          </cell>
        </row>
        <row r="24">
          <cell r="A24" t="str">
            <v>11 1994</v>
          </cell>
          <cell r="B24">
            <v>11</v>
          </cell>
          <cell r="C24">
            <v>1994</v>
          </cell>
          <cell r="D24" t="str">
            <v>Nov</v>
          </cell>
          <cell r="E24">
            <v>115.5</v>
          </cell>
          <cell r="F24">
            <v>1.155</v>
          </cell>
          <cell r="G24">
            <v>200.08389370973617</v>
          </cell>
          <cell r="H24">
            <v>211.86755048875565</v>
          </cell>
        </row>
        <row r="25">
          <cell r="A25" t="str">
            <v>12 1994</v>
          </cell>
          <cell r="B25">
            <v>12</v>
          </cell>
          <cell r="C25">
            <v>1994</v>
          </cell>
          <cell r="D25" t="str">
            <v>Dec</v>
          </cell>
          <cell r="E25">
            <v>133.4</v>
          </cell>
          <cell r="F25">
            <v>1.3340000000000001</v>
          </cell>
          <cell r="G25">
            <v>173.23280840669798</v>
          </cell>
          <cell r="H25">
            <v>183.43510864827329</v>
          </cell>
        </row>
        <row r="26">
          <cell r="A26" t="str">
            <v>1 1995</v>
          </cell>
          <cell r="B26">
            <v>1</v>
          </cell>
          <cell r="C26">
            <v>1995</v>
          </cell>
          <cell r="D26" t="str">
            <v>Jan</v>
          </cell>
          <cell r="E26">
            <v>146.80000000000001</v>
          </cell>
          <cell r="F26">
            <v>1.4680000000000002</v>
          </cell>
          <cell r="G26">
            <v>129.85967646679009</v>
          </cell>
          <cell r="H26">
            <v>137.50757769735628</v>
          </cell>
        </row>
        <row r="27">
          <cell r="A27" t="str">
            <v>2 1995</v>
          </cell>
          <cell r="B27">
            <v>2</v>
          </cell>
          <cell r="C27">
            <v>1995</v>
          </cell>
          <cell r="D27" t="str">
            <v>Feb</v>
          </cell>
          <cell r="E27">
            <v>121.1</v>
          </cell>
          <cell r="F27">
            <v>1.2109999999999999</v>
          </cell>
          <cell r="G27">
            <v>88.460270072745274</v>
          </cell>
          <cell r="H27">
            <v>93.670012055419804</v>
          </cell>
        </row>
        <row r="28">
          <cell r="A28" t="str">
            <v>3 1995</v>
          </cell>
          <cell r="B28">
            <v>3</v>
          </cell>
          <cell r="C28">
            <v>1995</v>
          </cell>
          <cell r="D28" t="str">
            <v>Mar</v>
          </cell>
          <cell r="E28">
            <v>118.2</v>
          </cell>
          <cell r="F28">
            <v>1.1819999999999999</v>
          </cell>
          <cell r="G28">
            <v>73.047291554702966</v>
          </cell>
          <cell r="H28">
            <v>77.34930805567285</v>
          </cell>
        </row>
        <row r="29">
          <cell r="A29" t="str">
            <v>4 1995</v>
          </cell>
          <cell r="B29">
            <v>4</v>
          </cell>
          <cell r="C29">
            <v>1995</v>
          </cell>
          <cell r="D29" t="str">
            <v>Apr</v>
          </cell>
          <cell r="E29">
            <v>111.7</v>
          </cell>
          <cell r="F29">
            <v>1.117</v>
          </cell>
          <cell r="G29">
            <v>61.799739047972054</v>
          </cell>
          <cell r="H29">
            <v>65.439346916812909</v>
          </cell>
        </row>
        <row r="30">
          <cell r="A30" t="str">
            <v>5 1995</v>
          </cell>
          <cell r="B30">
            <v>5</v>
          </cell>
          <cell r="C30">
            <v>1995</v>
          </cell>
          <cell r="D30" t="str">
            <v>May</v>
          </cell>
          <cell r="E30">
            <v>106.7</v>
          </cell>
          <cell r="F30">
            <v>1.0669999999999999</v>
          </cell>
          <cell r="G30">
            <v>55.326534510270413</v>
          </cell>
          <cell r="H30">
            <v>58.584912190521855</v>
          </cell>
        </row>
        <row r="31">
          <cell r="A31" t="str">
            <v>6 1995</v>
          </cell>
          <cell r="B31">
            <v>6</v>
          </cell>
          <cell r="C31">
            <v>1995</v>
          </cell>
          <cell r="D31" t="str">
            <v>Jun</v>
          </cell>
          <cell r="E31">
            <v>99.6</v>
          </cell>
          <cell r="F31">
            <v>0.996</v>
          </cell>
          <cell r="G31">
            <v>51.852422221434317</v>
          </cell>
          <cell r="H31">
            <v>54.906196992054227</v>
          </cell>
        </row>
        <row r="32">
          <cell r="A32" t="str">
            <v>7 1995</v>
          </cell>
          <cell r="B32">
            <v>7</v>
          </cell>
          <cell r="C32">
            <v>1995</v>
          </cell>
          <cell r="D32" t="str">
            <v>Jul</v>
          </cell>
          <cell r="E32">
            <v>105.8</v>
          </cell>
          <cell r="F32">
            <v>1.0580000000000001</v>
          </cell>
          <cell r="G32">
            <v>52.06066488095815</v>
          </cell>
          <cell r="H32">
            <v>55.126703807283363</v>
          </cell>
        </row>
        <row r="33">
          <cell r="A33" t="str">
            <v>8 1995</v>
          </cell>
          <cell r="B33">
            <v>8</v>
          </cell>
          <cell r="C33">
            <v>1995</v>
          </cell>
          <cell r="D33" t="str">
            <v>Aug</v>
          </cell>
          <cell r="E33">
            <v>123.5</v>
          </cell>
          <cell r="F33">
            <v>1.2350000000000001</v>
          </cell>
          <cell r="G33">
            <v>49.206677581245884</v>
          </cell>
          <cell r="H33">
            <v>52.104634978528694</v>
          </cell>
        </row>
        <row r="34">
          <cell r="A34" t="str">
            <v>9 1995</v>
          </cell>
          <cell r="B34">
            <v>9</v>
          </cell>
          <cell r="C34">
            <v>1995</v>
          </cell>
          <cell r="D34" t="str">
            <v>Sep</v>
          </cell>
          <cell r="E34">
            <v>130.5</v>
          </cell>
          <cell r="F34">
            <v>1.3049999999999999</v>
          </cell>
          <cell r="G34">
            <v>39.843463628539176</v>
          </cell>
          <cell r="H34">
            <v>42.189987836865335</v>
          </cell>
        </row>
        <row r="35">
          <cell r="A35" t="str">
            <v>10 1995</v>
          </cell>
          <cell r="B35">
            <v>10</v>
          </cell>
          <cell r="C35">
            <v>1995</v>
          </cell>
          <cell r="D35" t="str">
            <v>Oct</v>
          </cell>
          <cell r="E35">
            <v>132.9</v>
          </cell>
          <cell r="F35">
            <v>1.329</v>
          </cell>
          <cell r="G35">
            <v>30.531389753669867</v>
          </cell>
          <cell r="H35">
            <v>32.329492595299108</v>
          </cell>
        </row>
        <row r="36">
          <cell r="A36" t="str">
            <v>11 1995</v>
          </cell>
          <cell r="B36">
            <v>11</v>
          </cell>
          <cell r="C36">
            <v>1995</v>
          </cell>
          <cell r="D36" t="str">
            <v>Nov</v>
          </cell>
          <cell r="E36">
            <v>154.69999999999999</v>
          </cell>
          <cell r="F36">
            <v>1.5469999999999999</v>
          </cell>
          <cell r="G36">
            <v>22.973205232257236</v>
          </cell>
          <cell r="H36">
            <v>24.326179529946657</v>
          </cell>
        </row>
        <row r="37">
          <cell r="A37" t="str">
            <v>12 1995</v>
          </cell>
          <cell r="B37">
            <v>12</v>
          </cell>
          <cell r="C37">
            <v>1995</v>
          </cell>
          <cell r="D37" t="str">
            <v>Dec</v>
          </cell>
          <cell r="E37">
            <v>155.69999999999999</v>
          </cell>
          <cell r="F37">
            <v>1.5569999999999999</v>
          </cell>
          <cell r="G37">
            <v>14.850164985298795</v>
          </cell>
          <cell r="H37">
            <v>15.724744363249293</v>
          </cell>
        </row>
        <row r="38">
          <cell r="A38" t="str">
            <v>1 1996</v>
          </cell>
          <cell r="B38">
            <v>1</v>
          </cell>
          <cell r="C38">
            <v>1996</v>
          </cell>
          <cell r="D38" t="str">
            <v>Jan</v>
          </cell>
          <cell r="E38">
            <v>162.5</v>
          </cell>
          <cell r="F38">
            <v>1.625</v>
          </cell>
          <cell r="G38">
            <v>9.5376782179183017</v>
          </cell>
          <cell r="H38">
            <v>10.099386232016245</v>
          </cell>
        </row>
        <row r="39">
          <cell r="A39" t="str">
            <v>2 1996</v>
          </cell>
          <cell r="B39">
            <v>2</v>
          </cell>
          <cell r="C39">
            <v>1996</v>
          </cell>
          <cell r="D39" t="str">
            <v>Feb</v>
          </cell>
          <cell r="E39">
            <v>125</v>
          </cell>
          <cell r="F39">
            <v>1.25</v>
          </cell>
          <cell r="G39">
            <v>5.8693404417958774</v>
          </cell>
          <cell r="H39">
            <v>6.2150069120099971</v>
          </cell>
        </row>
        <row r="40">
          <cell r="A40" t="str">
            <v>3 1996</v>
          </cell>
          <cell r="B40">
            <v>3</v>
          </cell>
          <cell r="C40">
            <v>1996</v>
          </cell>
          <cell r="D40" t="str">
            <v>Mar</v>
          </cell>
          <cell r="E40">
            <v>119.1</v>
          </cell>
          <cell r="F40">
            <v>1.1909999999999998</v>
          </cell>
          <cell r="G40">
            <v>4.6954723534367018</v>
          </cell>
          <cell r="H40">
            <v>4.9720055296079977</v>
          </cell>
        </row>
        <row r="41">
          <cell r="A41" t="str">
            <v>4 1996</v>
          </cell>
          <cell r="B41">
            <v>4</v>
          </cell>
          <cell r="C41">
            <v>1996</v>
          </cell>
          <cell r="D41" t="str">
            <v>Apr</v>
          </cell>
          <cell r="E41">
            <v>114.8</v>
          </cell>
          <cell r="F41">
            <v>1.1479999999999999</v>
          </cell>
          <cell r="G41">
            <v>3.9424620935656609</v>
          </cell>
          <cell r="H41">
            <v>4.1746477998387892</v>
          </cell>
        </row>
        <row r="42">
          <cell r="A42" t="str">
            <v>5 1996</v>
          </cell>
          <cell r="B42">
            <v>5</v>
          </cell>
          <cell r="C42">
            <v>1996</v>
          </cell>
          <cell r="D42" t="str">
            <v>May</v>
          </cell>
          <cell r="E42">
            <v>108.5</v>
          </cell>
          <cell r="F42">
            <v>1.085</v>
          </cell>
          <cell r="G42">
            <v>3.4342004299352449</v>
          </cell>
          <cell r="H42">
            <v>3.6364527873160184</v>
          </cell>
        </row>
        <row r="43">
          <cell r="A43" t="str">
            <v>6 1996</v>
          </cell>
          <cell r="B43">
            <v>6</v>
          </cell>
          <cell r="C43">
            <v>1996</v>
          </cell>
          <cell r="D43" t="str">
            <v>Jun</v>
          </cell>
          <cell r="E43">
            <v>105.4</v>
          </cell>
          <cell r="F43">
            <v>1.054</v>
          </cell>
          <cell r="G43">
            <v>3.1651616865762628</v>
          </cell>
          <cell r="H43">
            <v>3.3515693892313534</v>
          </cell>
        </row>
        <row r="44">
          <cell r="A44" t="str">
            <v>7 1996</v>
          </cell>
          <cell r="B44">
            <v>7</v>
          </cell>
          <cell r="C44">
            <v>1996</v>
          </cell>
          <cell r="D44" t="str">
            <v>Jul</v>
          </cell>
          <cell r="E44">
            <v>103.6</v>
          </cell>
          <cell r="F44">
            <v>1.036</v>
          </cell>
          <cell r="G44">
            <v>3.0029997026340252</v>
          </cell>
          <cell r="H44">
            <v>3.179857105532593</v>
          </cell>
        </row>
        <row r="45">
          <cell r="A45" t="str">
            <v>8 1996</v>
          </cell>
          <cell r="B45">
            <v>8</v>
          </cell>
          <cell r="C45">
            <v>1996</v>
          </cell>
          <cell r="D45" t="str">
            <v>Aug</v>
          </cell>
          <cell r="E45">
            <v>110.3</v>
          </cell>
          <cell r="F45">
            <v>1.103</v>
          </cell>
          <cell r="G45">
            <v>2.8986483616158543</v>
          </cell>
          <cell r="H45">
            <v>3.0693601404754758</v>
          </cell>
        </row>
        <row r="46">
          <cell r="A46" t="str">
            <v>9 1996</v>
          </cell>
          <cell r="B46">
            <v>9</v>
          </cell>
          <cell r="C46">
            <v>1996</v>
          </cell>
          <cell r="D46" t="str">
            <v>Sep</v>
          </cell>
          <cell r="E46">
            <v>109</v>
          </cell>
          <cell r="F46">
            <v>1.0900000000000001</v>
          </cell>
          <cell r="G46">
            <v>2.6279676895882633</v>
          </cell>
          <cell r="H46">
            <v>2.7827381146649826</v>
          </cell>
        </row>
        <row r="47">
          <cell r="A47" t="str">
            <v>10 1996</v>
          </cell>
          <cell r="B47">
            <v>10</v>
          </cell>
          <cell r="C47">
            <v>1996</v>
          </cell>
          <cell r="D47" t="str">
            <v>Oct</v>
          </cell>
          <cell r="E47">
            <v>112</v>
          </cell>
          <cell r="F47">
            <v>1.1200000000000001</v>
          </cell>
          <cell r="G47">
            <v>2.4109795317323517</v>
          </cell>
          <cell r="H47">
            <v>2.5529707473990664</v>
          </cell>
        </row>
        <row r="48">
          <cell r="A48" t="str">
            <v>11 1996</v>
          </cell>
          <cell r="B48">
            <v>11</v>
          </cell>
          <cell r="C48">
            <v>1996</v>
          </cell>
          <cell r="D48" t="str">
            <v>Nov</v>
          </cell>
          <cell r="E48">
            <v>112.8</v>
          </cell>
          <cell r="F48">
            <v>1.1279999999999999</v>
          </cell>
          <cell r="G48">
            <v>2.1526602961895995</v>
          </cell>
          <cell r="H48">
            <v>2.2794381673205946</v>
          </cell>
        </row>
        <row r="49">
          <cell r="A49" t="str">
            <v>12 1996</v>
          </cell>
          <cell r="B49">
            <v>12</v>
          </cell>
          <cell r="C49">
            <v>1996</v>
          </cell>
          <cell r="D49" t="str">
            <v>Dec</v>
          </cell>
          <cell r="E49">
            <v>109.2</v>
          </cell>
          <cell r="F49">
            <v>1.0920000000000001</v>
          </cell>
          <cell r="G49">
            <v>1.9083867874021274</v>
          </cell>
          <cell r="H49">
            <v>2.0207785171281869</v>
          </cell>
        </row>
        <row r="50">
          <cell r="A50" t="str">
            <v>1 1997</v>
          </cell>
          <cell r="B50">
            <v>1</v>
          </cell>
          <cell r="C50">
            <v>1997</v>
          </cell>
          <cell r="D50" t="str">
            <v>Jan</v>
          </cell>
          <cell r="E50">
            <v>106.9</v>
          </cell>
          <cell r="F50">
            <v>1.069</v>
          </cell>
          <cell r="G50">
            <v>1.7476069481704462</v>
          </cell>
          <cell r="H50">
            <v>1.8505297775899145</v>
          </cell>
        </row>
        <row r="51">
          <cell r="A51" t="str">
            <v>2 1997</v>
          </cell>
          <cell r="B51">
            <v>2</v>
          </cell>
          <cell r="C51">
            <v>1997</v>
          </cell>
          <cell r="D51" t="str">
            <v>Feb</v>
          </cell>
          <cell r="E51">
            <v>102.59</v>
          </cell>
          <cell r="F51">
            <v>1.0259</v>
          </cell>
          <cell r="G51">
            <v>1.6348053771472837</v>
          </cell>
          <cell r="H51">
            <v>1.7310849182319126</v>
          </cell>
        </row>
        <row r="52">
          <cell r="A52" t="str">
            <v>3 1997</v>
          </cell>
          <cell r="B52">
            <v>3</v>
          </cell>
          <cell r="C52">
            <v>1997</v>
          </cell>
          <cell r="D52" t="str">
            <v>Mar</v>
          </cell>
          <cell r="E52">
            <v>101.62</v>
          </cell>
          <cell r="F52">
            <v>1.0162</v>
          </cell>
          <cell r="G52">
            <v>1.5935328756674956</v>
          </cell>
          <cell r="H52">
            <v>1.687381731388939</v>
          </cell>
        </row>
        <row r="53">
          <cell r="A53" t="str">
            <v>4 1997</v>
          </cell>
          <cell r="B53">
            <v>4</v>
          </cell>
          <cell r="C53">
            <v>1997</v>
          </cell>
          <cell r="D53" t="str">
            <v>Apr</v>
          </cell>
          <cell r="E53">
            <v>102.5</v>
          </cell>
          <cell r="F53">
            <v>1.0249999999999999</v>
          </cell>
          <cell r="G53">
            <v>1.5681291829044437</v>
          </cell>
          <cell r="H53">
            <v>1.6604819242166295</v>
          </cell>
        </row>
        <row r="54">
          <cell r="A54" t="str">
            <v>5 1997</v>
          </cell>
          <cell r="B54">
            <v>5</v>
          </cell>
          <cell r="C54">
            <v>1997</v>
          </cell>
          <cell r="D54" t="str">
            <v>May</v>
          </cell>
          <cell r="E54">
            <v>102.59</v>
          </cell>
          <cell r="F54">
            <v>1.0259</v>
          </cell>
          <cell r="G54">
            <v>1.529882129662872</v>
          </cell>
          <cell r="H54">
            <v>1.6199823650893947</v>
          </cell>
        </row>
        <row r="55">
          <cell r="A55" t="str">
            <v>6 1997</v>
          </cell>
          <cell r="B55">
            <v>6</v>
          </cell>
          <cell r="C55">
            <v>1997</v>
          </cell>
          <cell r="D55" t="str">
            <v>Jun</v>
          </cell>
          <cell r="E55">
            <v>98.46</v>
          </cell>
          <cell r="F55">
            <v>0.98459999999999992</v>
          </cell>
          <cell r="G55">
            <v>1.4912585336415556</v>
          </cell>
          <cell r="H55">
            <v>1.5790840872301342</v>
          </cell>
        </row>
        <row r="56">
          <cell r="A56" t="str">
            <v>7 1997</v>
          </cell>
          <cell r="B56">
            <v>7</v>
          </cell>
          <cell r="C56">
            <v>1997</v>
          </cell>
          <cell r="D56" t="str">
            <v>Jul</v>
          </cell>
          <cell r="E56">
            <v>97.92</v>
          </cell>
          <cell r="F56">
            <v>0.97920000000000007</v>
          </cell>
          <cell r="G56">
            <v>1.514583113590855</v>
          </cell>
          <cell r="H56">
            <v>1.6037823351920926</v>
          </cell>
        </row>
        <row r="57">
          <cell r="A57" t="str">
            <v>8 1997</v>
          </cell>
          <cell r="B57">
            <v>8</v>
          </cell>
          <cell r="C57">
            <v>1997</v>
          </cell>
          <cell r="D57" t="str">
            <v>Aug</v>
          </cell>
          <cell r="E57">
            <v>100.52</v>
          </cell>
          <cell r="F57">
            <v>1.0051999999999999</v>
          </cell>
          <cell r="G57">
            <v>1.5467556307096149</v>
          </cell>
          <cell r="H57">
            <v>1.6378496070180684</v>
          </cell>
        </row>
        <row r="58">
          <cell r="A58" t="str">
            <v>9 1997</v>
          </cell>
          <cell r="B58">
            <v>9</v>
          </cell>
          <cell r="C58">
            <v>1997</v>
          </cell>
          <cell r="D58" t="str">
            <v>Sep</v>
          </cell>
          <cell r="E58">
            <v>101.27</v>
          </cell>
          <cell r="F58">
            <v>1.0126999999999999</v>
          </cell>
          <cell r="G58">
            <v>1.5387541093410417</v>
          </cell>
          <cell r="H58">
            <v>1.6293768474115287</v>
          </cell>
        </row>
        <row r="59">
          <cell r="A59" t="str">
            <v>10 1997</v>
          </cell>
          <cell r="B59">
            <v>10</v>
          </cell>
          <cell r="C59">
            <v>1997</v>
          </cell>
          <cell r="D59" t="str">
            <v>Oct</v>
          </cell>
          <cell r="E59">
            <v>101.97</v>
          </cell>
          <cell r="F59">
            <v>1.0197000000000001</v>
          </cell>
          <cell r="G59">
            <v>1.5194570053728071</v>
          </cell>
          <cell r="H59">
            <v>1.6089432679090834</v>
          </cell>
        </row>
        <row r="60">
          <cell r="A60" t="str">
            <v>11 1997</v>
          </cell>
          <cell r="B60">
            <v>11</v>
          </cell>
          <cell r="C60">
            <v>1997</v>
          </cell>
          <cell r="D60" t="str">
            <v>Nov</v>
          </cell>
          <cell r="E60">
            <v>100.77</v>
          </cell>
          <cell r="F60">
            <v>1.0077</v>
          </cell>
          <cell r="G60">
            <v>1.4901019960506101</v>
          </cell>
          <cell r="H60">
            <v>1.5778594370001797</v>
          </cell>
        </row>
        <row r="61">
          <cell r="A61" t="str">
            <v>12 1997</v>
          </cell>
          <cell r="B61">
            <v>12</v>
          </cell>
          <cell r="C61">
            <v>1997</v>
          </cell>
          <cell r="D61" t="str">
            <v>Dec</v>
          </cell>
          <cell r="E61">
            <v>102.72</v>
          </cell>
          <cell r="F61">
            <v>1.0271999999999999</v>
          </cell>
          <cell r="G61">
            <v>1.4787158837457677</v>
          </cell>
          <cell r="H61">
            <v>1.5658027557806684</v>
          </cell>
        </row>
        <row r="62">
          <cell r="A62" t="str">
            <v>1 1998</v>
          </cell>
          <cell r="B62">
            <v>1</v>
          </cell>
          <cell r="C62">
            <v>1998</v>
          </cell>
          <cell r="D62" t="str">
            <v>Jan</v>
          </cell>
          <cell r="E62">
            <v>103.6</v>
          </cell>
          <cell r="F62">
            <v>1.036</v>
          </cell>
          <cell r="G62">
            <v>1.439559855671503</v>
          </cell>
          <cell r="H62">
            <v>1.5243406890388129</v>
          </cell>
        </row>
        <row r="63">
          <cell r="A63" t="str">
            <v>2 1998</v>
          </cell>
          <cell r="B63">
            <v>2</v>
          </cell>
          <cell r="C63">
            <v>1998</v>
          </cell>
          <cell r="D63" t="str">
            <v>Feb</v>
          </cell>
          <cell r="E63">
            <v>102.6</v>
          </cell>
          <cell r="F63">
            <v>1.026</v>
          </cell>
          <cell r="G63">
            <v>1.3895365402234585</v>
          </cell>
          <cell r="H63">
            <v>1.4713713214660356</v>
          </cell>
        </row>
        <row r="64">
          <cell r="A64" t="str">
            <v>3 1998</v>
          </cell>
          <cell r="B64">
            <v>3</v>
          </cell>
          <cell r="C64">
            <v>1998</v>
          </cell>
          <cell r="D64" t="str">
            <v>Mar</v>
          </cell>
          <cell r="E64">
            <v>102.1</v>
          </cell>
          <cell r="F64">
            <v>1.0209999999999999</v>
          </cell>
          <cell r="G64">
            <v>1.3543241132782247</v>
          </cell>
          <cell r="H64">
            <v>1.4340851086413602</v>
          </cell>
        </row>
        <row r="65">
          <cell r="A65" t="str">
            <v>4 1998</v>
          </cell>
          <cell r="B65">
            <v>4</v>
          </cell>
          <cell r="C65">
            <v>1998</v>
          </cell>
          <cell r="D65" t="str">
            <v>Apr</v>
          </cell>
          <cell r="E65">
            <v>102.8</v>
          </cell>
          <cell r="F65">
            <v>1.028</v>
          </cell>
          <cell r="G65">
            <v>1.3264682794106022</v>
          </cell>
          <cell r="H65">
            <v>1.4045887449964352</v>
          </cell>
        </row>
        <row r="66">
          <cell r="A66" t="str">
            <v>5 1998</v>
          </cell>
          <cell r="B66">
            <v>5</v>
          </cell>
          <cell r="C66">
            <v>1998</v>
          </cell>
          <cell r="D66" t="str">
            <v>May</v>
          </cell>
          <cell r="E66">
            <v>99.6</v>
          </cell>
          <cell r="F66">
            <v>0.996</v>
          </cell>
          <cell r="G66">
            <v>1.2903387932009749</v>
          </cell>
          <cell r="H66">
            <v>1.3663314640043143</v>
          </cell>
        </row>
        <row r="67">
          <cell r="A67" t="str">
            <v>6 1998</v>
          </cell>
          <cell r="B67">
            <v>6</v>
          </cell>
          <cell r="C67">
            <v>1998</v>
          </cell>
          <cell r="D67" t="str">
            <v>Jun</v>
          </cell>
          <cell r="E67">
            <v>98.7</v>
          </cell>
          <cell r="F67">
            <v>0.98699999999999999</v>
          </cell>
          <cell r="G67">
            <v>1.2955208767078061</v>
          </cell>
          <cell r="H67">
            <v>1.3718187389601548</v>
          </cell>
        </row>
        <row r="68">
          <cell r="A68" t="str">
            <v>7 1998</v>
          </cell>
          <cell r="B68">
            <v>7</v>
          </cell>
          <cell r="C68">
            <v>1998</v>
          </cell>
          <cell r="D68" t="str">
            <v>Jul</v>
          </cell>
          <cell r="E68">
            <v>97.9</v>
          </cell>
          <cell r="F68">
            <v>0.97900000000000009</v>
          </cell>
          <cell r="G68">
            <v>1.3125844748812625</v>
          </cell>
          <cell r="H68">
            <v>1.3898872735158609</v>
          </cell>
        </row>
        <row r="69">
          <cell r="A69" t="str">
            <v>8 1998</v>
          </cell>
          <cell r="B69">
            <v>8</v>
          </cell>
          <cell r="C69">
            <v>1998</v>
          </cell>
          <cell r="D69" t="str">
            <v>Aug</v>
          </cell>
          <cell r="E69">
            <v>99</v>
          </cell>
          <cell r="F69">
            <v>0.99</v>
          </cell>
          <cell r="G69">
            <v>1.3407400152004723</v>
          </cell>
          <cell r="H69">
            <v>1.4197009943982235</v>
          </cell>
        </row>
        <row r="70">
          <cell r="A70" t="str">
            <v>9 1998</v>
          </cell>
          <cell r="B70">
            <v>9</v>
          </cell>
          <cell r="C70">
            <v>1998</v>
          </cell>
          <cell r="D70" t="str">
            <v>Sep</v>
          </cell>
          <cell r="E70">
            <v>101.8</v>
          </cell>
          <cell r="F70">
            <v>1.018</v>
          </cell>
          <cell r="G70">
            <v>1.3542828436368406</v>
          </cell>
          <cell r="H70">
            <v>1.4340414084830539</v>
          </cell>
        </row>
        <row r="71">
          <cell r="A71" t="str">
            <v>10 1998</v>
          </cell>
          <cell r="B71">
            <v>10</v>
          </cell>
          <cell r="C71">
            <v>1998</v>
          </cell>
          <cell r="D71" t="str">
            <v>Oct</v>
          </cell>
          <cell r="E71">
            <v>104.5</v>
          </cell>
          <cell r="F71">
            <v>1.0449999999999999</v>
          </cell>
          <cell r="G71">
            <v>1.3303367815686056</v>
          </cell>
          <cell r="H71">
            <v>1.4086850770953379</v>
          </cell>
        </row>
        <row r="72">
          <cell r="A72" t="str">
            <v>11 1998</v>
          </cell>
          <cell r="B72">
            <v>11</v>
          </cell>
          <cell r="C72">
            <v>1998</v>
          </cell>
          <cell r="D72" t="str">
            <v>Nov</v>
          </cell>
          <cell r="E72">
            <v>101.5</v>
          </cell>
          <cell r="F72">
            <v>1.0149999999999999</v>
          </cell>
          <cell r="G72">
            <v>1.2730495517402924</v>
          </cell>
          <cell r="H72">
            <v>1.3480239972204191</v>
          </cell>
        </row>
        <row r="73">
          <cell r="A73" t="str">
            <v>12 1998</v>
          </cell>
          <cell r="B73">
            <v>12</v>
          </cell>
          <cell r="C73">
            <v>1998</v>
          </cell>
          <cell r="D73" t="str">
            <v>Dec</v>
          </cell>
          <cell r="E73">
            <v>104.4</v>
          </cell>
          <cell r="F73">
            <v>1.044</v>
          </cell>
          <cell r="G73">
            <v>1.2542360115667908</v>
          </cell>
          <cell r="H73">
            <v>1.3281024603156839</v>
          </cell>
        </row>
        <row r="74">
          <cell r="A74" t="str">
            <v>1 1999</v>
          </cell>
          <cell r="B74">
            <v>1</v>
          </cell>
          <cell r="C74">
            <v>1999</v>
          </cell>
          <cell r="D74" t="str">
            <v>Jan</v>
          </cell>
          <cell r="E74">
            <v>104</v>
          </cell>
          <cell r="F74">
            <v>1.04</v>
          </cell>
          <cell r="G74">
            <v>1.2013754900065046</v>
          </cell>
          <cell r="H74">
            <v>1.2721287934058274</v>
          </cell>
        </row>
        <row r="75">
          <cell r="A75" t="str">
            <v>2 1999</v>
          </cell>
          <cell r="B75">
            <v>2</v>
          </cell>
          <cell r="C75">
            <v>1999</v>
          </cell>
          <cell r="D75" t="str">
            <v>Feb</v>
          </cell>
          <cell r="E75">
            <v>102.4</v>
          </cell>
          <cell r="F75">
            <v>1.024</v>
          </cell>
          <cell r="G75">
            <v>1.1551687403908697</v>
          </cell>
          <cell r="H75">
            <v>1.2232007628902186</v>
          </cell>
        </row>
        <row r="76">
          <cell r="A76" t="str">
            <v>3 1999</v>
          </cell>
          <cell r="B76">
            <v>3</v>
          </cell>
          <cell r="C76">
            <v>1999</v>
          </cell>
          <cell r="D76" t="str">
            <v>Mar</v>
          </cell>
          <cell r="E76">
            <v>103.1</v>
          </cell>
          <cell r="F76">
            <v>1.0309999999999999</v>
          </cell>
          <cell r="G76">
            <v>1.1280944730379587</v>
          </cell>
          <cell r="H76">
            <v>1.1945319950099791</v>
          </cell>
        </row>
        <row r="77">
          <cell r="A77" t="str">
            <v>4 1999</v>
          </cell>
          <cell r="B77">
            <v>4</v>
          </cell>
          <cell r="C77">
            <v>1999</v>
          </cell>
          <cell r="D77" t="str">
            <v>Apr</v>
          </cell>
          <cell r="E77">
            <v>103</v>
          </cell>
          <cell r="F77">
            <v>1.03</v>
          </cell>
          <cell r="G77">
            <v>1.0941750465935585</v>
          </cell>
          <cell r="H77">
            <v>1.1586149321144319</v>
          </cell>
        </row>
        <row r="78">
          <cell r="A78" t="str">
            <v>5 1999</v>
          </cell>
          <cell r="B78">
            <v>5</v>
          </cell>
          <cell r="C78">
            <v>1999</v>
          </cell>
          <cell r="D78" t="str">
            <v>May</v>
          </cell>
          <cell r="E78">
            <v>101.8</v>
          </cell>
          <cell r="F78">
            <v>1.018</v>
          </cell>
          <cell r="G78">
            <v>1.062305870479183</v>
          </cell>
          <cell r="H78">
            <v>1.1248688661305164</v>
          </cell>
        </row>
        <row r="79">
          <cell r="A79" t="str">
            <v>6 1999</v>
          </cell>
          <cell r="B79">
            <v>6</v>
          </cell>
          <cell r="C79">
            <v>1999</v>
          </cell>
          <cell r="D79" t="str">
            <v>Jun</v>
          </cell>
          <cell r="E79">
            <v>99.3</v>
          </cell>
          <cell r="F79">
            <v>0.99299999999999999</v>
          </cell>
          <cell r="G79">
            <v>1.0435224660895708</v>
          </cell>
          <cell r="H79">
            <v>1.1049792398138667</v>
          </cell>
        </row>
        <row r="80">
          <cell r="A80" t="str">
            <v>7 1999</v>
          </cell>
          <cell r="B80">
            <v>7</v>
          </cell>
          <cell r="C80">
            <v>1999</v>
          </cell>
          <cell r="D80" t="str">
            <v>Jul</v>
          </cell>
          <cell r="E80">
            <v>99.5</v>
          </cell>
          <cell r="F80">
            <v>0.995</v>
          </cell>
          <cell r="G80">
            <v>1.0508786164044015</v>
          </cell>
          <cell r="H80">
            <v>1.1127686201549514</v>
          </cell>
        </row>
        <row r="81">
          <cell r="A81" t="str">
            <v>8 1999</v>
          </cell>
          <cell r="B81">
            <v>8</v>
          </cell>
          <cell r="C81">
            <v>1999</v>
          </cell>
          <cell r="D81" t="str">
            <v>Aug</v>
          </cell>
          <cell r="E81">
            <v>100.6</v>
          </cell>
          <cell r="F81">
            <v>1.006</v>
          </cell>
          <cell r="G81">
            <v>1.0561594134717602</v>
          </cell>
          <cell r="H81">
            <v>1.1183604222662828</v>
          </cell>
        </row>
        <row r="82">
          <cell r="A82" t="str">
            <v>9 1999</v>
          </cell>
          <cell r="B82">
            <v>9</v>
          </cell>
          <cell r="C82">
            <v>1999</v>
          </cell>
          <cell r="D82" t="str">
            <v>Sep</v>
          </cell>
          <cell r="E82">
            <v>100.6</v>
          </cell>
          <cell r="F82">
            <v>1.006</v>
          </cell>
          <cell r="G82">
            <v>1.0498602519600002</v>
          </cell>
          <cell r="H82">
            <v>1.1116902805827862</v>
          </cell>
        </row>
        <row r="83">
          <cell r="A83" t="str">
            <v>10 1999</v>
          </cell>
          <cell r="B83">
            <v>10</v>
          </cell>
          <cell r="C83">
            <v>1999</v>
          </cell>
          <cell r="D83" t="str">
            <v>Oct</v>
          </cell>
          <cell r="E83">
            <v>101</v>
          </cell>
          <cell r="F83">
            <v>1.01</v>
          </cell>
          <cell r="G83">
            <v>1.0435986600000002</v>
          </cell>
          <cell r="H83">
            <v>1.1050599210564476</v>
          </cell>
        </row>
        <row r="84">
          <cell r="A84" t="str">
            <v>11 1999</v>
          </cell>
          <cell r="B84">
            <v>11</v>
          </cell>
          <cell r="C84">
            <v>1999</v>
          </cell>
          <cell r="D84" t="str">
            <v>Nov</v>
          </cell>
          <cell r="E84">
            <v>101.4</v>
          </cell>
          <cell r="F84">
            <v>1.014</v>
          </cell>
          <cell r="G84">
            <v>1.0332660000000002</v>
          </cell>
          <cell r="H84">
            <v>1.0941187337192551</v>
          </cell>
        </row>
        <row r="85">
          <cell r="A85" t="str">
            <v>12 1999</v>
          </cell>
          <cell r="B85">
            <v>12</v>
          </cell>
          <cell r="C85">
            <v>1999</v>
          </cell>
          <cell r="D85" t="str">
            <v>Dec</v>
          </cell>
          <cell r="E85">
            <v>101.9</v>
          </cell>
          <cell r="F85">
            <v>1.0190000000000001</v>
          </cell>
          <cell r="G85">
            <v>1.0190000000000001</v>
          </cell>
          <cell r="H85">
            <v>1.0790125579085355</v>
          </cell>
        </row>
        <row r="86">
          <cell r="A86" t="str">
            <v>1 2000</v>
          </cell>
          <cell r="B86">
            <v>1</v>
          </cell>
          <cell r="C86">
            <v>2000</v>
          </cell>
          <cell r="D86" t="str">
            <v>Jan</v>
          </cell>
          <cell r="E86">
            <v>100.8</v>
          </cell>
          <cell r="F86">
            <v>1.008</v>
          </cell>
          <cell r="H86">
            <v>1.0588935798906136</v>
          </cell>
        </row>
        <row r="87">
          <cell r="A87" t="str">
            <v>2 2000</v>
          </cell>
          <cell r="B87">
            <v>2</v>
          </cell>
          <cell r="C87">
            <v>2000</v>
          </cell>
          <cell r="D87" t="str">
            <v>Feb</v>
          </cell>
          <cell r="E87">
            <v>100.4</v>
          </cell>
          <cell r="F87">
            <v>1.004</v>
          </cell>
          <cell r="H87">
            <v>1.0504896625898945</v>
          </cell>
        </row>
        <row r="88">
          <cell r="A88" t="str">
            <v>3 2000</v>
          </cell>
          <cell r="B88">
            <v>3</v>
          </cell>
          <cell r="C88">
            <v>2000</v>
          </cell>
          <cell r="D88" t="str">
            <v>Mar</v>
          </cell>
          <cell r="E88">
            <v>100.3</v>
          </cell>
          <cell r="F88">
            <v>1.0029999999999999</v>
          </cell>
          <cell r="H88">
            <v>1.046304444810652</v>
          </cell>
        </row>
        <row r="89">
          <cell r="A89" t="str">
            <v>4 2000</v>
          </cell>
          <cell r="B89">
            <v>4</v>
          </cell>
          <cell r="C89">
            <v>2000</v>
          </cell>
          <cell r="D89" t="str">
            <v>Apr</v>
          </cell>
          <cell r="E89">
            <v>99.6</v>
          </cell>
          <cell r="F89">
            <v>0.996</v>
          </cell>
          <cell r="H89">
            <v>1.0431749200505005</v>
          </cell>
        </row>
        <row r="90">
          <cell r="A90" t="str">
            <v>5 2000</v>
          </cell>
          <cell r="B90">
            <v>5</v>
          </cell>
          <cell r="C90">
            <v>2000</v>
          </cell>
          <cell r="D90" t="str">
            <v>May</v>
          </cell>
          <cell r="E90">
            <v>99.5</v>
          </cell>
          <cell r="F90">
            <v>0.995</v>
          </cell>
          <cell r="H90">
            <v>1.0473643775607435</v>
          </cell>
        </row>
        <row r="91">
          <cell r="A91" t="str">
            <v>6 2000</v>
          </cell>
          <cell r="B91">
            <v>6</v>
          </cell>
          <cell r="C91">
            <v>2000</v>
          </cell>
          <cell r="D91" t="str">
            <v>Jun</v>
          </cell>
          <cell r="E91">
            <v>99.1</v>
          </cell>
          <cell r="F91">
            <v>0.99099999999999999</v>
          </cell>
          <cell r="H91">
            <v>1.0526275151364257</v>
          </cell>
        </row>
        <row r="92">
          <cell r="A92" t="str">
            <v>7 2000</v>
          </cell>
          <cell r="B92">
            <v>7</v>
          </cell>
          <cell r="C92">
            <v>2000</v>
          </cell>
          <cell r="D92" t="str">
            <v>Jul</v>
          </cell>
          <cell r="E92">
            <v>99.4</v>
          </cell>
          <cell r="F92">
            <v>0.99400000000000011</v>
          </cell>
          <cell r="H92">
            <v>1.0621871999358483</v>
          </cell>
        </row>
        <row r="93">
          <cell r="A93" t="str">
            <v>8 2000</v>
          </cell>
          <cell r="B93">
            <v>8</v>
          </cell>
          <cell r="C93">
            <v>2000</v>
          </cell>
          <cell r="D93" t="str">
            <v>Aug</v>
          </cell>
          <cell r="E93">
            <v>100.9</v>
          </cell>
          <cell r="F93">
            <v>1.0090000000000001</v>
          </cell>
          <cell r="H93">
            <v>1.0685987926920002</v>
          </cell>
        </row>
        <row r="94">
          <cell r="A94" t="str">
            <v>9 2000</v>
          </cell>
          <cell r="B94">
            <v>9</v>
          </cell>
          <cell r="C94">
            <v>2000</v>
          </cell>
          <cell r="D94" t="str">
            <v>Sep</v>
          </cell>
          <cell r="E94">
            <v>101.7</v>
          </cell>
          <cell r="F94">
            <v>1.0170000000000001</v>
          </cell>
          <cell r="H94">
            <v>1.059067188</v>
          </cell>
        </row>
        <row r="95">
          <cell r="A95" t="str">
            <v>10 2000</v>
          </cell>
          <cell r="B95">
            <v>10</v>
          </cell>
          <cell r="C95">
            <v>2000</v>
          </cell>
          <cell r="D95" t="str">
            <v>Oct</v>
          </cell>
          <cell r="E95">
            <v>102.8</v>
          </cell>
          <cell r="F95">
            <v>1.028</v>
          </cell>
          <cell r="H95">
            <v>1.041364</v>
          </cell>
        </row>
        <row r="96">
          <cell r="A96" t="str">
            <v>11 2000</v>
          </cell>
          <cell r="B96">
            <v>11</v>
          </cell>
          <cell r="C96">
            <v>2000</v>
          </cell>
          <cell r="D96" t="str">
            <v>Nov</v>
          </cell>
          <cell r="E96">
            <v>101.3</v>
          </cell>
          <cell r="F96">
            <v>1.0129999999999999</v>
          </cell>
          <cell r="H96">
            <v>1.0129999999999999</v>
          </cell>
        </row>
        <row r="97">
          <cell r="A97" t="str">
            <v>12 2000</v>
          </cell>
          <cell r="B97">
            <v>12</v>
          </cell>
          <cell r="C97">
            <v>2000</v>
          </cell>
          <cell r="D97" t="str">
            <v>Dec</v>
          </cell>
          <cell r="E97">
            <v>101.4</v>
          </cell>
          <cell r="F97">
            <v>1.014</v>
          </cell>
          <cell r="H97">
            <v>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ertions"/>
      <sheetName val="Risks of Material Misstatement"/>
      <sheetName val="Sheet1"/>
      <sheetName val="Substantive Procedures"/>
      <sheetName val="General IT Controls"/>
      <sheetName val="Tickmarks"/>
    </sheetNames>
    <sheetDataSet>
      <sheetData sheetId="0" refreshError="1"/>
      <sheetData sheetId="1" refreshError="1"/>
      <sheetData sheetId="2"/>
      <sheetData sheetId="3">
        <row r="1">
          <cell r="A1" t="str">
            <v>Risk (Not Significant) and Relying on Controls - Low Extent of Testing</v>
          </cell>
        </row>
      </sheetData>
      <sheetData sheetId="4"/>
      <sheetData sheetId="5" refreshError="1"/>
      <sheetData sheetId="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Operating statement_IK_Pg 1_3"/>
      <sheetName val="VCOST_2003_Pg4_5"/>
      <sheetName val="YIELD_2001_2003_Pg6"/>
      <sheetName val="Variance Bridge_Pg7"/>
      <sheetName val="July_03_Pg8"/>
      <sheetName val="July_03_Pg9"/>
      <sheetName val="July_03_Pg10"/>
      <sheetName val="YTD_June_Pg11"/>
      <sheetName val="YTD_June_Pg12"/>
      <sheetName val="YTD_June_Pg7"/>
      <sheetName val="Qtr_2_Pg14"/>
      <sheetName val="Qtr_2_Pg15"/>
      <sheetName val="Qtr_2_Pg16"/>
      <sheetName val="Qtr_1_Pg17"/>
      <sheetName val="Qtr_1_Pg18"/>
      <sheetName val="Qtr_1_Pg19"/>
      <sheetName val="Fixed costs 2003_Pg20_28"/>
      <sheetName val="ironore_coal_29"/>
      <sheetName val="Ispat service_Pg30"/>
      <sheetName val="Inventory_input_Pg31"/>
      <sheetName val="Inv Value_Pg32"/>
      <sheetName val="Inv Quantity_Pg33"/>
      <sheetName val="Inv Rate_Pg34"/>
      <sheetName val="Ap_input_35"/>
      <sheetName val="AR_input_36"/>
      <sheetName val="Actuals Input"/>
      <sheetName val="std tabel"/>
      <sheetName val="CPI"/>
      <sheetName val="123100 O&amp;G Assets"/>
      <sheetName val="153541"/>
      <sheetName val="U201"/>
      <sheetName val="Выбор"/>
      <sheetName val="GAAP TB 30.09.01  detail p&amp;l"/>
      <sheetName val="Sheet6"/>
      <sheetName val="I. Прогноз доходов"/>
      <sheetName val="ARY tolf"/>
      <sheetName val="Interco payables&amp;receivables"/>
      <sheetName val="Статьи"/>
      <sheetName val="Post Frac"/>
      <sheetName val="IPR"/>
      <sheetName val="Variance Analysis_VC_Ytd aug 20"/>
      <sheetName val="Operating_statement_IK_Pg_1_3"/>
      <sheetName val="Variance_Bridge_Pg7"/>
      <sheetName val="Fixed_costs_2003_Pg20_28"/>
      <sheetName val="Ispat_service_Pg30"/>
      <sheetName val="Inv_Value_Pg32"/>
      <sheetName val="Inv_Quantity_Pg33"/>
      <sheetName val="Inv_Rate_Pg34"/>
      <sheetName val="Actuals_Input"/>
      <sheetName val="Sch9  Guarantees"/>
      <sheetName val="2 спец затраты-себестоимость"/>
      <sheetName val="1NK"/>
      <sheetName val="Common"/>
      <sheetName val="OPEX&amp;FIN"/>
      <sheetName val="Precios"/>
      <sheetName val="N_SVOD"/>
      <sheetName val="KAZAK RECO ST 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f_Pat"/>
      <sheetName val="Traf_Pat_reg"/>
      <sheetName val="Sub_Reg"/>
      <sheetName val="Sub_Alm"/>
      <sheetName val="D_Opex"/>
      <sheetName val="I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ertions"/>
      <sheetName val="Inventory"/>
      <sheetName val="Sheet1"/>
      <sheetName val="Substantive Procedures"/>
      <sheetName val="General IT Controls"/>
      <sheetName val="Tickmarks"/>
    </sheetNames>
    <sheetDataSet>
      <sheetData sheetId="0"/>
      <sheetData sheetId="1"/>
      <sheetData sheetId="2"/>
      <sheetData sheetId="3">
        <row r="1">
          <cell r="A1" t="str">
            <v>Risk (Not Significant) and Relying on Controls - Low Extent of Testing</v>
          </cell>
        </row>
      </sheetData>
      <sheetData sheetId="4"/>
      <sheetData sheetId="5"/>
      <sheetData sheetId="6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Y misstatements"/>
      <sheetName val="CY misstatements"/>
      <sheetName val="CF misstatements"/>
      <sheetName val="Corrected misstatements master"/>
      <sheetName val="Disclosure misstatements"/>
      <sheetName val="Conclusions"/>
      <sheetName val="Uncorrected misst. - master"/>
      <sheetName val="Uncorrected misst. - manual"/>
      <sheetName val="Corrected misst. - manual"/>
      <sheetName val="Tickmarks"/>
    </sheetNames>
    <sheetDataSet>
      <sheetData sheetId="0" refreshError="1"/>
      <sheetData sheetId="1">
        <row r="7">
          <cell r="H7">
            <v>12231</v>
          </cell>
        </row>
        <row r="19">
          <cell r="I19">
            <v>12231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SMSTemp"/>
      <sheetName val="ЦентрЗат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ertions"/>
      <sheetName val="Risks of Material Misstatement"/>
      <sheetName val="Sheet1"/>
      <sheetName val="Substantive Procedures"/>
      <sheetName val="General IT Controls"/>
      <sheetName val="Tickmarks"/>
    </sheetNames>
    <sheetDataSet>
      <sheetData sheetId="0" refreshError="1"/>
      <sheetData sheetId="1" refreshError="1"/>
      <sheetData sheetId="2"/>
      <sheetData sheetId="3">
        <row r="1">
          <cell r="A1" t="str">
            <v>Risk (Not Significant) and Relying on Controls - Low Extent of Testing</v>
          </cell>
        </row>
      </sheetData>
      <sheetData sheetId="4"/>
      <sheetData sheetId="5" refreshError="1"/>
      <sheetData sheetId="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FA Movement Kyrg"/>
      <sheetName val="Форма2"/>
      <sheetName val="Лист3"/>
      <sheetName val="Anlagevermögen"/>
      <sheetName val="Links"/>
      <sheetName val="Lead"/>
      <sheetName val="SMSTemp"/>
      <sheetName val="o"/>
      <sheetName val="Production_Ref Q-1-3"/>
      <sheetName val="Production_ref_Q4"/>
      <sheetName val="Resources"/>
      <sheetName val="A3-100"/>
      <sheetName val="Все виды материалов D`1-18"/>
      <sheetName val="Cost 99v98"/>
      <sheetName val="CPI"/>
      <sheetName val="GAAP TB 30.08.01  detail p&amp;l"/>
      <sheetName val="2.2 ОтклОТМ"/>
      <sheetName val="1.3.2 ОТМ"/>
      <sheetName val="Предпр"/>
      <sheetName val="ЦентрЗатр"/>
      <sheetName val="ЕдИзм"/>
      <sheetName val="Present"/>
      <sheetName val="PYTB"/>
      <sheetName val="ЯНВАРЬ"/>
      <sheetName val="DATA"/>
      <sheetName val="#ССЫЛКА"/>
      <sheetName val="N_SVOD"/>
      <sheetName val="Проек_расх"/>
      <sheetName val="ОДТ и ГЦТ"/>
      <sheetName val="I. Прогноз доходов"/>
      <sheetName val="Settings"/>
      <sheetName val="1"/>
      <sheetName val="Общие начальные данные"/>
      <sheetName val="Inputs"/>
      <sheetName val="11"/>
      <sheetName val="Форма1"/>
      <sheetName val="Осн"/>
      <sheetName val="предприятия"/>
      <sheetName val="153541"/>
      <sheetName val="Свод"/>
      <sheetName val="C-100"/>
      <sheetName val="C-110"/>
      <sheetName val="E-100"/>
      <sheetName val="E-110"/>
      <sheetName val="E-120"/>
      <sheetName val="E-130"/>
      <sheetName val="Е-140"/>
      <sheetName val="E-150"/>
      <sheetName val="F-100"/>
      <sheetName val="F-110"/>
      <sheetName val="F-120"/>
      <sheetName val="H-100"/>
      <sheetName val="K-100"/>
      <sheetName val="K-110"/>
      <sheetName val="K-120"/>
      <sheetName val="K-130"/>
      <sheetName val="K-140"/>
      <sheetName val="N-100"/>
      <sheetName val="N-130"/>
      <sheetName val="N-140"/>
      <sheetName val="N-150"/>
      <sheetName val="N-160"/>
      <sheetName val="N-180"/>
      <sheetName val="Q-100"/>
      <sheetName val="T-100"/>
      <sheetName val="U1-110"/>
      <sheetName val="U1-120"/>
      <sheetName val="U1-100"/>
      <sheetName val="U1-130"/>
      <sheetName val="U1-140"/>
      <sheetName val="U2-100"/>
      <sheetName val="U3-100"/>
      <sheetName val="U4-100"/>
      <sheetName val="Операции со Связанными сторонам"/>
      <sheetName val="KCC"/>
      <sheetName val="Channels"/>
    </sheetNames>
    <sheetDataSet>
      <sheetData sheetId="0" refreshError="1"/>
      <sheetData sheetId="1" refreshError="1"/>
      <sheetData sheetId="2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Inputs"/>
      <sheetName val="Assets Inputs"/>
      <sheetName val="Actuals Input"/>
      <sheetName val="Workings"/>
      <sheetName val="Macroeconomic Assumptions"/>
      <sheetName val="Intercompany transactions"/>
      <sheetName val="Статьи"/>
      <sheetName val="ЯНВАРЬ"/>
      <sheetName val="Сириус"/>
      <sheetName val="I. Прогноз доходов"/>
      <sheetName val="IK2001-for update_internal"/>
      <sheetName val="UNITPRICES"/>
      <sheetName val="Sprachblatt"/>
      <sheetName val="FES"/>
      <sheetName val="Форма2"/>
      <sheetName val="Quots"/>
      <sheetName val="C 25"/>
      <sheetName val="VLOOKUP"/>
      <sheetName val="INPUTMASTER"/>
      <sheetName val="CPI"/>
      <sheetName val="Control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"/>
      <sheetName val="- 1 -"/>
      <sheetName val="_ 1 _"/>
      <sheetName val="Actuals Input"/>
      <sheetName val="CPI"/>
      <sheetName val="ЯНВАРЬ"/>
      <sheetName val="Cost 99v98"/>
      <sheetName val="д.7.001"/>
      <sheetName val="TB-KZT"/>
      <sheetName val="TB USD"/>
      <sheetName val="Hidden"/>
      <sheetName val="TB"/>
      <sheetName val="Data"/>
      <sheetName val="Форма2"/>
      <sheetName val="SMSTemp"/>
      <sheetName val="VLOOKUP"/>
      <sheetName val="INPUTMASTER"/>
      <sheetName val="TRIAL BALANCE"/>
      <sheetName val="P9-BS by Co"/>
      <sheetName val="Статьи"/>
      <sheetName val="Intercompany transactions"/>
      <sheetName val="B 1"/>
      <sheetName val="I. Прогноз доходов"/>
      <sheetName val="XVIa(i) - average price (2)"/>
      <sheetName val="Keys"/>
      <sheetName val="Глоссарий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Identify MABCOTD"/>
      <sheetName val="Sheet5"/>
      <sheetName val="9m_16"/>
      <sheetName val="Grpng"/>
      <sheetName val="12m_15"/>
      <sheetName val="9m_15"/>
      <sheetName val="HELPER"/>
      <sheetName val="A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Loan Movement"/>
      <sheetName val="Covenants"/>
      <sheetName val="XREF"/>
      <sheetName val="Tickmarks"/>
      <sheetName val="For cash flow"/>
      <sheetName val="For Disclosure"/>
      <sheetName val="IFRS 7"/>
    </sheetNames>
    <sheetDataSet>
      <sheetData sheetId="0"/>
      <sheetData sheetId="1">
        <row r="42">
          <cell r="F42">
            <v>2255680</v>
          </cell>
        </row>
      </sheetData>
      <sheetData sheetId="2"/>
      <sheetData sheetId="3"/>
      <sheetData sheetId="4"/>
      <sheetData sheetId="5"/>
      <sheetData sheetId="6">
        <row r="4">
          <cell r="D4">
            <v>1920719729.9999993</v>
          </cell>
        </row>
      </sheetData>
      <sheetData sheetId="7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|C purchases"/>
      <sheetName val="Selection 9m 2009"/>
      <sheetName val="Purchase test"/>
      <sheetName val="Analysis"/>
      <sheetName val="Tickmarks"/>
      <sheetName val="SS support"/>
      <sheetName val="Rec-n"/>
      <sheetName val="RJE-AJE"/>
      <sheetName val="Reclassification"/>
      <sheetName val="Sele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"/>
      <sheetName val="Input_BS"/>
      <sheetName val="Input_P&amp;L"/>
      <sheetName val="Sales_assumptions"/>
      <sheetName val="COS_assumptions"/>
      <sheetName val="W1_WorkCap"/>
      <sheetName val="W2_CAPEX"/>
      <sheetName val="Exh_P&amp;L"/>
      <sheetName val="Exh_BS"/>
      <sheetName val="Exh_CF"/>
      <sheetName val="Exh_DCF"/>
      <sheetName val="WP_WACC"/>
      <sheetName val="&lt;&lt;&lt;EXHIBITS&gt;&gt;&gt;"/>
      <sheetName val="Баланс"/>
      <sheetName val="P&amp;L"/>
      <sheetName val="Exhibit"/>
      <sheetName val="&lt;&lt;&lt;BULK&gt;&gt;&gt;"/>
      <sheetName val="CF"/>
      <sheetName val="P&amp;L (2)"/>
      <sheetName val="salesBackup"/>
      <sheetName val="2001-2002 intel"/>
      <sheetName val="Cost 2004-2008"/>
    </sheetNames>
    <sheetDataSet>
      <sheetData sheetId="0" refreshError="1">
        <row r="19">
          <cell r="B19">
            <v>30.611899999999999</v>
          </cell>
        </row>
        <row r="21">
          <cell r="B21">
            <v>28.485299999999999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D (2)"/>
      <sheetName val="Comments"/>
      <sheetName val="Notes"/>
      <sheetName val="RAP BS"/>
      <sheetName val="RAP IS"/>
      <sheetName val="SAD"/>
      <sheetName val="OBS"/>
      <sheetName val="CBS"/>
      <sheetName val="IAS BS"/>
      <sheetName val="IAS IS"/>
      <sheetName val="IS details"/>
      <sheetName val="Inventory"/>
      <sheetName val="FA-Summ"/>
      <sheetName val="Loans"/>
      <sheetName val="Share capital"/>
      <sheetName val="Others - support"/>
      <sheetName val="infl_rates"/>
      <sheetName val="Loans_details"/>
      <sheetName val="DIT"/>
      <sheetName val="&lt;&lt;&lt;DIVIDER&gt;&gt;&gt;"/>
      <sheetName val="Receivables"/>
      <sheetName val="Debt"/>
      <sheetName val="DIT-OLD"/>
      <sheetName val="DIT-notes"/>
      <sheetName val="Intangibles"/>
      <sheetName val="FA-note"/>
      <sheetName val="Taxes"/>
      <sheetName val="Cash"/>
      <sheetName val="AR"/>
      <sheetName val="Advances"/>
      <sheetName val="ST Invest"/>
      <sheetName val="LT Invtmts"/>
      <sheetName val="CFSADS"/>
      <sheetName val="Notes to CF"/>
      <sheetName val="CashFlows"/>
      <sheetName val="Funds"/>
      <sheetName val="Noncash"/>
      <sheetName val="DT2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99v98"/>
      <sheetName val="COP Analitical"/>
      <sheetName val="COP"/>
      <sheetName val="Master (2)"/>
      <sheetName val="Master"/>
      <sheetName val="M&amp;S"/>
      <sheetName val="Energy"/>
      <sheetName val="Cargo"/>
      <sheetName val="C.repair"/>
      <sheetName val="Other Services"/>
      <sheetName val="Other"/>
      <sheetName val="LLPs"/>
      <sheetName val="GA LLP"/>
      <sheetName val="Ngdu 1COS"/>
      <sheetName val="Ngdu2COS"/>
      <sheetName val="UEN"/>
      <sheetName val="База"/>
      <sheetName val="PYTB"/>
      <sheetName val="Март"/>
      <sheetName val="Сентябрь"/>
      <sheetName val="Квартал"/>
      <sheetName val="Январь"/>
      <sheetName val="Декабрь"/>
      <sheetName val="Ноябрь"/>
      <sheetName val="U2.610_R&amp;M"/>
      <sheetName val="Actuals Input"/>
      <sheetName val="FES"/>
      <sheetName val="July_03_Pg8"/>
    </sheetNames>
    <sheetDataSet>
      <sheetData sheetId="0" refreshError="1">
        <row r="10">
          <cell r="S10">
            <v>119.47</v>
          </cell>
        </row>
        <row r="11">
          <cell r="S11">
            <v>78.31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ЛистОтч"/>
      <sheetName val="ОборБалФормОтч"/>
      <sheetName val="Памятка по заполнению"/>
      <sheetName val="ОтчРезултФХД"/>
      <sheetName val="ОтчетДвижДенег"/>
      <sheetName val="РасхПерФормОтч"/>
      <sheetName val="ТрудФормОтч"/>
      <sheetName val="ПроизПоказ"/>
      <sheetName val="РаспрДох"/>
      <sheetName val="из сем"/>
      <sheetName val="Форма2"/>
      <sheetName val="Форма1"/>
      <sheetName val="База"/>
      <sheetName val="Cost 99v98"/>
      <sheetName val="ЯНВАРЬ"/>
      <sheetName val="ОТиТБ"/>
      <sheetName val="HKM RTC Crude costs"/>
    </sheetNames>
    <sheetDataSet>
      <sheetData sheetId="0">
        <row r="22">
          <cell r="C22" t="str">
            <v>ОАО"Казпочта"</v>
          </cell>
        </row>
      </sheetData>
      <sheetData sheetId="1">
        <row r="22">
          <cell r="C22" t="str">
            <v>ОАО"Казпочта"</v>
          </cell>
        </row>
      </sheetData>
      <sheetData sheetId="2">
        <row r="48">
          <cell r="C4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2"/>
      <sheetName val="Реестр ОС"/>
      <sheetName val="impTEST"/>
      <sheetName val="ООО Гурьевский рудник"/>
      <sheetName val="Template"/>
      <sheetName val="licence&amp;imp-old"/>
      <sheetName val="Gurevski-ol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"/>
      <sheetName val="Test"/>
      <sheetName val="XREF"/>
      <sheetName val="Tickmark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"/>
      <sheetName val="Test"/>
      <sheetName val="FX_rate"/>
      <sheetName val="Tickmarks"/>
    </sheetNames>
    <sheetDataSet>
      <sheetData sheetId="0"/>
      <sheetData sheetId="1"/>
      <sheetData sheetId="2"/>
      <sheetData sheetId="3"/>
      <sheetData sheetId="4">
        <row r="3">
          <cell r="A3" t="str">
            <v>{a}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TMS"/>
      <sheetName val="TOD Payments"/>
      <sheetName val="Audit Sampling Table"/>
      <sheetName val="XREF"/>
      <sheetName val="Tickmarks"/>
      <sheetName val="Worksheet in (C) 6450 TMS as of"/>
    </sheetNames>
    <sheetDataSet>
      <sheetData sheetId="0"/>
      <sheetData sheetId="1"/>
      <sheetData sheetId="2">
        <row r="187">
          <cell r="I187">
            <v>84497.016000000018</v>
          </cell>
        </row>
      </sheetData>
      <sheetData sheetId="3">
        <row r="5">
          <cell r="I5">
            <v>84428.983000000007</v>
          </cell>
        </row>
      </sheetData>
      <sheetData sheetId="4"/>
      <sheetData sheetId="5">
        <row r="3">
          <cell r="A3" t="str">
            <v>{a}</v>
          </cell>
        </row>
      </sheetData>
      <sheetData sheetId="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"/>
      <sheetName val="Input_BS"/>
      <sheetName val="Input_P&amp;L"/>
      <sheetName val="Input_Assumptions"/>
      <sheetName val="WP_CostStructure"/>
      <sheetName val="WP_Sales"/>
      <sheetName val="WP_COGS"/>
      <sheetName val="WP_FixedAssets"/>
      <sheetName val="WP_WorkCap"/>
      <sheetName val="WP_ExcessiveAssets"/>
      <sheetName val="WP_WACC"/>
      <sheetName val="Exh_P&amp;L"/>
      <sheetName val="Exh_BS"/>
      <sheetName val="Exh_CF"/>
      <sheetName val="Exh_DCF"/>
      <sheetName val="Exh_NetAssets"/>
      <sheetName val="&lt;&lt;&lt; SLIDES &gt;&gt;&gt;"/>
      <sheetName val="FS"/>
      <sheetName val="FS (2)"/>
      <sheetName val="Анализ чувст"/>
      <sheetName val="Sheet1"/>
      <sheetName val="Slide BS for"/>
      <sheetName val="Slides"/>
      <sheetName val="Net assets val"/>
      <sheetName val="Sheet2"/>
      <sheetName val="Тарифы"/>
      <sheetName val="Model"/>
      <sheetName val="MonsterTable"/>
    </sheetNames>
    <sheetDataSet>
      <sheetData sheetId="0"/>
      <sheetData sheetId="1" refreshError="1"/>
      <sheetData sheetId="2" refreshError="1"/>
      <sheetData sheetId="3">
        <row r="4">
          <cell r="H4">
            <v>0.75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calc"/>
      <sheetName val="Movements"/>
      <sheetName val="Б.мчас (П)"/>
      <sheetName val="из сем"/>
      <sheetName val="PP&amp;E mvt for 2003"/>
      <sheetName val="IS"/>
      <sheetName val="свод"/>
      <sheetName val="2008 ГСМ"/>
      <sheetName val="Плата за загрязнение "/>
      <sheetName val="Типограф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класс"/>
      <sheetName val="прил№10"/>
      <sheetName val="Instructions"/>
      <sheetName val="US Dollar 2003"/>
      <sheetName val="SDR 2003"/>
      <sheetName val="Captions"/>
      <sheetName val="Info"/>
      <sheetName val="Пр2"/>
      <sheetName val="Anlagevermögen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Собственный капитал"/>
      <sheetName val="ОборБалФормОтч"/>
      <sheetName val="ТитулЛистОтч"/>
      <sheetName val="2кв."/>
      <sheetName val="ОТиТБ"/>
      <sheetName val="Non-Statistical Sampling Master"/>
      <sheetName val="Global Data"/>
      <sheetName val="A-20"/>
      <sheetName val="H3.100 Rollforward"/>
      <sheetName val="Налоги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Securities"/>
      <sheetName val="I KEY INFORMATION"/>
      <sheetName val="11"/>
      <sheetName val="6НК-cт."/>
      <sheetName val="Interco payables&amp;receivables"/>
      <sheetName val="Оборудование_стоим"/>
      <sheetName val="предприятия"/>
      <sheetName val="Capex"/>
      <sheetName val="Kolommen_balans"/>
      <sheetName val="SA Procedures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misc"/>
      <sheetName val="16.12"/>
      <sheetName val="-расчет налогов от ФОТ  на 2014"/>
      <sheetName val="Analytics"/>
      <sheetName val="FA Movement Kyrg"/>
      <sheetName val="Reference"/>
      <sheetName val="перевозки"/>
      <sheetName val="9"/>
      <sheetName val="L-1"/>
      <sheetName val="ввод-вывод ОС авг2004- 2005"/>
      <sheetName val="Форма3.6"/>
      <sheetName val="Graph"/>
      <sheetName val="Pbs_Wbs_ATC"/>
      <sheetName val="FA Movement "/>
      <sheetName val="depreciation testing"/>
      <sheetName val="Cashflow"/>
      <sheetName val="факс(2005-20гг_)"/>
      <sheetName val="Гр5(о)"/>
      <sheetName val="Макро"/>
      <sheetName val="$ IS"/>
      <sheetName val="7"/>
      <sheetName val="10"/>
      <sheetName val="УПРАВЛЕНИЕ11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78"/>
      <sheetName val="PM-TE"/>
      <sheetName val="Test"/>
      <sheetName val="Keys"/>
      <sheetName val="Precios"/>
      <sheetName val="Settings"/>
      <sheetName val="N"/>
      <sheetName val="MetaData"/>
      <sheetName val="ЛСЦ начисленное на 31.12.08"/>
      <sheetName val="ЛЛизинг начис. на 31.12.08"/>
      <sheetName val="ВОЛС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Disclosure"/>
      <sheetName val="Production_analysis"/>
      <sheetName val="Бюджет тек. затрат"/>
      <sheetName val="K-800 Imp. test"/>
      <sheetName val="FA register"/>
      <sheetName val="коммун."/>
      <sheetName val="ТД РАП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Loaded"/>
      <sheetName val="Служебный ФК_x0005__x0000_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_xdd90__x0012_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峔(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Сводная"/>
      <sheetName val="IS"/>
      <sheetName val="Актив(1)"/>
      <sheetName val="Лист2"/>
      <sheetName val="Cash CCI Detail"/>
      <sheetName val="XLR_NoRangeSheet"/>
      <sheetName val="валюта"/>
      <sheetName val="Форма2"/>
      <sheetName val="XREF"/>
      <sheetName val="Статьи"/>
      <sheetName val="ТД РАП"/>
      <sheetName val="KEGOC - Global"/>
      <sheetName val="Sarbai MES"/>
      <sheetName val="Б.мчас (П)"/>
      <sheetName val="д.7.001"/>
      <sheetName val="1 вариант  2009 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1/12nso</v>
          </cell>
          <cell r="C4">
            <v>35334</v>
          </cell>
          <cell r="D4">
            <v>35697</v>
          </cell>
          <cell r="E4">
            <v>364</v>
          </cell>
          <cell r="F4">
            <v>72.650000000000006</v>
          </cell>
          <cell r="G4" t="str">
            <v>н/д</v>
          </cell>
          <cell r="H4">
            <v>13.1</v>
          </cell>
          <cell r="I4">
            <v>300000000</v>
          </cell>
          <cell r="J4">
            <v>102921</v>
          </cell>
          <cell r="K4">
            <v>102921000</v>
          </cell>
          <cell r="L4">
            <v>300000</v>
          </cell>
          <cell r="M4">
            <v>300000000</v>
          </cell>
          <cell r="N4">
            <v>34.307000000000002</v>
          </cell>
          <cell r="O4">
            <v>2</v>
          </cell>
          <cell r="P4">
            <v>1000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НСО</v>
          </cell>
        </row>
        <row r="5">
          <cell r="A5" t="str">
            <v>KZ4CK2412971</v>
          </cell>
          <cell r="B5" t="str">
            <v>2/12nso</v>
          </cell>
          <cell r="C5">
            <v>35425</v>
          </cell>
          <cell r="D5">
            <v>35788</v>
          </cell>
          <cell r="E5">
            <v>364</v>
          </cell>
          <cell r="F5">
            <v>61.34</v>
          </cell>
          <cell r="G5" t="str">
            <v>н/д</v>
          </cell>
          <cell r="H5">
            <v>11.99</v>
          </cell>
          <cell r="I5">
            <v>250000000</v>
          </cell>
          <cell r="J5">
            <v>99348</v>
          </cell>
          <cell r="K5">
            <v>99348000</v>
          </cell>
          <cell r="L5">
            <v>250000</v>
          </cell>
          <cell r="M5">
            <v>250000000</v>
          </cell>
          <cell r="N5">
            <v>39.739199999999997</v>
          </cell>
          <cell r="O5">
            <v>3</v>
          </cell>
          <cell r="P5">
            <v>1000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НСО</v>
          </cell>
        </row>
        <row r="6">
          <cell r="A6" t="str">
            <v>KZ4CK2603983</v>
          </cell>
          <cell r="B6" t="str">
            <v>3/12nso</v>
          </cell>
          <cell r="C6">
            <v>35516</v>
          </cell>
          <cell r="D6">
            <v>35880</v>
          </cell>
          <cell r="E6">
            <v>364</v>
          </cell>
          <cell r="F6">
            <v>55.65</v>
          </cell>
          <cell r="G6" t="str">
            <v>н/д</v>
          </cell>
          <cell r="H6">
            <v>15.15</v>
          </cell>
          <cell r="I6">
            <v>500000000</v>
          </cell>
          <cell r="J6">
            <v>85117</v>
          </cell>
          <cell r="K6">
            <v>85117000</v>
          </cell>
          <cell r="L6">
            <v>500000</v>
          </cell>
          <cell r="M6">
            <v>500000000</v>
          </cell>
          <cell r="N6">
            <v>17.023399999999999</v>
          </cell>
          <cell r="O6">
            <v>4</v>
          </cell>
          <cell r="P6">
            <v>1000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НСО</v>
          </cell>
        </row>
        <row r="7">
          <cell r="A7" t="str">
            <v>KZ4CK2406981</v>
          </cell>
          <cell r="B7" t="str">
            <v>4/12nso</v>
          </cell>
          <cell r="C7">
            <v>35607</v>
          </cell>
          <cell r="D7">
            <v>35970</v>
          </cell>
          <cell r="E7">
            <v>364</v>
          </cell>
          <cell r="F7">
            <v>55.78</v>
          </cell>
          <cell r="G7" t="str">
            <v>н/д</v>
          </cell>
          <cell r="H7">
            <v>17.010000000000002</v>
          </cell>
          <cell r="I7">
            <v>400000000</v>
          </cell>
          <cell r="J7">
            <v>53878</v>
          </cell>
          <cell r="K7">
            <v>53878000</v>
          </cell>
          <cell r="L7">
            <v>400000</v>
          </cell>
          <cell r="M7">
            <v>400000000</v>
          </cell>
          <cell r="N7">
            <v>13.4695</v>
          </cell>
          <cell r="O7">
            <v>4</v>
          </cell>
          <cell r="P7">
            <v>1000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НСО</v>
          </cell>
        </row>
        <row r="8">
          <cell r="A8" t="str">
            <v>KZ4CK2509982</v>
          </cell>
          <cell r="B8" t="str">
            <v>5/12nso</v>
          </cell>
          <cell r="C8">
            <v>35699</v>
          </cell>
          <cell r="D8">
            <v>36063</v>
          </cell>
          <cell r="E8">
            <v>364</v>
          </cell>
          <cell r="F8">
            <v>55.79</v>
          </cell>
          <cell r="G8" t="str">
            <v>н/д</v>
          </cell>
          <cell r="H8">
            <v>16.93</v>
          </cell>
          <cell r="I8">
            <v>300000000</v>
          </cell>
          <cell r="J8">
            <v>214661</v>
          </cell>
          <cell r="K8">
            <v>214661000</v>
          </cell>
          <cell r="L8">
            <v>300000</v>
          </cell>
          <cell r="M8">
            <v>300000000</v>
          </cell>
          <cell r="N8">
            <v>71.5536666666667</v>
          </cell>
          <cell r="O8">
            <v>4</v>
          </cell>
          <cell r="P8">
            <v>1000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НСО</v>
          </cell>
        </row>
        <row r="9">
          <cell r="A9" t="str">
            <v>KZ4CK2512986</v>
          </cell>
          <cell r="B9" t="str">
            <v>6/12nso</v>
          </cell>
          <cell r="C9">
            <v>35789</v>
          </cell>
          <cell r="D9">
            <v>36154</v>
          </cell>
          <cell r="E9">
            <v>364</v>
          </cell>
          <cell r="F9">
            <v>57</v>
          </cell>
          <cell r="G9" t="str">
            <v>н/д</v>
          </cell>
          <cell r="H9">
            <v>19.86</v>
          </cell>
          <cell r="I9">
            <v>300000000</v>
          </cell>
          <cell r="J9">
            <v>207796</v>
          </cell>
          <cell r="K9">
            <v>207796000</v>
          </cell>
          <cell r="L9">
            <v>300000</v>
          </cell>
          <cell r="M9">
            <v>300000000</v>
          </cell>
          <cell r="N9">
            <v>69.265333333333302</v>
          </cell>
          <cell r="O9">
            <v>4</v>
          </cell>
          <cell r="P9">
            <v>1000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НСО</v>
          </cell>
        </row>
        <row r="10">
          <cell r="A10" t="str">
            <v>KZ4CL2503991</v>
          </cell>
          <cell r="B10" t="str">
            <v>7/12nso</v>
          </cell>
          <cell r="C10">
            <v>35880</v>
          </cell>
          <cell r="D10">
            <v>36244</v>
          </cell>
          <cell r="E10">
            <v>364</v>
          </cell>
          <cell r="F10">
            <v>59.05</v>
          </cell>
          <cell r="G10" t="str">
            <v>н/д</v>
          </cell>
          <cell r="H10">
            <v>23.59</v>
          </cell>
          <cell r="I10">
            <v>500000000</v>
          </cell>
          <cell r="J10">
            <v>186465</v>
          </cell>
          <cell r="K10">
            <v>186465000</v>
          </cell>
          <cell r="L10">
            <v>500000</v>
          </cell>
          <cell r="M10">
            <v>500000000</v>
          </cell>
          <cell r="N10">
            <v>37.292999999999999</v>
          </cell>
          <cell r="O10">
            <v>4</v>
          </cell>
          <cell r="P10">
            <v>1000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НСО</v>
          </cell>
        </row>
        <row r="11">
          <cell r="A11" t="str">
            <v>KZ4CL2406997</v>
          </cell>
          <cell r="B11" t="str">
            <v>8/12nso</v>
          </cell>
          <cell r="C11">
            <v>35971</v>
          </cell>
          <cell r="D11">
            <v>36335</v>
          </cell>
          <cell r="E11">
            <v>364</v>
          </cell>
          <cell r="F11">
            <v>60.58</v>
          </cell>
          <cell r="G11" t="str">
            <v>н/д</v>
          </cell>
          <cell r="H11">
            <v>24</v>
          </cell>
          <cell r="I11">
            <v>400000000</v>
          </cell>
          <cell r="J11">
            <v>291036</v>
          </cell>
          <cell r="K11">
            <v>291036000</v>
          </cell>
          <cell r="L11">
            <v>400000</v>
          </cell>
          <cell r="M11">
            <v>400000000</v>
          </cell>
          <cell r="N11">
            <v>72.759</v>
          </cell>
          <cell r="O11">
            <v>4</v>
          </cell>
          <cell r="P11">
            <v>1000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НСО</v>
          </cell>
        </row>
        <row r="12">
          <cell r="A12" t="str">
            <v>KZ4CL2312997</v>
          </cell>
          <cell r="B12" t="str">
            <v>10/12nso</v>
          </cell>
          <cell r="C12">
            <v>36153</v>
          </cell>
          <cell r="D12">
            <v>36517</v>
          </cell>
          <cell r="E12">
            <v>364</v>
          </cell>
          <cell r="F12">
            <v>61.3</v>
          </cell>
          <cell r="G12" t="str">
            <v>н/д</v>
          </cell>
          <cell r="H12">
            <v>22.15</v>
          </cell>
          <cell r="I12">
            <v>150000000</v>
          </cell>
          <cell r="J12">
            <v>126520</v>
          </cell>
          <cell r="K12">
            <v>126520000</v>
          </cell>
          <cell r="L12">
            <v>150000</v>
          </cell>
          <cell r="M12">
            <v>150000000</v>
          </cell>
          <cell r="N12">
            <v>84.346666666666707</v>
          </cell>
          <cell r="O12">
            <v>3</v>
          </cell>
          <cell r="P12">
            <v>1000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НСО</v>
          </cell>
        </row>
        <row r="13">
          <cell r="A13" t="str">
            <v>KZ46L0807993</v>
          </cell>
          <cell r="B13" t="str">
            <v>97/6</v>
          </cell>
          <cell r="C13">
            <v>36164</v>
          </cell>
          <cell r="D13">
            <v>36349</v>
          </cell>
          <cell r="E13">
            <v>184</v>
          </cell>
          <cell r="F13">
            <v>89.28</v>
          </cell>
          <cell r="G13">
            <v>89.28</v>
          </cell>
          <cell r="H13">
            <v>24.014336917562702</v>
          </cell>
          <cell r="I13">
            <v>300000000</v>
          </cell>
          <cell r="J13">
            <v>8135000</v>
          </cell>
          <cell r="K13">
            <v>724751440</v>
          </cell>
          <cell r="L13">
            <v>7885000</v>
          </cell>
          <cell r="M13">
            <v>703972800</v>
          </cell>
          <cell r="N13">
            <v>241.58381333333301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>
            <v>50</v>
          </cell>
          <cell r="T13" t="str">
            <v>ГКО-6</v>
          </cell>
        </row>
        <row r="14">
          <cell r="A14" t="str">
            <v>KZ43L0804997</v>
          </cell>
          <cell r="B14" t="str">
            <v>219/3</v>
          </cell>
          <cell r="C14">
            <v>36165</v>
          </cell>
          <cell r="D14">
            <v>36258</v>
          </cell>
          <cell r="E14">
            <v>94</v>
          </cell>
          <cell r="F14">
            <v>94.41</v>
          </cell>
          <cell r="G14">
            <v>94.23</v>
          </cell>
          <cell r="H14">
            <v>23.683931786887001</v>
          </cell>
          <cell r="I14">
            <v>500000000</v>
          </cell>
          <cell r="J14">
            <v>10637335</v>
          </cell>
          <cell r="K14">
            <v>1002100312.05</v>
          </cell>
          <cell r="L14">
            <v>9422350</v>
          </cell>
          <cell r="M14">
            <v>889519757.5</v>
          </cell>
          <cell r="N14">
            <v>200.42006241000001</v>
          </cell>
          <cell r="O14">
            <v>9</v>
          </cell>
          <cell r="P14">
            <v>100</v>
          </cell>
          <cell r="Q14" t="str">
            <v>н/д</v>
          </cell>
          <cell r="R14" t="str">
            <v>н/д</v>
          </cell>
          <cell r="S14">
            <v>50</v>
          </cell>
          <cell r="T14" t="str">
            <v>ГКО-3</v>
          </cell>
        </row>
        <row r="15">
          <cell r="A15" t="str">
            <v>KZ87K1401990</v>
          </cell>
          <cell r="B15" t="str">
            <v>250/n</v>
          </cell>
          <cell r="C15">
            <v>36166</v>
          </cell>
          <cell r="D15">
            <v>36174</v>
          </cell>
          <cell r="E15">
            <v>7</v>
          </cell>
          <cell r="F15">
            <v>99.57</v>
          </cell>
          <cell r="G15">
            <v>99.57</v>
          </cell>
          <cell r="H15">
            <v>22.456563221854299</v>
          </cell>
          <cell r="I15">
            <v>300000000</v>
          </cell>
          <cell r="J15">
            <v>12741192</v>
          </cell>
          <cell r="K15">
            <v>1268212689.27</v>
          </cell>
          <cell r="L15">
            <v>7046990</v>
          </cell>
          <cell r="M15">
            <v>701677610.37</v>
          </cell>
          <cell r="N15">
            <v>422.73756308999998</v>
          </cell>
          <cell r="O15" t="str">
            <v>н/д</v>
          </cell>
          <cell r="P15">
            <v>100</v>
          </cell>
          <cell r="Q15" t="str">
            <v>н/д</v>
          </cell>
          <cell r="R15" t="str">
            <v>н/д</v>
          </cell>
          <cell r="S15">
            <v>60</v>
          </cell>
          <cell r="T15" t="str">
            <v>Ноты-7</v>
          </cell>
        </row>
        <row r="16">
          <cell r="A16" t="str">
            <v>KZ8EK2201991</v>
          </cell>
          <cell r="B16" t="str">
            <v>251/n</v>
          </cell>
          <cell r="C16">
            <v>36167</v>
          </cell>
          <cell r="D16">
            <v>36182</v>
          </cell>
          <cell r="E16">
            <v>14</v>
          </cell>
          <cell r="F16">
            <v>99.1</v>
          </cell>
          <cell r="G16">
            <v>99.09</v>
          </cell>
          <cell r="H16">
            <v>23.612512613521801</v>
          </cell>
          <cell r="I16">
            <v>300000000</v>
          </cell>
          <cell r="J16">
            <v>12810717</v>
          </cell>
          <cell r="K16">
            <v>1268751179.01</v>
          </cell>
          <cell r="L16">
            <v>6082717</v>
          </cell>
          <cell r="M16">
            <v>602802793.00999999</v>
          </cell>
          <cell r="N16">
            <v>422.91705967000001</v>
          </cell>
          <cell r="O16" t="str">
            <v>н/д</v>
          </cell>
          <cell r="P16">
            <v>100</v>
          </cell>
          <cell r="Q16" t="str">
            <v>н/д</v>
          </cell>
          <cell r="R16" t="str">
            <v>н/д</v>
          </cell>
          <cell r="S16">
            <v>60</v>
          </cell>
          <cell r="T16" t="str">
            <v>Ноты-14</v>
          </cell>
        </row>
        <row r="17">
          <cell r="A17" t="str">
            <v>KZ8LK2901991</v>
          </cell>
          <cell r="B17" t="str">
            <v>252/n</v>
          </cell>
          <cell r="C17">
            <v>36168</v>
          </cell>
          <cell r="D17">
            <v>36189</v>
          </cell>
          <cell r="E17">
            <v>21</v>
          </cell>
          <cell r="F17">
            <v>98.65</v>
          </cell>
          <cell r="G17">
            <v>98.62</v>
          </cell>
          <cell r="H17">
            <v>23.720223010643601</v>
          </cell>
          <cell r="I17">
            <v>300000000</v>
          </cell>
          <cell r="J17">
            <v>6759081</v>
          </cell>
          <cell r="K17">
            <v>666470046.16999996</v>
          </cell>
          <cell r="L17">
            <v>5759081</v>
          </cell>
          <cell r="M17">
            <v>568130761.16999996</v>
          </cell>
          <cell r="N17">
            <v>222.15668205666699</v>
          </cell>
          <cell r="O17" t="str">
            <v>н/д</v>
          </cell>
          <cell r="P17">
            <v>100</v>
          </cell>
          <cell r="Q17" t="str">
            <v>н/д</v>
          </cell>
          <cell r="R17" t="str">
            <v>н/д</v>
          </cell>
          <cell r="S17">
            <v>60</v>
          </cell>
          <cell r="T17" t="str">
            <v>Ноты-21</v>
          </cell>
        </row>
        <row r="18">
          <cell r="A18" t="str">
            <v>KZ46L1507998</v>
          </cell>
          <cell r="B18" t="str">
            <v>98/6</v>
          </cell>
          <cell r="C18">
            <v>36171</v>
          </cell>
          <cell r="D18">
            <v>36356</v>
          </cell>
          <cell r="E18">
            <v>184</v>
          </cell>
          <cell r="F18">
            <v>89.23</v>
          </cell>
          <cell r="G18">
            <v>89.23</v>
          </cell>
          <cell r="H18">
            <v>24.1398632746834</v>
          </cell>
          <cell r="I18">
            <v>500000000</v>
          </cell>
          <cell r="J18">
            <v>5793147</v>
          </cell>
          <cell r="K18">
            <v>514703506.81</v>
          </cell>
          <cell r="L18">
            <v>5043147</v>
          </cell>
          <cell r="M18">
            <v>450000006.81</v>
          </cell>
          <cell r="N18">
            <v>102.940701362</v>
          </cell>
          <cell r="O18">
            <v>4</v>
          </cell>
          <cell r="P18">
            <v>100</v>
          </cell>
          <cell r="Q18" t="str">
            <v>н/д</v>
          </cell>
          <cell r="R18" t="str">
            <v>н/д</v>
          </cell>
          <cell r="S18">
            <v>50</v>
          </cell>
          <cell r="T18" t="str">
            <v>ГКО-6</v>
          </cell>
        </row>
        <row r="19">
          <cell r="A19" t="str">
            <v>KZ43L1504992</v>
          </cell>
          <cell r="B19" t="str">
            <v>220/3</v>
          </cell>
          <cell r="C19">
            <v>36172</v>
          </cell>
          <cell r="D19">
            <v>36265</v>
          </cell>
          <cell r="E19">
            <v>94</v>
          </cell>
          <cell r="F19">
            <v>94.36</v>
          </cell>
          <cell r="G19">
            <v>94.32</v>
          </cell>
          <cell r="H19">
            <v>23.908435777872</v>
          </cell>
          <cell r="I19">
            <v>500000000</v>
          </cell>
          <cell r="J19">
            <v>4649504</v>
          </cell>
          <cell r="K19">
            <v>436941902.07999998</v>
          </cell>
          <cell r="L19">
            <v>1492000</v>
          </cell>
          <cell r="M19">
            <v>140782206</v>
          </cell>
          <cell r="N19">
            <v>87.388380416000004</v>
          </cell>
          <cell r="O19">
            <v>10</v>
          </cell>
          <cell r="P19">
            <v>100</v>
          </cell>
          <cell r="Q19" t="str">
            <v>н/д</v>
          </cell>
          <cell r="R19" t="str">
            <v>н/д</v>
          </cell>
          <cell r="S19">
            <v>50</v>
          </cell>
          <cell r="T19" t="str">
            <v>ГКО-3</v>
          </cell>
        </row>
        <row r="20">
          <cell r="A20" t="str">
            <v>KZ95K1802992</v>
          </cell>
          <cell r="B20" t="str">
            <v>253/n</v>
          </cell>
          <cell r="C20">
            <v>36173</v>
          </cell>
          <cell r="D20">
            <v>36209</v>
          </cell>
          <cell r="E20">
            <v>35</v>
          </cell>
          <cell r="F20">
            <v>97.77</v>
          </cell>
          <cell r="G20">
            <v>97.73</v>
          </cell>
          <cell r="H20">
            <v>23.720977805052701</v>
          </cell>
          <cell r="I20">
            <v>300000000</v>
          </cell>
          <cell r="J20">
            <v>8154015</v>
          </cell>
          <cell r="K20">
            <v>796452603.88</v>
          </cell>
          <cell r="L20">
            <v>5638815</v>
          </cell>
          <cell r="M20">
            <v>551310076.54999995</v>
          </cell>
          <cell r="N20">
            <v>265.484201293333</v>
          </cell>
          <cell r="O20" t="str">
            <v>н/д</v>
          </cell>
          <cell r="P20">
            <v>100</v>
          </cell>
          <cell r="Q20" t="str">
            <v>н/д</v>
          </cell>
          <cell r="R20" t="str">
            <v>н/д</v>
          </cell>
          <cell r="S20">
            <v>60</v>
          </cell>
          <cell r="T20" t="str">
            <v>Ноты-35</v>
          </cell>
        </row>
        <row r="21">
          <cell r="A21" t="str">
            <v>KZ8LK0502999</v>
          </cell>
          <cell r="B21" t="str">
            <v>254/n</v>
          </cell>
          <cell r="C21">
            <v>36174</v>
          </cell>
          <cell r="D21">
            <v>36196</v>
          </cell>
          <cell r="E21">
            <v>21</v>
          </cell>
          <cell r="F21">
            <v>98.65</v>
          </cell>
          <cell r="G21">
            <v>98.63</v>
          </cell>
          <cell r="H21">
            <v>23.720223010643601</v>
          </cell>
          <cell r="I21">
            <v>300000000</v>
          </cell>
          <cell r="J21">
            <v>10886176</v>
          </cell>
          <cell r="K21">
            <v>1073412902.0599999</v>
          </cell>
          <cell r="L21">
            <v>6805974.3189052204</v>
          </cell>
          <cell r="M21">
            <v>671409366.55999994</v>
          </cell>
          <cell r="N21">
            <v>357.80430068666698</v>
          </cell>
          <cell r="O21" t="str">
            <v>н/д</v>
          </cell>
          <cell r="P21">
            <v>100</v>
          </cell>
          <cell r="Q21" t="str">
            <v>н/д</v>
          </cell>
          <cell r="R21" t="str">
            <v>н/д</v>
          </cell>
          <cell r="S21">
            <v>60</v>
          </cell>
          <cell r="T21" t="str">
            <v>Ноты-21</v>
          </cell>
        </row>
        <row r="22">
          <cell r="A22" t="str">
            <v>KZ8EK2901996</v>
          </cell>
          <cell r="B22" t="str">
            <v>255/n</v>
          </cell>
          <cell r="C22">
            <v>36175</v>
          </cell>
          <cell r="D22">
            <v>36189</v>
          </cell>
          <cell r="E22">
            <v>14</v>
          </cell>
          <cell r="F22">
            <v>99.1</v>
          </cell>
          <cell r="G22">
            <v>99.1</v>
          </cell>
          <cell r="H22">
            <v>23.612512613521801</v>
          </cell>
          <cell r="I22">
            <v>300000000</v>
          </cell>
          <cell r="J22">
            <v>10867554</v>
          </cell>
          <cell r="K22">
            <v>1076717607.53</v>
          </cell>
          <cell r="L22">
            <v>8504913</v>
          </cell>
          <cell r="M22">
            <v>842837887.26999998</v>
          </cell>
          <cell r="N22">
            <v>358.90586917666701</v>
          </cell>
          <cell r="O22" t="str">
            <v>н/д</v>
          </cell>
          <cell r="P22">
            <v>100</v>
          </cell>
          <cell r="Q22" t="str">
            <v>н/д</v>
          </cell>
          <cell r="R22" t="str">
            <v>н/д</v>
          </cell>
          <cell r="S22">
            <v>60</v>
          </cell>
          <cell r="T22" t="str">
            <v>Ноты-14</v>
          </cell>
        </row>
        <row r="23">
          <cell r="A23" t="str">
            <v>KZ46L2207994</v>
          </cell>
          <cell r="B23" t="str">
            <v>99/6</v>
          </cell>
          <cell r="C23">
            <v>36178</v>
          </cell>
          <cell r="D23">
            <v>36363</v>
          </cell>
          <cell r="E23">
            <v>184</v>
          </cell>
          <cell r="F23">
            <v>89.13</v>
          </cell>
          <cell r="G23">
            <v>89.13</v>
          </cell>
          <cell r="H23">
            <v>24.3913384943341</v>
          </cell>
          <cell r="I23">
            <v>500000000</v>
          </cell>
          <cell r="J23">
            <v>6759783</v>
          </cell>
          <cell r="K23">
            <v>598652958.78999996</v>
          </cell>
          <cell r="L23">
            <v>5609783</v>
          </cell>
          <cell r="M23">
            <v>499999958.79000002</v>
          </cell>
          <cell r="N23">
            <v>119.730591758</v>
          </cell>
          <cell r="O23">
            <v>5</v>
          </cell>
          <cell r="P23">
            <v>100</v>
          </cell>
          <cell r="Q23" t="str">
            <v>н/д</v>
          </cell>
          <cell r="R23" t="str">
            <v>н/д</v>
          </cell>
          <cell r="S23">
            <v>50</v>
          </cell>
          <cell r="T23" t="str">
            <v>ГКО-6</v>
          </cell>
        </row>
        <row r="24">
          <cell r="A24" t="str">
            <v>KZ43L2204998</v>
          </cell>
          <cell r="B24" t="str">
            <v>221/3</v>
          </cell>
          <cell r="C24">
            <v>36179</v>
          </cell>
          <cell r="D24">
            <v>36272</v>
          </cell>
          <cell r="E24">
            <v>94</v>
          </cell>
          <cell r="F24">
            <v>94.34</v>
          </cell>
          <cell r="G24">
            <v>94.3</v>
          </cell>
          <cell r="H24">
            <v>23.998304006784</v>
          </cell>
          <cell r="I24">
            <v>700000000</v>
          </cell>
          <cell r="J24">
            <v>12306725</v>
          </cell>
          <cell r="K24">
            <v>1159366408.5799999</v>
          </cell>
          <cell r="L24">
            <v>9808592</v>
          </cell>
          <cell r="M24">
            <v>925321423.88999999</v>
          </cell>
          <cell r="N24">
            <v>165.623772654286</v>
          </cell>
          <cell r="O24">
            <v>7</v>
          </cell>
          <cell r="P24">
            <v>100</v>
          </cell>
          <cell r="Q24" t="str">
            <v>н/д</v>
          </cell>
          <cell r="R24" t="str">
            <v>н/д</v>
          </cell>
          <cell r="S24">
            <v>50</v>
          </cell>
          <cell r="T24" t="str">
            <v>ГКО-3</v>
          </cell>
        </row>
        <row r="25">
          <cell r="A25" t="str">
            <v>KZ95K2502997</v>
          </cell>
          <cell r="B25" t="str">
            <v>256/n</v>
          </cell>
          <cell r="C25">
            <v>36181</v>
          </cell>
          <cell r="D25">
            <v>36217</v>
          </cell>
          <cell r="E25">
            <v>35</v>
          </cell>
          <cell r="F25">
            <v>66.48</v>
          </cell>
          <cell r="G25" t="str">
            <v>н/д</v>
          </cell>
          <cell r="H25">
            <v>199.47</v>
          </cell>
          <cell r="I25">
            <v>300000000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>
            <v>60</v>
          </cell>
          <cell r="T25" t="str">
            <v>Ноты-35</v>
          </cell>
        </row>
        <row r="26">
          <cell r="A26" t="str">
            <v>KZ8LK1202995</v>
          </cell>
          <cell r="B26" t="str">
            <v>257/n</v>
          </cell>
          <cell r="C26">
            <v>36181</v>
          </cell>
          <cell r="D26">
            <v>36203</v>
          </cell>
          <cell r="E26">
            <v>21</v>
          </cell>
          <cell r="F26">
            <v>98.65</v>
          </cell>
          <cell r="G26">
            <v>98.64</v>
          </cell>
          <cell r="H26">
            <v>23.720223010643601</v>
          </cell>
          <cell r="I26">
            <v>300000000</v>
          </cell>
          <cell r="J26">
            <v>7354614</v>
          </cell>
          <cell r="K26" t="str">
            <v>н/д</v>
          </cell>
          <cell r="L26">
            <v>7742985.6926507903</v>
          </cell>
          <cell r="M26">
            <v>763845538.58000004</v>
          </cell>
          <cell r="N26" t="str">
            <v>н/д</v>
          </cell>
          <cell r="O26" t="str">
            <v>н/д</v>
          </cell>
          <cell r="P26">
            <v>100</v>
          </cell>
          <cell r="Q26" t="str">
            <v>н/д</v>
          </cell>
          <cell r="R26" t="str">
            <v>н/д</v>
          </cell>
          <cell r="S26">
            <v>60</v>
          </cell>
          <cell r="T26" t="str">
            <v>Ноты-21</v>
          </cell>
        </row>
        <row r="27">
          <cell r="A27" t="str">
            <v>KZ8EK0502994</v>
          </cell>
          <cell r="B27" t="str">
            <v>258/n</v>
          </cell>
          <cell r="C27">
            <v>36182</v>
          </cell>
          <cell r="D27">
            <v>36196</v>
          </cell>
          <cell r="E27">
            <v>14</v>
          </cell>
          <cell r="F27">
            <v>99.1</v>
          </cell>
          <cell r="G27">
            <v>99.07</v>
          </cell>
          <cell r="H27">
            <v>23.612512613521801</v>
          </cell>
          <cell r="I27">
            <v>300000000</v>
          </cell>
          <cell r="J27">
            <v>8728411</v>
          </cell>
          <cell r="K27">
            <v>864750410.44000006</v>
          </cell>
          <cell r="L27">
            <v>7018411</v>
          </cell>
          <cell r="M27">
            <v>695513523.00999999</v>
          </cell>
          <cell r="N27">
            <v>288.25013681333297</v>
          </cell>
          <cell r="O27" t="str">
            <v>н/д</v>
          </cell>
          <cell r="P27">
            <v>100</v>
          </cell>
          <cell r="Q27" t="str">
            <v>н/д</v>
          </cell>
          <cell r="R27" t="str">
            <v>н/д</v>
          </cell>
          <cell r="S27">
            <v>60</v>
          </cell>
          <cell r="T27" t="str">
            <v>Ноты-14</v>
          </cell>
        </row>
        <row r="28">
          <cell r="A28" t="str">
            <v>KZ46L2907999</v>
          </cell>
          <cell r="B28" t="str">
            <v>100/6</v>
          </cell>
          <cell r="C28">
            <v>36185</v>
          </cell>
          <cell r="D28">
            <v>36370</v>
          </cell>
          <cell r="E28">
            <v>184</v>
          </cell>
          <cell r="F28">
            <v>89</v>
          </cell>
          <cell r="G28">
            <v>89</v>
          </cell>
          <cell r="H28">
            <v>24.7191011235955</v>
          </cell>
          <cell r="I28">
            <v>400000000</v>
          </cell>
          <cell r="J28">
            <v>1511798</v>
          </cell>
          <cell r="K28">
            <v>131687000.22</v>
          </cell>
          <cell r="L28">
            <v>561798</v>
          </cell>
          <cell r="M28">
            <v>50000000.219999999</v>
          </cell>
          <cell r="N28">
            <v>32.921750054999997</v>
          </cell>
          <cell r="O28">
            <v>5</v>
          </cell>
          <cell r="P28">
            <v>100</v>
          </cell>
          <cell r="Q28" t="str">
            <v>н/д</v>
          </cell>
          <cell r="R28" t="str">
            <v>н/д</v>
          </cell>
          <cell r="S28">
            <v>50</v>
          </cell>
          <cell r="T28" t="str">
            <v>ГКО-6</v>
          </cell>
        </row>
        <row r="29">
          <cell r="A29" t="str">
            <v>KZ43L2904993</v>
          </cell>
          <cell r="B29" t="str">
            <v>222/3</v>
          </cell>
          <cell r="C29">
            <v>36186</v>
          </cell>
          <cell r="D29">
            <v>36279</v>
          </cell>
          <cell r="E29">
            <v>94</v>
          </cell>
          <cell r="F29">
            <v>94.34</v>
          </cell>
          <cell r="G29">
            <v>94.31</v>
          </cell>
          <cell r="H29">
            <v>23.998304006784</v>
          </cell>
          <cell r="I29">
            <v>500000000</v>
          </cell>
          <cell r="J29">
            <v>10619949</v>
          </cell>
          <cell r="K29">
            <v>1000582160.74</v>
          </cell>
          <cell r="L29">
            <v>7151878</v>
          </cell>
          <cell r="M29">
            <v>674679904.51999998</v>
          </cell>
          <cell r="N29">
            <v>200.116432148</v>
          </cell>
          <cell r="O29">
            <v>9</v>
          </cell>
          <cell r="P29">
            <v>100</v>
          </cell>
          <cell r="Q29" t="str">
            <v>н/д</v>
          </cell>
          <cell r="R29" t="str">
            <v>н/д</v>
          </cell>
          <cell r="S29">
            <v>50</v>
          </cell>
          <cell r="T29" t="str">
            <v>ГКО-3</v>
          </cell>
        </row>
        <row r="30">
          <cell r="A30" t="str">
            <v>KZ8SK2502992</v>
          </cell>
          <cell r="B30" t="str">
            <v>259/n</v>
          </cell>
          <cell r="C30">
            <v>36187</v>
          </cell>
          <cell r="D30">
            <v>36216</v>
          </cell>
          <cell r="E30">
            <v>28</v>
          </cell>
          <cell r="F30">
            <v>98.19</v>
          </cell>
          <cell r="G30">
            <v>98.18</v>
          </cell>
          <cell r="H30">
            <v>23.963743762093898</v>
          </cell>
          <cell r="I30">
            <v>300000000</v>
          </cell>
          <cell r="J30">
            <v>8880241</v>
          </cell>
          <cell r="K30">
            <v>871672319.63999999</v>
          </cell>
          <cell r="L30">
            <v>5878535</v>
          </cell>
          <cell r="M30">
            <v>577210351.64999998</v>
          </cell>
          <cell r="N30">
            <v>290.55743988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>
            <v>60</v>
          </cell>
          <cell r="T30" t="str">
            <v>Ноты-28</v>
          </cell>
        </row>
        <row r="31">
          <cell r="A31" t="str">
            <v>KZ8LK1902990</v>
          </cell>
          <cell r="B31" t="str">
            <v>260/n</v>
          </cell>
          <cell r="C31">
            <v>36188</v>
          </cell>
          <cell r="D31">
            <v>36210</v>
          </cell>
          <cell r="E31">
            <v>21</v>
          </cell>
          <cell r="F31">
            <v>98.64</v>
          </cell>
          <cell r="G31">
            <v>98.64</v>
          </cell>
          <cell r="H31">
            <v>23.898350905650201</v>
          </cell>
          <cell r="I31">
            <v>300000000</v>
          </cell>
          <cell r="J31">
            <v>9763025</v>
          </cell>
          <cell r="K31">
            <v>962783763.86000001</v>
          </cell>
          <cell r="L31">
            <v>6241075</v>
          </cell>
          <cell r="M31">
            <v>615622177.36000001</v>
          </cell>
          <cell r="N31">
            <v>320.92792128666702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>
            <v>60</v>
          </cell>
          <cell r="T31" t="str">
            <v>Ноты-21</v>
          </cell>
        </row>
        <row r="32">
          <cell r="A32" t="str">
            <v>KZ8EK1202990</v>
          </cell>
          <cell r="B32" t="str">
            <v>261/n</v>
          </cell>
          <cell r="C32">
            <v>36189</v>
          </cell>
          <cell r="D32">
            <v>36203</v>
          </cell>
          <cell r="E32">
            <v>14</v>
          </cell>
          <cell r="F32">
            <v>99.13</v>
          </cell>
          <cell r="G32">
            <v>99.1</v>
          </cell>
          <cell r="H32">
            <v>22.818521133864699</v>
          </cell>
          <cell r="I32">
            <v>300000000</v>
          </cell>
          <cell r="J32">
            <v>15063364</v>
          </cell>
          <cell r="K32">
            <v>1492881280.3399999</v>
          </cell>
          <cell r="L32">
            <v>10351842</v>
          </cell>
          <cell r="M32">
            <v>1026169418.42</v>
          </cell>
          <cell r="N32">
            <v>497.627093446667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>
            <v>60</v>
          </cell>
          <cell r="T32" t="str">
            <v>Ноты-14</v>
          </cell>
        </row>
        <row r="33">
          <cell r="A33" t="str">
            <v>KZ46L0508997</v>
          </cell>
          <cell r="B33" t="str">
            <v>101/6</v>
          </cell>
          <cell r="C33">
            <v>36192</v>
          </cell>
          <cell r="D33">
            <v>36377</v>
          </cell>
          <cell r="E33">
            <v>184</v>
          </cell>
          <cell r="F33">
            <v>89.01</v>
          </cell>
          <cell r="G33">
            <v>89.01</v>
          </cell>
          <cell r="H33">
            <v>24.693854623076</v>
          </cell>
          <cell r="I33">
            <v>400000000</v>
          </cell>
          <cell r="J33">
            <v>4904489</v>
          </cell>
          <cell r="K33">
            <v>434438715.88999999</v>
          </cell>
          <cell r="L33">
            <v>4044489</v>
          </cell>
          <cell r="M33">
            <v>359999965.88999999</v>
          </cell>
          <cell r="N33">
            <v>108.60967897250001</v>
          </cell>
          <cell r="O33">
            <v>4</v>
          </cell>
          <cell r="P33">
            <v>100</v>
          </cell>
          <cell r="Q33" t="str">
            <v>н/д</v>
          </cell>
          <cell r="R33" t="str">
            <v>н/д</v>
          </cell>
          <cell r="S33">
            <v>50</v>
          </cell>
          <cell r="T33" t="str">
            <v>ГКО-6</v>
          </cell>
        </row>
        <row r="34">
          <cell r="A34" t="str">
            <v>KZ43L0605998</v>
          </cell>
          <cell r="B34" t="str">
            <v>223/3</v>
          </cell>
          <cell r="C34">
            <v>36193</v>
          </cell>
          <cell r="D34">
            <v>36286</v>
          </cell>
          <cell r="E34">
            <v>94</v>
          </cell>
          <cell r="F34">
            <v>94.35</v>
          </cell>
          <cell r="G34">
            <v>94.33</v>
          </cell>
          <cell r="H34">
            <v>23.953365129835699</v>
          </cell>
          <cell r="I34">
            <v>600000000</v>
          </cell>
          <cell r="J34">
            <v>8851808</v>
          </cell>
          <cell r="K34">
            <v>834050184.69000006</v>
          </cell>
          <cell r="L34">
            <v>4991087</v>
          </cell>
          <cell r="M34">
            <v>470902809.97000003</v>
          </cell>
          <cell r="N34">
            <v>139.00836411500001</v>
          </cell>
          <cell r="O34">
            <v>11</v>
          </cell>
          <cell r="P34">
            <v>100</v>
          </cell>
          <cell r="Q34" t="str">
            <v>н/д</v>
          </cell>
          <cell r="R34" t="str">
            <v>н/д</v>
          </cell>
          <cell r="S34">
            <v>50</v>
          </cell>
          <cell r="T34" t="str">
            <v>ГКО-3</v>
          </cell>
        </row>
        <row r="35">
          <cell r="A35" t="str">
            <v>KZ95K1103995</v>
          </cell>
          <cell r="B35" t="str">
            <v>262/n</v>
          </cell>
          <cell r="C35">
            <v>36194</v>
          </cell>
          <cell r="D35">
            <v>36230</v>
          </cell>
          <cell r="E35">
            <v>35</v>
          </cell>
          <cell r="F35">
            <v>97.78</v>
          </cell>
          <cell r="G35">
            <v>97.7</v>
          </cell>
          <cell r="H35">
            <v>23.612190632031101</v>
          </cell>
          <cell r="I35">
            <v>300000000</v>
          </cell>
          <cell r="J35">
            <v>10529523</v>
          </cell>
          <cell r="K35">
            <v>1029476599.29</v>
          </cell>
          <cell r="L35">
            <v>9740723</v>
          </cell>
          <cell r="M35">
            <v>952436376.28999996</v>
          </cell>
          <cell r="N35">
            <v>343.15886642999999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>
            <v>60</v>
          </cell>
          <cell r="T35" t="str">
            <v>Ноты-35</v>
          </cell>
        </row>
        <row r="36">
          <cell r="A36" t="str">
            <v>KZ8SK0503992</v>
          </cell>
          <cell r="B36" t="str">
            <v>263/n</v>
          </cell>
          <cell r="C36">
            <v>36195</v>
          </cell>
          <cell r="D36">
            <v>36224</v>
          </cell>
          <cell r="E36">
            <v>28</v>
          </cell>
          <cell r="F36">
            <v>98.19</v>
          </cell>
          <cell r="G36">
            <v>98.18</v>
          </cell>
          <cell r="H36">
            <v>23.963743762093898</v>
          </cell>
          <cell r="I36">
            <v>300000000</v>
          </cell>
          <cell r="J36">
            <v>12409120</v>
          </cell>
          <cell r="K36">
            <v>1218168492.3</v>
          </cell>
          <cell r="L36">
            <v>7097235</v>
          </cell>
          <cell r="M36">
            <v>696876736.26999998</v>
          </cell>
          <cell r="N36">
            <v>406.05616409999999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>
            <v>60</v>
          </cell>
          <cell r="T36" t="str">
            <v>Ноты-28</v>
          </cell>
        </row>
        <row r="37">
          <cell r="A37" t="str">
            <v>KZ8EK1902995</v>
          </cell>
          <cell r="B37" t="str">
            <v>264/n</v>
          </cell>
          <cell r="C37">
            <v>36196</v>
          </cell>
          <cell r="D37">
            <v>36210</v>
          </cell>
          <cell r="E37">
            <v>14</v>
          </cell>
          <cell r="F37">
            <v>99.12</v>
          </cell>
          <cell r="G37">
            <v>99.11</v>
          </cell>
          <cell r="H37">
            <v>23.083131557707699</v>
          </cell>
          <cell r="I37">
            <v>300000000</v>
          </cell>
          <cell r="J37">
            <v>9069870</v>
          </cell>
          <cell r="K37">
            <v>898805677</v>
          </cell>
          <cell r="L37">
            <v>6638146</v>
          </cell>
          <cell r="M37">
            <v>657973031.51999998</v>
          </cell>
          <cell r="N37">
            <v>299.60189233333301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>
            <v>60</v>
          </cell>
          <cell r="T37" t="str">
            <v>Ноты-14</v>
          </cell>
        </row>
        <row r="38">
          <cell r="A38" t="str">
            <v>KZ46L1208993</v>
          </cell>
          <cell r="B38" t="str">
            <v>102/6</v>
          </cell>
          <cell r="C38">
            <v>36199</v>
          </cell>
          <cell r="D38">
            <v>36384</v>
          </cell>
          <cell r="E38">
            <v>184</v>
          </cell>
          <cell r="F38">
            <v>89.01</v>
          </cell>
          <cell r="G38">
            <v>88.87</v>
          </cell>
          <cell r="H38">
            <v>24.693854623076</v>
          </cell>
          <cell r="I38">
            <v>400000000</v>
          </cell>
          <cell r="J38">
            <v>6772308</v>
          </cell>
          <cell r="K38">
            <v>600760462</v>
          </cell>
          <cell r="L38">
            <v>5762308</v>
          </cell>
          <cell r="M38">
            <v>512886912</v>
          </cell>
          <cell r="N38">
            <v>150.19011549999999</v>
          </cell>
          <cell r="O38">
            <v>5</v>
          </cell>
          <cell r="P38">
            <v>100</v>
          </cell>
          <cell r="Q38" t="str">
            <v>н/д</v>
          </cell>
          <cell r="R38" t="str">
            <v>н/д</v>
          </cell>
          <cell r="S38">
            <v>50</v>
          </cell>
          <cell r="T38" t="str">
            <v>ГКО-6</v>
          </cell>
        </row>
        <row r="39">
          <cell r="A39" t="str">
            <v>KZ43L1305994</v>
          </cell>
          <cell r="B39" t="str">
            <v>224/3</v>
          </cell>
          <cell r="C39">
            <v>36200</v>
          </cell>
          <cell r="D39">
            <v>36293</v>
          </cell>
          <cell r="E39">
            <v>94</v>
          </cell>
          <cell r="F39">
            <v>94.35</v>
          </cell>
          <cell r="G39">
            <v>94.35</v>
          </cell>
          <cell r="H39">
            <v>23.953365129835699</v>
          </cell>
          <cell r="I39">
            <v>500000000</v>
          </cell>
          <cell r="J39">
            <v>6076171</v>
          </cell>
          <cell r="K39">
            <v>572022744.55999994</v>
          </cell>
          <cell r="L39">
            <v>755931</v>
          </cell>
          <cell r="M39">
            <v>71322238.760000005</v>
          </cell>
          <cell r="N39">
            <v>114.404548912</v>
          </cell>
          <cell r="O39">
            <v>10</v>
          </cell>
          <cell r="P39">
            <v>100</v>
          </cell>
          <cell r="Q39" t="str">
            <v>н/д</v>
          </cell>
          <cell r="R39" t="str">
            <v>н/д</v>
          </cell>
          <cell r="S39">
            <v>50</v>
          </cell>
          <cell r="T39" t="str">
            <v>ГКО-3</v>
          </cell>
        </row>
        <row r="40">
          <cell r="A40" t="str">
            <v>KZ8EK2502992</v>
          </cell>
          <cell r="B40" t="str">
            <v>265/n</v>
          </cell>
          <cell r="C40">
            <v>36201</v>
          </cell>
          <cell r="D40">
            <v>36216</v>
          </cell>
          <cell r="E40">
            <v>14</v>
          </cell>
          <cell r="F40">
            <v>99.13</v>
          </cell>
          <cell r="G40">
            <v>99.11</v>
          </cell>
          <cell r="H40">
            <v>22.818521133864699</v>
          </cell>
          <cell r="I40">
            <v>300000000</v>
          </cell>
          <cell r="J40">
            <v>5584611</v>
          </cell>
          <cell r="K40">
            <v>553374715.5</v>
          </cell>
          <cell r="L40">
            <v>4167109</v>
          </cell>
          <cell r="M40">
            <v>413076657.30000001</v>
          </cell>
          <cell r="N40">
            <v>184.45823849999999</v>
          </cell>
          <cell r="O40" t="str">
            <v>н/д</v>
          </cell>
          <cell r="P40">
            <v>100</v>
          </cell>
          <cell r="Q40" t="str">
            <v>н/д</v>
          </cell>
          <cell r="R40" t="str">
            <v>н/д</v>
          </cell>
          <cell r="S40">
            <v>60</v>
          </cell>
          <cell r="T40" t="str">
            <v>Ноты-14</v>
          </cell>
        </row>
        <row r="41">
          <cell r="A41" t="str">
            <v>KZ95K1903998</v>
          </cell>
          <cell r="B41" t="str">
            <v>266/n</v>
          </cell>
          <cell r="C41">
            <v>36202</v>
          </cell>
          <cell r="D41">
            <v>36238</v>
          </cell>
          <cell r="E41">
            <v>35</v>
          </cell>
          <cell r="F41">
            <v>97.77</v>
          </cell>
          <cell r="G41">
            <v>97.76</v>
          </cell>
          <cell r="H41">
            <v>23.720977805052701</v>
          </cell>
          <cell r="I41">
            <v>300000000</v>
          </cell>
          <cell r="J41">
            <v>13730152</v>
          </cell>
          <cell r="K41">
            <v>1341970413.6900001</v>
          </cell>
          <cell r="L41">
            <v>7672607</v>
          </cell>
          <cell r="M41">
            <v>750150486.38999999</v>
          </cell>
          <cell r="N41">
            <v>447.32347123</v>
          </cell>
          <cell r="O41" t="str">
            <v>н/д</v>
          </cell>
          <cell r="P41">
            <v>100</v>
          </cell>
          <cell r="Q41" t="str">
            <v>н/д</v>
          </cell>
          <cell r="R41" t="str">
            <v>н/д</v>
          </cell>
          <cell r="S41">
            <v>60</v>
          </cell>
          <cell r="T41" t="str">
            <v>Ноты-35</v>
          </cell>
        </row>
        <row r="42">
          <cell r="A42" t="str">
            <v>KZ96K2603991</v>
          </cell>
          <cell r="B42" t="str">
            <v>267/n</v>
          </cell>
          <cell r="C42">
            <v>36203</v>
          </cell>
          <cell r="D42">
            <v>36245</v>
          </cell>
          <cell r="E42">
            <v>42</v>
          </cell>
          <cell r="F42">
            <v>97.33</v>
          </cell>
          <cell r="G42">
            <v>97.31</v>
          </cell>
          <cell r="H42">
            <v>23.774786807767398</v>
          </cell>
          <cell r="I42">
            <v>300000000</v>
          </cell>
          <cell r="J42">
            <v>8801196</v>
          </cell>
          <cell r="K42">
            <v>856193206.63</v>
          </cell>
          <cell r="L42">
            <v>5879336</v>
          </cell>
          <cell r="M42">
            <v>572239873.63</v>
          </cell>
          <cell r="N42">
            <v>285.397735543333</v>
          </cell>
          <cell r="O42" t="str">
            <v>н/д</v>
          </cell>
          <cell r="P42">
            <v>100</v>
          </cell>
          <cell r="Q42" t="str">
            <v>н/д</v>
          </cell>
          <cell r="R42" t="str">
            <v>н/д</v>
          </cell>
          <cell r="S42">
            <v>60</v>
          </cell>
          <cell r="T42" t="str">
            <v>Ноты-42</v>
          </cell>
        </row>
        <row r="43">
          <cell r="A43" t="str">
            <v>KZ46L1908998</v>
          </cell>
          <cell r="B43" t="str">
            <v>103/6</v>
          </cell>
          <cell r="C43">
            <v>36206</v>
          </cell>
          <cell r="D43">
            <v>36391</v>
          </cell>
          <cell r="E43">
            <v>184</v>
          </cell>
          <cell r="F43">
            <v>89.01</v>
          </cell>
          <cell r="G43">
            <v>88.89</v>
          </cell>
          <cell r="H43">
            <v>24.693854623076</v>
          </cell>
          <cell r="I43">
            <v>400000000</v>
          </cell>
          <cell r="J43">
            <v>6704450</v>
          </cell>
          <cell r="K43">
            <v>595176597.75</v>
          </cell>
          <cell r="L43">
            <v>5754450</v>
          </cell>
          <cell r="M43">
            <v>512186097.75</v>
          </cell>
          <cell r="N43">
            <v>148.79414943750001</v>
          </cell>
          <cell r="O43">
            <v>6</v>
          </cell>
          <cell r="P43">
            <v>100</v>
          </cell>
          <cell r="Q43" t="str">
            <v>н/д</v>
          </cell>
          <cell r="R43" t="str">
            <v>н/д</v>
          </cell>
          <cell r="S43">
            <v>50</v>
          </cell>
          <cell r="T43" t="str">
            <v>ГКО-6</v>
          </cell>
        </row>
        <row r="44">
          <cell r="A44" t="str">
            <v>KZ43L2005999</v>
          </cell>
          <cell r="B44" t="str">
            <v>225/3</v>
          </cell>
          <cell r="C44">
            <v>36207</v>
          </cell>
          <cell r="D44">
            <v>36300</v>
          </cell>
          <cell r="E44">
            <v>94</v>
          </cell>
          <cell r="F44">
            <v>94.35</v>
          </cell>
          <cell r="G44">
            <v>94.31</v>
          </cell>
          <cell r="H44">
            <v>23.953365129835699</v>
          </cell>
          <cell r="I44">
            <v>600000000</v>
          </cell>
          <cell r="J44">
            <v>11695051</v>
          </cell>
          <cell r="K44">
            <v>1102810013.29</v>
          </cell>
          <cell r="L44">
            <v>9699708</v>
          </cell>
          <cell r="M44">
            <v>915127069.44000006</v>
          </cell>
          <cell r="N44">
            <v>183.80166888166701</v>
          </cell>
          <cell r="O44">
            <v>10</v>
          </cell>
          <cell r="P44">
            <v>100</v>
          </cell>
          <cell r="Q44" t="str">
            <v>н/д</v>
          </cell>
          <cell r="R44" t="str">
            <v>н/д</v>
          </cell>
          <cell r="S44">
            <v>50</v>
          </cell>
          <cell r="T44" t="str">
            <v>ГКО-3</v>
          </cell>
        </row>
        <row r="45">
          <cell r="A45" t="str">
            <v>KZ8SK1803995</v>
          </cell>
          <cell r="B45" t="str">
            <v>268/n</v>
          </cell>
          <cell r="C45">
            <v>36208</v>
          </cell>
          <cell r="D45">
            <v>36237</v>
          </cell>
          <cell r="E45">
            <v>28</v>
          </cell>
          <cell r="F45">
            <v>98.2</v>
          </cell>
          <cell r="G45">
            <v>98.19</v>
          </cell>
          <cell r="H45">
            <v>23.8289205702647</v>
          </cell>
          <cell r="I45">
            <v>300000000</v>
          </cell>
          <cell r="J45">
            <v>6897436</v>
          </cell>
          <cell r="K45">
            <v>677046220.08000004</v>
          </cell>
          <cell r="L45">
            <v>4620372</v>
          </cell>
          <cell r="M45">
            <v>453713111.39999998</v>
          </cell>
          <cell r="N45">
            <v>225.68207336</v>
          </cell>
          <cell r="O45" t="str">
            <v>н/д</v>
          </cell>
          <cell r="P45">
            <v>100</v>
          </cell>
          <cell r="Q45" t="str">
            <v>н/д</v>
          </cell>
          <cell r="R45" t="str">
            <v>н/д</v>
          </cell>
          <cell r="S45">
            <v>60</v>
          </cell>
          <cell r="T45" t="str">
            <v>Ноты-28</v>
          </cell>
        </row>
        <row r="46">
          <cell r="A46" t="str">
            <v>KZ96K0204990</v>
          </cell>
          <cell r="B46" t="str">
            <v>269/n</v>
          </cell>
          <cell r="C46">
            <v>36209</v>
          </cell>
          <cell r="D46">
            <v>36252</v>
          </cell>
          <cell r="E46">
            <v>42</v>
          </cell>
          <cell r="F46">
            <v>97.31</v>
          </cell>
          <cell r="G46">
            <v>97.28</v>
          </cell>
          <cell r="H46">
            <v>23.957798102284801</v>
          </cell>
          <cell r="I46">
            <v>300000000</v>
          </cell>
          <cell r="J46">
            <v>7450825</v>
          </cell>
          <cell r="K46">
            <v>724826310.45000005</v>
          </cell>
          <cell r="L46">
            <v>5898760.1752132401</v>
          </cell>
          <cell r="M46">
            <v>574008352.64999998</v>
          </cell>
          <cell r="N46">
            <v>241.60877015</v>
          </cell>
          <cell r="O46" t="str">
            <v>н/д</v>
          </cell>
          <cell r="P46">
            <v>100</v>
          </cell>
          <cell r="S46">
            <v>60</v>
          </cell>
          <cell r="T46" t="str">
            <v>Ноты-42</v>
          </cell>
        </row>
        <row r="47">
          <cell r="A47" t="str">
            <v>KZ8EK0503992</v>
          </cell>
          <cell r="B47" t="str">
            <v>270/n</v>
          </cell>
          <cell r="C47">
            <v>36210</v>
          </cell>
          <cell r="D47">
            <v>36224</v>
          </cell>
          <cell r="E47">
            <v>14</v>
          </cell>
          <cell r="F47">
            <v>99.13</v>
          </cell>
          <cell r="G47">
            <v>99.13</v>
          </cell>
          <cell r="H47">
            <v>22.818521133864699</v>
          </cell>
          <cell r="I47">
            <v>300000000</v>
          </cell>
          <cell r="J47">
            <v>17624833</v>
          </cell>
          <cell r="K47">
            <v>1746646056.72</v>
          </cell>
          <cell r="L47">
            <v>9825149</v>
          </cell>
          <cell r="M47">
            <v>973967020.37</v>
          </cell>
          <cell r="N47">
            <v>582.21535224000002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>
            <v>60</v>
          </cell>
          <cell r="T47" t="str">
            <v>Ноты-14</v>
          </cell>
        </row>
        <row r="48">
          <cell r="A48" t="str">
            <v>KZ46L2608993</v>
          </cell>
          <cell r="B48" t="str">
            <v>104/6</v>
          </cell>
          <cell r="C48">
            <v>36213</v>
          </cell>
          <cell r="D48">
            <v>36398</v>
          </cell>
          <cell r="E48">
            <v>184</v>
          </cell>
          <cell r="F48">
            <v>89.01</v>
          </cell>
          <cell r="G48">
            <v>89</v>
          </cell>
          <cell r="H48">
            <v>24.693854623076</v>
          </cell>
          <cell r="I48">
            <v>400000000</v>
          </cell>
          <cell r="J48">
            <v>6063641</v>
          </cell>
          <cell r="K48">
            <v>537188549</v>
          </cell>
          <cell r="L48">
            <v>3763641</v>
          </cell>
          <cell r="M48">
            <v>335000049</v>
          </cell>
          <cell r="N48">
            <v>134.29713724999999</v>
          </cell>
          <cell r="O48">
            <v>5</v>
          </cell>
          <cell r="P48">
            <v>100</v>
          </cell>
          <cell r="Q48" t="str">
            <v>н/д</v>
          </cell>
          <cell r="R48" t="str">
            <v>н/д</v>
          </cell>
          <cell r="S48">
            <v>50</v>
          </cell>
          <cell r="T48" t="str">
            <v>ГКО-6</v>
          </cell>
        </row>
        <row r="49">
          <cell r="A49" t="str">
            <v>KZ43L2705994</v>
          </cell>
          <cell r="B49" t="str">
            <v>226/3</v>
          </cell>
          <cell r="C49">
            <v>36214</v>
          </cell>
          <cell r="D49">
            <v>36307</v>
          </cell>
          <cell r="E49">
            <v>94</v>
          </cell>
          <cell r="F49">
            <v>94.35</v>
          </cell>
          <cell r="G49">
            <v>94.33</v>
          </cell>
          <cell r="H49">
            <v>23.953365129835699</v>
          </cell>
          <cell r="I49">
            <v>600000000</v>
          </cell>
          <cell r="J49">
            <v>11050506</v>
          </cell>
          <cell r="K49">
            <v>1041579505.04</v>
          </cell>
          <cell r="L49">
            <v>7156606</v>
          </cell>
          <cell r="M49">
            <v>675221614.03999996</v>
          </cell>
          <cell r="N49">
            <v>173.59658417333301</v>
          </cell>
          <cell r="O49">
            <v>10</v>
          </cell>
          <cell r="P49">
            <v>100</v>
          </cell>
          <cell r="Q49" t="str">
            <v>н/д</v>
          </cell>
          <cell r="R49" t="str">
            <v>н/д</v>
          </cell>
          <cell r="S49">
            <v>50</v>
          </cell>
          <cell r="T49" t="str">
            <v>ГКО-3</v>
          </cell>
        </row>
        <row r="50">
          <cell r="A50" t="str">
            <v>KZ8SK2503990</v>
          </cell>
          <cell r="B50" t="str">
            <v>271/n</v>
          </cell>
          <cell r="C50">
            <v>36215</v>
          </cell>
          <cell r="D50">
            <v>36244</v>
          </cell>
          <cell r="E50">
            <v>28</v>
          </cell>
          <cell r="F50">
            <v>98.2</v>
          </cell>
          <cell r="G50">
            <v>98.2</v>
          </cell>
          <cell r="H50">
            <v>23.8289205702647</v>
          </cell>
          <cell r="I50">
            <v>300000000</v>
          </cell>
          <cell r="J50">
            <v>10879938</v>
          </cell>
          <cell r="K50">
            <v>1067771480.09</v>
          </cell>
          <cell r="L50">
            <v>5132217</v>
          </cell>
          <cell r="M50">
            <v>503983763</v>
          </cell>
          <cell r="N50">
            <v>355.92382669666699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>
            <v>60</v>
          </cell>
          <cell r="T50" t="str">
            <v>Ноты-28</v>
          </cell>
        </row>
        <row r="51">
          <cell r="A51" t="str">
            <v>KZ95K0204992</v>
          </cell>
          <cell r="B51" t="str">
            <v>272/n</v>
          </cell>
          <cell r="C51">
            <v>36216</v>
          </cell>
          <cell r="D51">
            <v>36252</v>
          </cell>
          <cell r="E51">
            <v>35</v>
          </cell>
          <cell r="F51">
            <v>97.76</v>
          </cell>
          <cell r="G51">
            <v>97.75</v>
          </cell>
          <cell r="H51">
            <v>23.829787234042499</v>
          </cell>
          <cell r="I51">
            <v>300000000</v>
          </cell>
          <cell r="J51">
            <v>3577074</v>
          </cell>
          <cell r="K51">
            <v>348335520.72000003</v>
          </cell>
          <cell r="L51">
            <v>1590162</v>
          </cell>
          <cell r="M51">
            <v>155452502.62</v>
          </cell>
          <cell r="N51">
            <v>116.11184024000001</v>
          </cell>
          <cell r="O51" t="str">
            <v>н/д</v>
          </cell>
          <cell r="P51">
            <v>100</v>
          </cell>
          <cell r="S51">
            <v>60</v>
          </cell>
          <cell r="T51" t="str">
            <v>Ноты-35</v>
          </cell>
        </row>
        <row r="52">
          <cell r="A52" t="str">
            <v>KZ97K1604998</v>
          </cell>
          <cell r="B52" t="str">
            <v>273/n</v>
          </cell>
          <cell r="C52">
            <v>36217</v>
          </cell>
          <cell r="D52">
            <v>36266</v>
          </cell>
          <cell r="E52">
            <v>49</v>
          </cell>
          <cell r="F52">
            <v>96.88</v>
          </cell>
          <cell r="G52">
            <v>96.88</v>
          </cell>
          <cell r="H52">
            <v>23.9235578624514</v>
          </cell>
          <cell r="I52">
            <v>300000000</v>
          </cell>
          <cell r="J52">
            <v>3550022</v>
          </cell>
          <cell r="K52">
            <v>343180756.80000001</v>
          </cell>
          <cell r="L52">
            <v>1180110</v>
          </cell>
          <cell r="M52">
            <v>114329056.8</v>
          </cell>
          <cell r="N52">
            <v>114.39358559999999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>
            <v>60</v>
          </cell>
          <cell r="T52" t="str">
            <v>Ноты-49</v>
          </cell>
        </row>
        <row r="53">
          <cell r="A53" t="str">
            <v>KZ46L0209992</v>
          </cell>
          <cell r="B53" t="str">
            <v>105/6</v>
          </cell>
          <cell r="C53">
            <v>36220</v>
          </cell>
          <cell r="D53">
            <v>36405</v>
          </cell>
          <cell r="E53">
            <v>184</v>
          </cell>
          <cell r="F53">
            <v>89.01</v>
          </cell>
          <cell r="G53">
            <v>89</v>
          </cell>
          <cell r="H53">
            <v>24.693854623076</v>
          </cell>
          <cell r="I53">
            <v>400000000</v>
          </cell>
          <cell r="J53">
            <v>1943475</v>
          </cell>
          <cell r="K53">
            <v>171786800.00999999</v>
          </cell>
          <cell r="L53">
            <v>1143475</v>
          </cell>
          <cell r="M53">
            <v>101780200.01000001</v>
          </cell>
          <cell r="N53">
            <v>42.946700002500002</v>
          </cell>
          <cell r="O53">
            <v>5</v>
          </cell>
          <cell r="P53">
            <v>100</v>
          </cell>
          <cell r="Q53" t="str">
            <v>н/д</v>
          </cell>
          <cell r="R53" t="str">
            <v>н/д</v>
          </cell>
          <cell r="S53">
            <v>50</v>
          </cell>
          <cell r="T53" t="str">
            <v>ГКО-6</v>
          </cell>
        </row>
        <row r="54">
          <cell r="A54" t="str">
            <v>KZ43L0306993</v>
          </cell>
          <cell r="B54" t="str">
            <v>227/3</v>
          </cell>
          <cell r="C54">
            <v>36221</v>
          </cell>
          <cell r="D54">
            <v>36314</v>
          </cell>
          <cell r="E54">
            <v>94</v>
          </cell>
          <cell r="F54">
            <v>94.34</v>
          </cell>
          <cell r="G54">
            <v>94.34</v>
          </cell>
          <cell r="H54">
            <v>23.998304006784</v>
          </cell>
          <cell r="I54">
            <v>700000000</v>
          </cell>
          <cell r="J54">
            <v>11236732</v>
          </cell>
          <cell r="K54">
            <v>1059289978.6799999</v>
          </cell>
          <cell r="L54">
            <v>8729732</v>
          </cell>
          <cell r="M54">
            <v>823567746.88</v>
          </cell>
          <cell r="N54">
            <v>151.32713981142899</v>
          </cell>
          <cell r="O54">
            <v>9</v>
          </cell>
          <cell r="P54">
            <v>100</v>
          </cell>
          <cell r="Q54" t="str">
            <v>н/д</v>
          </cell>
          <cell r="R54" t="str">
            <v>н/д</v>
          </cell>
          <cell r="S54">
            <v>50</v>
          </cell>
          <cell r="T54" t="str">
            <v>ГКО-3</v>
          </cell>
        </row>
        <row r="55">
          <cell r="A55" t="str">
            <v>KZ8SK0104999</v>
          </cell>
          <cell r="B55" t="str">
            <v>274/n</v>
          </cell>
          <cell r="C55">
            <v>36222</v>
          </cell>
          <cell r="D55">
            <v>36251</v>
          </cell>
          <cell r="E55">
            <v>28</v>
          </cell>
          <cell r="F55">
            <v>98.2</v>
          </cell>
          <cell r="G55">
            <v>98.2</v>
          </cell>
          <cell r="H55">
            <v>23.8289205702647</v>
          </cell>
          <cell r="I55">
            <v>200000000</v>
          </cell>
          <cell r="J55">
            <v>2686912</v>
          </cell>
          <cell r="K55">
            <v>263504571.91</v>
          </cell>
          <cell r="L55">
            <v>1125389</v>
          </cell>
          <cell r="M55">
            <v>110513199.8</v>
          </cell>
          <cell r="N55">
            <v>131.75228595499999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>
            <v>60</v>
          </cell>
          <cell r="T55" t="str">
            <v>Ноты-28</v>
          </cell>
        </row>
        <row r="56">
          <cell r="A56" t="str">
            <v>KZ87K1203990</v>
          </cell>
          <cell r="B56" t="str">
            <v>275/n</v>
          </cell>
          <cell r="C56">
            <v>36223</v>
          </cell>
          <cell r="D56">
            <v>36231</v>
          </cell>
          <cell r="E56">
            <v>7</v>
          </cell>
          <cell r="F56">
            <v>76.56</v>
          </cell>
          <cell r="G56" t="str">
            <v>н/д</v>
          </cell>
          <cell r="H56">
            <v>60.9</v>
          </cell>
          <cell r="I56">
            <v>200000000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Ноты-07</v>
          </cell>
        </row>
        <row r="57">
          <cell r="A57" t="str">
            <v>KZ95K0904997</v>
          </cell>
          <cell r="B57" t="str">
            <v>276/n</v>
          </cell>
          <cell r="C57">
            <v>36224</v>
          </cell>
          <cell r="D57">
            <v>36259</v>
          </cell>
          <cell r="E57">
            <v>35</v>
          </cell>
          <cell r="F57">
            <v>97.76</v>
          </cell>
          <cell r="G57">
            <v>97.74</v>
          </cell>
          <cell r="H57">
            <v>23.829787234042499</v>
          </cell>
          <cell r="I57">
            <v>200000000</v>
          </cell>
          <cell r="J57">
            <v>8161902</v>
          </cell>
          <cell r="K57">
            <v>797524462.88</v>
          </cell>
          <cell r="L57">
            <v>6522920</v>
          </cell>
          <cell r="M57">
            <v>637658211.52999997</v>
          </cell>
          <cell r="N57">
            <v>398.76223143999999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>
            <v>60</v>
          </cell>
          <cell r="T57" t="str">
            <v>Ноты-35</v>
          </cell>
        </row>
        <row r="58">
          <cell r="A58" t="str">
            <v>KZ46L0909997</v>
          </cell>
          <cell r="B58" t="str">
            <v>106/6</v>
          </cell>
          <cell r="C58">
            <v>36228</v>
          </cell>
          <cell r="D58">
            <v>36412</v>
          </cell>
          <cell r="E58">
            <v>184</v>
          </cell>
          <cell r="F58">
            <v>89</v>
          </cell>
          <cell r="G58">
            <v>89</v>
          </cell>
          <cell r="H58">
            <v>24.7191011235955</v>
          </cell>
          <cell r="I58">
            <v>400000000</v>
          </cell>
          <cell r="J58">
            <v>2123596</v>
          </cell>
          <cell r="K58">
            <v>187567544</v>
          </cell>
          <cell r="L58">
            <v>1123596</v>
          </cell>
          <cell r="M58">
            <v>100000044</v>
          </cell>
          <cell r="N58">
            <v>46.891886</v>
          </cell>
          <cell r="O58">
            <v>4</v>
          </cell>
          <cell r="P58">
            <v>100</v>
          </cell>
          <cell r="Q58" t="str">
            <v>н/д</v>
          </cell>
          <cell r="R58" t="str">
            <v>н/д</v>
          </cell>
          <cell r="S58">
            <v>50</v>
          </cell>
          <cell r="T58" t="str">
            <v>ГКО-6</v>
          </cell>
        </row>
        <row r="59">
          <cell r="A59" t="str">
            <v>KZ43L1006998</v>
          </cell>
          <cell r="B59" t="str">
            <v>228/3</v>
          </cell>
          <cell r="C59">
            <v>36228</v>
          </cell>
          <cell r="D59">
            <v>36321</v>
          </cell>
          <cell r="E59">
            <v>94</v>
          </cell>
          <cell r="F59">
            <v>94.34</v>
          </cell>
          <cell r="G59">
            <v>94.31</v>
          </cell>
          <cell r="H59">
            <v>23.998304006784</v>
          </cell>
          <cell r="I59">
            <v>700000000</v>
          </cell>
          <cell r="J59">
            <v>15831701</v>
          </cell>
          <cell r="K59">
            <v>1492933775.6199999</v>
          </cell>
          <cell r="L59">
            <v>14409501</v>
          </cell>
          <cell r="M59">
            <v>1359384143.3399999</v>
          </cell>
          <cell r="N59">
            <v>213.27625366000001</v>
          </cell>
          <cell r="O59">
            <v>10</v>
          </cell>
          <cell r="P59">
            <v>100</v>
          </cell>
          <cell r="Q59" t="str">
            <v>н/д</v>
          </cell>
          <cell r="R59" t="str">
            <v>н/д</v>
          </cell>
          <cell r="S59">
            <v>50</v>
          </cell>
          <cell r="T59" t="str">
            <v>ГКО-3</v>
          </cell>
        </row>
        <row r="60">
          <cell r="A60" t="str">
            <v>KZ97K2904991</v>
          </cell>
          <cell r="B60" t="str">
            <v>277/n</v>
          </cell>
          <cell r="C60">
            <v>36229</v>
          </cell>
          <cell r="D60">
            <v>36279</v>
          </cell>
          <cell r="E60">
            <v>49</v>
          </cell>
          <cell r="F60">
            <v>96.88</v>
          </cell>
          <cell r="G60">
            <v>96.87</v>
          </cell>
          <cell r="H60">
            <v>23.9235578624514</v>
          </cell>
          <cell r="I60">
            <v>200000000</v>
          </cell>
          <cell r="J60">
            <v>2464367</v>
          </cell>
          <cell r="K60">
            <v>238372660.06</v>
          </cell>
          <cell r="L60">
            <v>975101</v>
          </cell>
          <cell r="M60">
            <v>94465284.879999995</v>
          </cell>
          <cell r="N60">
            <v>119.18633002999999</v>
          </cell>
          <cell r="O60" t="str">
            <v>н/д</v>
          </cell>
          <cell r="P60">
            <v>100</v>
          </cell>
          <cell r="Q60">
            <v>90</v>
          </cell>
          <cell r="R60">
            <v>20</v>
          </cell>
          <cell r="S60">
            <v>60</v>
          </cell>
          <cell r="T60" t="str">
            <v>Ноты-49</v>
          </cell>
        </row>
        <row r="61">
          <cell r="A61" t="str">
            <v>KZ95K1604992</v>
          </cell>
          <cell r="B61" t="str">
            <v>278/n</v>
          </cell>
          <cell r="C61">
            <v>36230</v>
          </cell>
          <cell r="D61">
            <v>36266</v>
          </cell>
          <cell r="E61">
            <v>35</v>
          </cell>
          <cell r="F61">
            <v>97.75</v>
          </cell>
          <cell r="G61">
            <v>97.75</v>
          </cell>
          <cell r="H61">
            <v>23.9386189258312</v>
          </cell>
          <cell r="I61">
            <v>200000000</v>
          </cell>
          <cell r="J61">
            <v>6910311</v>
          </cell>
          <cell r="K61">
            <v>675246839.69000006</v>
          </cell>
          <cell r="L61">
            <v>2668169</v>
          </cell>
          <cell r="M61">
            <v>260815942.75</v>
          </cell>
          <cell r="N61">
            <v>337.623419845</v>
          </cell>
          <cell r="O61" t="str">
            <v>н/д</v>
          </cell>
          <cell r="P61">
            <v>100</v>
          </cell>
          <cell r="Q61">
            <v>90</v>
          </cell>
          <cell r="R61">
            <v>20</v>
          </cell>
          <cell r="S61">
            <v>60</v>
          </cell>
          <cell r="T61" t="str">
            <v>Ноты-35</v>
          </cell>
        </row>
        <row r="62">
          <cell r="A62" t="str">
            <v>KZ98K0705992</v>
          </cell>
          <cell r="B62" t="str">
            <v>279/n</v>
          </cell>
          <cell r="C62">
            <v>36231</v>
          </cell>
          <cell r="D62">
            <v>36287</v>
          </cell>
          <cell r="E62">
            <v>56</v>
          </cell>
          <cell r="F62">
            <v>96.45</v>
          </cell>
          <cell r="G62">
            <v>96.33</v>
          </cell>
          <cell r="H62">
            <v>23.924313115603901</v>
          </cell>
          <cell r="I62">
            <v>200000000</v>
          </cell>
          <cell r="J62">
            <v>2765628</v>
          </cell>
          <cell r="K62">
            <v>266107440.88999999</v>
          </cell>
          <cell r="L62">
            <v>915628</v>
          </cell>
          <cell r="M62">
            <v>88312688.700000003</v>
          </cell>
          <cell r="N62">
            <v>133.05372044500001</v>
          </cell>
          <cell r="O62" t="str">
            <v>н/д</v>
          </cell>
          <cell r="P62">
            <v>100</v>
          </cell>
          <cell r="S62">
            <v>60</v>
          </cell>
          <cell r="T62" t="str">
            <v>Ноты-56</v>
          </cell>
        </row>
        <row r="63">
          <cell r="A63" t="str">
            <v>KZ46L1609992</v>
          </cell>
          <cell r="B63" t="str">
            <v>107/6</v>
          </cell>
          <cell r="C63">
            <v>36234</v>
          </cell>
          <cell r="D63">
            <v>36419</v>
          </cell>
          <cell r="E63">
            <v>184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300000000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50</v>
          </cell>
          <cell r="T63" t="str">
            <v>ГКО-6</v>
          </cell>
        </row>
        <row r="64">
          <cell r="A64" t="str">
            <v>KZ43L1706993</v>
          </cell>
          <cell r="B64" t="str">
            <v>229/3</v>
          </cell>
          <cell r="C64">
            <v>36235</v>
          </cell>
          <cell r="D64">
            <v>36328</v>
          </cell>
          <cell r="E64">
            <v>94</v>
          </cell>
          <cell r="F64">
            <v>94.34</v>
          </cell>
          <cell r="G64">
            <v>94.3</v>
          </cell>
          <cell r="H64">
            <v>23.998304006784</v>
          </cell>
          <cell r="I64">
            <v>700000000</v>
          </cell>
          <cell r="J64">
            <v>14831419</v>
          </cell>
          <cell r="K64">
            <v>1398394555.0599999</v>
          </cell>
          <cell r="L64">
            <v>13608919</v>
          </cell>
          <cell r="M64">
            <v>1283829112.9100001</v>
          </cell>
          <cell r="N64">
            <v>199.770650722857</v>
          </cell>
          <cell r="O64">
            <v>10</v>
          </cell>
          <cell r="P64">
            <v>100</v>
          </cell>
          <cell r="Q64">
            <v>70</v>
          </cell>
          <cell r="R64">
            <v>20</v>
          </cell>
          <cell r="S64">
            <v>50</v>
          </cell>
          <cell r="T64" t="str">
            <v>ГКО-3</v>
          </cell>
        </row>
        <row r="65">
          <cell r="A65" t="str">
            <v>KZ95K2204990</v>
          </cell>
          <cell r="B65" t="str">
            <v>280/n</v>
          </cell>
          <cell r="C65">
            <v>36236</v>
          </cell>
          <cell r="D65">
            <v>36272</v>
          </cell>
          <cell r="E65">
            <v>35</v>
          </cell>
          <cell r="F65">
            <v>97.74</v>
          </cell>
          <cell r="G65">
            <v>97.74</v>
          </cell>
          <cell r="H65">
            <v>24.047472887251899</v>
          </cell>
          <cell r="I65">
            <v>200000000</v>
          </cell>
          <cell r="J65">
            <v>4667325</v>
          </cell>
          <cell r="K65">
            <v>455799422.5</v>
          </cell>
          <cell r="L65">
            <v>2320025</v>
          </cell>
          <cell r="M65">
            <v>226761493.5</v>
          </cell>
          <cell r="N65">
            <v>227.89971125</v>
          </cell>
          <cell r="O65" t="str">
            <v>н/д</v>
          </cell>
          <cell r="P65">
            <v>100</v>
          </cell>
          <cell r="Q65">
            <v>70</v>
          </cell>
          <cell r="R65">
            <v>20</v>
          </cell>
          <cell r="S65">
            <v>60</v>
          </cell>
          <cell r="T65" t="str">
            <v>Ноты-35</v>
          </cell>
        </row>
        <row r="66">
          <cell r="A66" t="str">
            <v>KZ8SK1604997</v>
          </cell>
          <cell r="B66" t="str">
            <v>281/n</v>
          </cell>
          <cell r="C66">
            <v>36237</v>
          </cell>
          <cell r="D66">
            <v>36266</v>
          </cell>
          <cell r="E66">
            <v>28</v>
          </cell>
          <cell r="F66">
            <v>98.18</v>
          </cell>
          <cell r="G66">
            <v>98.14</v>
          </cell>
          <cell r="H66">
            <v>24.0985944184151</v>
          </cell>
          <cell r="I66">
            <v>200000000</v>
          </cell>
          <cell r="J66">
            <v>5420922</v>
          </cell>
          <cell r="K66">
            <v>532174598.10000002</v>
          </cell>
          <cell r="L66">
            <v>5120922</v>
          </cell>
          <cell r="M66">
            <v>502757726.16000003</v>
          </cell>
          <cell r="N66">
            <v>266.08729905000001</v>
          </cell>
          <cell r="O66" t="str">
            <v>н/д</v>
          </cell>
          <cell r="P66">
            <v>100</v>
          </cell>
          <cell r="S66">
            <v>60</v>
          </cell>
          <cell r="T66" t="str">
            <v>Ноты-28</v>
          </cell>
        </row>
        <row r="67">
          <cell r="A67" t="str">
            <v>KZ97K0705994</v>
          </cell>
          <cell r="B67" t="str">
            <v>282/n</v>
          </cell>
          <cell r="C67">
            <v>36238</v>
          </cell>
          <cell r="D67">
            <v>36287</v>
          </cell>
          <cell r="E67">
            <v>49</v>
          </cell>
          <cell r="F67">
            <v>96.88</v>
          </cell>
          <cell r="G67">
            <v>96.88</v>
          </cell>
          <cell r="H67">
            <v>23.9235578624514</v>
          </cell>
          <cell r="I67">
            <v>200000000</v>
          </cell>
          <cell r="J67">
            <v>2808778</v>
          </cell>
          <cell r="K67">
            <v>271786003.56999999</v>
          </cell>
          <cell r="L67">
            <v>823203</v>
          </cell>
          <cell r="M67">
            <v>79751906.439999998</v>
          </cell>
          <cell r="N67">
            <v>135.893001785</v>
          </cell>
          <cell r="O67" t="str">
            <v>н/д</v>
          </cell>
          <cell r="P67">
            <v>100</v>
          </cell>
          <cell r="Q67">
            <v>70</v>
          </cell>
          <cell r="R67">
            <v>20</v>
          </cell>
          <cell r="S67">
            <v>60</v>
          </cell>
          <cell r="T67" t="str">
            <v>Ноты-49</v>
          </cell>
        </row>
        <row r="68">
          <cell r="A68" t="str">
            <v>KZ43L2406999</v>
          </cell>
          <cell r="B68" t="str">
            <v>230/3</v>
          </cell>
          <cell r="C68">
            <v>36242</v>
          </cell>
          <cell r="D68">
            <v>36335</v>
          </cell>
          <cell r="E68">
            <v>94</v>
          </cell>
          <cell r="F68">
            <v>94.34</v>
          </cell>
          <cell r="G68">
            <v>94.31</v>
          </cell>
          <cell r="H68">
            <v>23.998304006784</v>
          </cell>
          <cell r="I68">
            <v>700000000</v>
          </cell>
          <cell r="J68">
            <v>14268857</v>
          </cell>
          <cell r="K68">
            <v>1345028922.4000001</v>
          </cell>
          <cell r="L68">
            <v>12368857</v>
          </cell>
          <cell r="M68">
            <v>1166834922.4000001</v>
          </cell>
          <cell r="N68">
            <v>192.146988914286</v>
          </cell>
          <cell r="O68">
            <v>9</v>
          </cell>
          <cell r="P68">
            <v>100</v>
          </cell>
          <cell r="S68">
            <v>50</v>
          </cell>
          <cell r="T68" t="str">
            <v>ГКО-3</v>
          </cell>
        </row>
        <row r="69">
          <cell r="A69" t="str">
            <v>KZ32L2303A00</v>
          </cell>
          <cell r="B69" t="str">
            <v>1/i</v>
          </cell>
          <cell r="C69">
            <v>36243</v>
          </cell>
          <cell r="D69">
            <v>36426</v>
          </cell>
          <cell r="E69">
            <v>364</v>
          </cell>
          <cell r="F69">
            <v>934.61</v>
          </cell>
          <cell r="G69">
            <v>934.4</v>
          </cell>
          <cell r="H69">
            <v>26.255871433004099</v>
          </cell>
          <cell r="I69">
            <v>200000000</v>
          </cell>
          <cell r="J69">
            <v>598992</v>
          </cell>
          <cell r="K69">
            <v>533960943.69999999</v>
          </cell>
          <cell r="L69">
            <v>213992</v>
          </cell>
          <cell r="M69">
            <v>200000443.69999999</v>
          </cell>
          <cell r="N69">
            <v>266.98047185000001</v>
          </cell>
          <cell r="O69">
            <v>3</v>
          </cell>
          <cell r="P69">
            <v>1000</v>
          </cell>
          <cell r="Q69">
            <v>70</v>
          </cell>
          <cell r="R69">
            <v>20</v>
          </cell>
          <cell r="S69">
            <v>100</v>
          </cell>
          <cell r="T69" t="str">
            <v>ГИКО-12</v>
          </cell>
        </row>
        <row r="70">
          <cell r="A70" t="str">
            <v>KZ4CL2303A09</v>
          </cell>
          <cell r="B70" t="str">
            <v>11/12nso</v>
          </cell>
          <cell r="C70">
            <v>36244</v>
          </cell>
          <cell r="D70">
            <v>36608</v>
          </cell>
          <cell r="E70">
            <v>364</v>
          </cell>
          <cell r="F70">
            <v>98.45</v>
          </cell>
          <cell r="G70">
            <v>98.42</v>
          </cell>
          <cell r="H70">
            <v>15.63</v>
          </cell>
          <cell r="I70">
            <v>170000000</v>
          </cell>
          <cell r="J70">
            <v>156716</v>
          </cell>
          <cell r="K70">
            <v>156716000</v>
          </cell>
          <cell r="L70">
            <v>170000</v>
          </cell>
          <cell r="M70">
            <v>170000000</v>
          </cell>
          <cell r="N70">
            <v>92.185882352941206</v>
          </cell>
          <cell r="O70">
            <v>3</v>
          </cell>
          <cell r="P70">
            <v>1000</v>
          </cell>
          <cell r="T70" t="str">
            <v>НСО</v>
          </cell>
        </row>
        <row r="71">
          <cell r="A71" t="str">
            <v>KZ95K3004993</v>
          </cell>
          <cell r="B71" t="str">
            <v>283/n</v>
          </cell>
          <cell r="C71">
            <v>36244</v>
          </cell>
          <cell r="D71">
            <v>36280</v>
          </cell>
          <cell r="E71">
            <v>35</v>
          </cell>
          <cell r="F71">
            <v>97.74</v>
          </cell>
          <cell r="G71">
            <v>97.73</v>
          </cell>
          <cell r="H71">
            <v>24.047472887251899</v>
          </cell>
          <cell r="I71">
            <v>200000000</v>
          </cell>
          <cell r="J71">
            <v>5690764</v>
          </cell>
          <cell r="K71">
            <v>556064791.27999997</v>
          </cell>
          <cell r="L71">
            <v>3066912</v>
          </cell>
          <cell r="M71">
            <v>299756430.88</v>
          </cell>
          <cell r="N71">
            <v>278.03239564</v>
          </cell>
          <cell r="O71" t="str">
            <v>н/д</v>
          </cell>
          <cell r="P71">
            <v>100</v>
          </cell>
          <cell r="Q71">
            <v>70</v>
          </cell>
          <cell r="R71">
            <v>20</v>
          </cell>
          <cell r="S71">
            <v>60</v>
          </cell>
          <cell r="T71" t="str">
            <v>Ноты-35</v>
          </cell>
        </row>
        <row r="72">
          <cell r="A72" t="str">
            <v>KZ8LK1604992</v>
          </cell>
          <cell r="B72" t="str">
            <v>284/n</v>
          </cell>
          <cell r="C72">
            <v>36245</v>
          </cell>
          <cell r="D72">
            <v>36266</v>
          </cell>
          <cell r="E72">
            <v>21</v>
          </cell>
          <cell r="F72">
            <v>98.64</v>
          </cell>
          <cell r="G72">
            <v>98.64</v>
          </cell>
          <cell r="H72">
            <v>23.898350905650201</v>
          </cell>
          <cell r="I72">
            <v>200000000</v>
          </cell>
          <cell r="J72">
            <v>8116102</v>
          </cell>
          <cell r="K72">
            <v>800314574.52999997</v>
          </cell>
          <cell r="L72">
            <v>3805627</v>
          </cell>
          <cell r="M72">
            <v>375387733.27999997</v>
          </cell>
          <cell r="N72">
            <v>400.15728726499998</v>
          </cell>
          <cell r="O72" t="str">
            <v>н/д</v>
          </cell>
          <cell r="P72">
            <v>100</v>
          </cell>
          <cell r="Q72">
            <v>70</v>
          </cell>
          <cell r="R72">
            <v>20</v>
          </cell>
          <cell r="S72">
            <v>60</v>
          </cell>
          <cell r="T72" t="str">
            <v>Ноты-21</v>
          </cell>
        </row>
        <row r="73">
          <cell r="A73" t="str">
            <v>KZ46L3009993</v>
          </cell>
          <cell r="B73" t="str">
            <v>108/6</v>
          </cell>
          <cell r="C73">
            <v>36248</v>
          </cell>
          <cell r="D73">
            <v>36433</v>
          </cell>
          <cell r="E73">
            <v>184</v>
          </cell>
          <cell r="F73">
            <v>89</v>
          </cell>
          <cell r="G73">
            <v>89</v>
          </cell>
          <cell r="H73">
            <v>24.7191011235955</v>
          </cell>
          <cell r="I73">
            <v>200000000</v>
          </cell>
          <cell r="J73">
            <v>1511798</v>
          </cell>
          <cell r="K73">
            <v>132800022</v>
          </cell>
          <cell r="L73">
            <v>561798</v>
          </cell>
          <cell r="M73">
            <v>50000022</v>
          </cell>
          <cell r="N73">
            <v>66.400011000000006</v>
          </cell>
          <cell r="O73">
            <v>4</v>
          </cell>
          <cell r="P73">
            <v>100</v>
          </cell>
          <cell r="S73">
            <v>50</v>
          </cell>
          <cell r="T73" t="str">
            <v>ГКО-6</v>
          </cell>
        </row>
        <row r="74">
          <cell r="A74" t="str">
            <v>KZ43L0107995</v>
          </cell>
          <cell r="B74" t="str">
            <v>231/3</v>
          </cell>
          <cell r="C74">
            <v>36249</v>
          </cell>
          <cell r="D74">
            <v>36342</v>
          </cell>
          <cell r="E74">
            <v>94</v>
          </cell>
          <cell r="F74">
            <v>94.34</v>
          </cell>
          <cell r="G74">
            <v>94.3</v>
          </cell>
          <cell r="H74">
            <v>23.998304006784</v>
          </cell>
          <cell r="I74">
            <v>700000000</v>
          </cell>
          <cell r="J74">
            <v>10618963</v>
          </cell>
          <cell r="K74">
            <v>1000625529.42</v>
          </cell>
          <cell r="L74">
            <v>9667963</v>
          </cell>
          <cell r="M74">
            <v>912068629.41999996</v>
          </cell>
          <cell r="N74">
            <v>142.946504202857</v>
          </cell>
          <cell r="O74">
            <v>6</v>
          </cell>
          <cell r="P74">
            <v>100</v>
          </cell>
          <cell r="Q74">
            <v>70</v>
          </cell>
          <cell r="R74">
            <v>20</v>
          </cell>
          <cell r="S74">
            <v>50</v>
          </cell>
          <cell r="T74" t="str">
            <v>ГКО-3</v>
          </cell>
        </row>
        <row r="75">
          <cell r="A75" t="str">
            <v>KZ96K1405992</v>
          </cell>
          <cell r="B75" t="str">
            <v>285/n</v>
          </cell>
          <cell r="C75">
            <v>36251</v>
          </cell>
          <cell r="D75">
            <v>36294</v>
          </cell>
          <cell r="E75">
            <v>42</v>
          </cell>
          <cell r="F75">
            <v>97.3</v>
          </cell>
          <cell r="G75">
            <v>97.3</v>
          </cell>
          <cell r="H75">
            <v>24.049331963001102</v>
          </cell>
          <cell r="I75">
            <v>200000000</v>
          </cell>
          <cell r="J75">
            <v>2757105</v>
          </cell>
          <cell r="K75">
            <v>267739831.59999999</v>
          </cell>
          <cell r="L75">
            <v>1570775</v>
          </cell>
          <cell r="M75">
            <v>152836407.5</v>
          </cell>
          <cell r="N75">
            <v>133.8699158</v>
          </cell>
          <cell r="O75" t="str">
            <v>н/д</v>
          </cell>
          <cell r="P75">
            <v>100</v>
          </cell>
          <cell r="S75">
            <v>60</v>
          </cell>
          <cell r="T75" t="str">
            <v>Ноты-42</v>
          </cell>
        </row>
        <row r="76">
          <cell r="A76" t="str">
            <v>KZ8SK3004998</v>
          </cell>
          <cell r="B76" t="str">
            <v>286/n</v>
          </cell>
          <cell r="C76">
            <v>36252</v>
          </cell>
          <cell r="D76">
            <v>36280</v>
          </cell>
          <cell r="E76">
            <v>28</v>
          </cell>
          <cell r="F76">
            <v>98.18</v>
          </cell>
          <cell r="G76">
            <v>98.17</v>
          </cell>
          <cell r="H76">
            <v>24.0985944184151</v>
          </cell>
          <cell r="I76">
            <v>200000000</v>
          </cell>
          <cell r="J76">
            <v>3398977</v>
          </cell>
          <cell r="K76">
            <v>333328305.47000003</v>
          </cell>
          <cell r="L76">
            <v>2478077</v>
          </cell>
          <cell r="M76">
            <v>243294338.58000001</v>
          </cell>
          <cell r="N76">
            <v>166.66415273499999</v>
          </cell>
          <cell r="O76" t="str">
            <v>н/д</v>
          </cell>
          <cell r="P76">
            <v>100</v>
          </cell>
          <cell r="Q76">
            <v>70</v>
          </cell>
          <cell r="R76">
            <v>20</v>
          </cell>
          <cell r="S76">
            <v>60</v>
          </cell>
          <cell r="T76" t="str">
            <v>Ноты-28</v>
          </cell>
        </row>
        <row r="77">
          <cell r="A77" t="str">
            <v>KZ46L0710999</v>
          </cell>
          <cell r="B77" t="str">
            <v>109/6</v>
          </cell>
          <cell r="C77">
            <v>36255</v>
          </cell>
          <cell r="D77">
            <v>36440</v>
          </cell>
          <cell r="E77">
            <v>184</v>
          </cell>
          <cell r="F77">
            <v>98.53</v>
          </cell>
          <cell r="G77">
            <v>98.49</v>
          </cell>
          <cell r="H77">
            <v>38.36</v>
          </cell>
          <cell r="I77">
            <v>700000000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ГКО-6</v>
          </cell>
        </row>
        <row r="78">
          <cell r="A78" t="str">
            <v>KZ43L0807990</v>
          </cell>
          <cell r="B78" t="str">
            <v>232/3</v>
          </cell>
          <cell r="C78">
            <v>36256</v>
          </cell>
          <cell r="D78">
            <v>36349</v>
          </cell>
          <cell r="E78">
            <v>94</v>
          </cell>
          <cell r="F78">
            <v>77.17</v>
          </cell>
          <cell r="G78">
            <v>76.5</v>
          </cell>
          <cell r="H78">
            <v>59.17</v>
          </cell>
          <cell r="I78">
            <v>1000000000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50</v>
          </cell>
          <cell r="T78" t="str">
            <v>ГКО-3</v>
          </cell>
        </row>
        <row r="79">
          <cell r="A79" t="str">
            <v>KZ32L0604A00</v>
          </cell>
          <cell r="B79" t="str">
            <v>2/i</v>
          </cell>
          <cell r="C79">
            <v>36257</v>
          </cell>
          <cell r="D79">
            <v>36440</v>
          </cell>
          <cell r="E79">
            <v>364</v>
          </cell>
          <cell r="F79">
            <v>88.96</v>
          </cell>
          <cell r="G79">
            <v>88.49</v>
          </cell>
          <cell r="H79">
            <v>49.09</v>
          </cell>
          <cell r="I79">
            <v>200000000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1000</v>
          </cell>
          <cell r="Q79">
            <v>70</v>
          </cell>
          <cell r="R79">
            <v>20</v>
          </cell>
          <cell r="S79">
            <v>100</v>
          </cell>
          <cell r="T79" t="str">
            <v>ГИКО-12</v>
          </cell>
        </row>
        <row r="80">
          <cell r="A80" t="str">
            <v>KZ95K1305996</v>
          </cell>
          <cell r="B80" t="str">
            <v>1/vn</v>
          </cell>
          <cell r="C80">
            <v>36258</v>
          </cell>
          <cell r="D80">
            <v>36293</v>
          </cell>
          <cell r="E80">
            <v>35</v>
          </cell>
          <cell r="F80">
            <v>98.62</v>
          </cell>
          <cell r="G80">
            <v>98.58</v>
          </cell>
          <cell r="H80">
            <v>5.4</v>
          </cell>
          <cell r="I80">
            <v>700000000</v>
          </cell>
          <cell r="J80">
            <v>12817714</v>
          </cell>
          <cell r="K80">
            <v>1263683787</v>
          </cell>
          <cell r="L80">
            <v>40043</v>
          </cell>
          <cell r="M80">
            <v>4004300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СВНоты-35</v>
          </cell>
        </row>
        <row r="81">
          <cell r="A81" t="str">
            <v>KZ8LK3004993</v>
          </cell>
          <cell r="B81" t="str">
            <v>287/n</v>
          </cell>
          <cell r="C81">
            <v>36258</v>
          </cell>
          <cell r="D81">
            <v>36280</v>
          </cell>
          <cell r="E81">
            <v>21</v>
          </cell>
          <cell r="F81">
            <v>89.02</v>
          </cell>
          <cell r="G81">
            <v>88.6</v>
          </cell>
          <cell r="H81">
            <v>48.8</v>
          </cell>
          <cell r="I81">
            <v>200000000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60</v>
          </cell>
          <cell r="T81" t="str">
            <v>Ноты-21</v>
          </cell>
        </row>
        <row r="82">
          <cell r="A82" t="str">
            <v>KZ55L0804A42</v>
          </cell>
          <cell r="B82" t="str">
            <v>1/60B</v>
          </cell>
          <cell r="C82">
            <v>36259</v>
          </cell>
          <cell r="D82">
            <v>36657</v>
          </cell>
          <cell r="E82">
            <v>1823</v>
          </cell>
          <cell r="F82">
            <v>80.7</v>
          </cell>
          <cell r="G82">
            <v>80.599999999999994</v>
          </cell>
          <cell r="H82">
            <v>6.14</v>
          </cell>
          <cell r="I82">
            <v>630000000</v>
          </cell>
          <cell r="J82">
            <v>9039850</v>
          </cell>
          <cell r="K82">
            <v>710736460</v>
          </cell>
          <cell r="L82">
            <v>2440975</v>
          </cell>
          <cell r="M82">
            <v>244097500</v>
          </cell>
          <cell r="N82">
            <v>112.8</v>
          </cell>
          <cell r="O82">
            <v>5</v>
          </cell>
          <cell r="P82">
            <v>100</v>
          </cell>
          <cell r="Q82">
            <v>88.3</v>
          </cell>
          <cell r="R82">
            <v>20</v>
          </cell>
          <cell r="S82">
            <v>30</v>
          </cell>
          <cell r="T82" t="str">
            <v>СВГО-60</v>
          </cell>
        </row>
        <row r="83">
          <cell r="A83" t="str">
            <v>KZ8EK2304993</v>
          </cell>
          <cell r="B83" t="str">
            <v>288/n</v>
          </cell>
          <cell r="C83">
            <v>36259</v>
          </cell>
          <cell r="D83">
            <v>36273</v>
          </cell>
          <cell r="E83">
            <v>14</v>
          </cell>
          <cell r="F83">
            <v>98.97</v>
          </cell>
          <cell r="G83">
            <v>98.95</v>
          </cell>
          <cell r="H83">
            <v>27.058704657977199</v>
          </cell>
          <cell r="I83">
            <v>200000000</v>
          </cell>
          <cell r="J83">
            <v>2193300</v>
          </cell>
          <cell r="K83">
            <v>217069201</v>
          </cell>
          <cell r="L83">
            <v>2193300</v>
          </cell>
          <cell r="M83">
            <v>217069201</v>
          </cell>
          <cell r="N83">
            <v>108.5346005</v>
          </cell>
          <cell r="O83" t="str">
            <v>н/д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1/6B</v>
          </cell>
          <cell r="C84">
            <v>36262</v>
          </cell>
          <cell r="D84">
            <v>36447</v>
          </cell>
          <cell r="E84">
            <v>184</v>
          </cell>
          <cell r="F84">
            <v>96.36</v>
          </cell>
          <cell r="G84">
            <v>96.35</v>
          </cell>
          <cell r="H84">
            <v>7.5550020755500196</v>
          </cell>
          <cell r="I84">
            <v>2000000</v>
          </cell>
          <cell r="J84">
            <v>27006</v>
          </cell>
          <cell r="K84">
            <v>2587915.16</v>
          </cell>
          <cell r="L84">
            <v>24956</v>
          </cell>
          <cell r="M84">
            <v>2404731.16</v>
          </cell>
          <cell r="N84">
            <v>129.395758</v>
          </cell>
          <cell r="O84">
            <v>5</v>
          </cell>
          <cell r="P84">
            <v>100</v>
          </cell>
          <cell r="Q84">
            <v>114</v>
          </cell>
          <cell r="R84">
            <v>141</v>
          </cell>
          <cell r="S84">
            <v>50</v>
          </cell>
          <cell r="T84" t="str">
            <v>ГКВО-6</v>
          </cell>
        </row>
        <row r="85">
          <cell r="A85" t="str">
            <v>KZ43L1507995</v>
          </cell>
          <cell r="B85" t="str">
            <v>1/3B</v>
          </cell>
          <cell r="C85">
            <v>36263</v>
          </cell>
          <cell r="D85">
            <v>36356</v>
          </cell>
          <cell r="E85">
            <v>94</v>
          </cell>
          <cell r="F85">
            <v>98.19</v>
          </cell>
          <cell r="G85">
            <v>98.19</v>
          </cell>
          <cell r="H85">
            <v>7.3734596191058204</v>
          </cell>
          <cell r="I85">
            <v>3000000</v>
          </cell>
          <cell r="J85">
            <v>50689</v>
          </cell>
          <cell r="K85">
            <v>4952480.21</v>
          </cell>
          <cell r="L85">
            <v>34999</v>
          </cell>
          <cell r="M85">
            <v>3436572.81</v>
          </cell>
          <cell r="N85">
            <v>165.08267366666701</v>
          </cell>
          <cell r="O85">
            <v>8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ГКВО-3</v>
          </cell>
        </row>
        <row r="86">
          <cell r="A86" t="str">
            <v>KZ87K2204997</v>
          </cell>
          <cell r="B86" t="str">
            <v>289/n</v>
          </cell>
          <cell r="C86">
            <v>36264</v>
          </cell>
          <cell r="D86">
            <v>36272</v>
          </cell>
          <cell r="E86">
            <v>7</v>
          </cell>
          <cell r="F86">
            <v>99.61</v>
          </cell>
          <cell r="G86">
            <v>99.61</v>
          </cell>
          <cell r="H86">
            <v>20.359401666499402</v>
          </cell>
          <cell r="I86">
            <v>100000000</v>
          </cell>
          <cell r="J86">
            <v>11704011</v>
          </cell>
          <cell r="K86">
            <v>1165021330.8699999</v>
          </cell>
          <cell r="L86">
            <v>4618011</v>
          </cell>
          <cell r="M86">
            <v>460000075.70999998</v>
          </cell>
          <cell r="N86">
            <v>1165.0213308699999</v>
          </cell>
          <cell r="O86">
            <v>0</v>
          </cell>
          <cell r="P86">
            <v>100</v>
          </cell>
          <cell r="Q86">
            <v>100</v>
          </cell>
          <cell r="R86">
            <v>20</v>
          </cell>
          <cell r="S86">
            <v>60</v>
          </cell>
          <cell r="T86" t="str">
            <v>Ноты-07</v>
          </cell>
        </row>
        <row r="87">
          <cell r="A87" t="str">
            <v>KZ8EK3004998</v>
          </cell>
          <cell r="B87" t="str">
            <v>290/n</v>
          </cell>
          <cell r="C87">
            <v>36265</v>
          </cell>
          <cell r="D87">
            <v>36280</v>
          </cell>
          <cell r="E87">
            <v>14</v>
          </cell>
          <cell r="F87">
            <v>99.3</v>
          </cell>
          <cell r="G87">
            <v>99.28</v>
          </cell>
          <cell r="H87">
            <v>18.328298086606299</v>
          </cell>
          <cell r="I87">
            <v>100000000</v>
          </cell>
          <cell r="J87">
            <v>13311908</v>
          </cell>
          <cell r="K87">
            <v>1320182960.5599999</v>
          </cell>
          <cell r="L87">
            <v>7294556</v>
          </cell>
          <cell r="M87">
            <v>724345631.88</v>
          </cell>
          <cell r="N87">
            <v>1320.1829605600001</v>
          </cell>
          <cell r="O87">
            <v>0</v>
          </cell>
          <cell r="P87">
            <v>100</v>
          </cell>
          <cell r="S87">
            <v>60</v>
          </cell>
          <cell r="T87" t="str">
            <v>Ноты-14</v>
          </cell>
        </row>
        <row r="88">
          <cell r="A88" t="str">
            <v>KZ8LK0705998</v>
          </cell>
          <cell r="B88" t="str">
            <v>291/n</v>
          </cell>
          <cell r="C88">
            <v>36266</v>
          </cell>
          <cell r="D88">
            <v>36287</v>
          </cell>
          <cell r="E88">
            <v>21</v>
          </cell>
          <cell r="F88">
            <v>98.92</v>
          </cell>
          <cell r="G88">
            <v>98.92</v>
          </cell>
          <cell r="H88">
            <v>18.924383340072801</v>
          </cell>
          <cell r="I88">
            <v>100000000</v>
          </cell>
          <cell r="J88">
            <v>7813299</v>
          </cell>
          <cell r="K88">
            <v>772338896.46000004</v>
          </cell>
          <cell r="L88">
            <v>4329990</v>
          </cell>
          <cell r="M88">
            <v>428322610.80000001</v>
          </cell>
          <cell r="N88">
            <v>772.33889646</v>
          </cell>
          <cell r="O88">
            <v>0</v>
          </cell>
          <cell r="P88">
            <v>100</v>
          </cell>
          <cell r="S88">
            <v>60</v>
          </cell>
          <cell r="T88" t="str">
            <v>Ноты-21</v>
          </cell>
        </row>
        <row r="89">
          <cell r="A89" t="str">
            <v>KZ46L2110990</v>
          </cell>
          <cell r="B89" t="str">
            <v>2/6B</v>
          </cell>
          <cell r="C89">
            <v>36269</v>
          </cell>
          <cell r="D89">
            <v>36454</v>
          </cell>
          <cell r="E89">
            <v>184</v>
          </cell>
          <cell r="F89">
            <v>96.35</v>
          </cell>
          <cell r="G89">
            <v>96.35</v>
          </cell>
          <cell r="H89">
            <v>7.5765438505449003</v>
          </cell>
          <cell r="I89">
            <v>2000000</v>
          </cell>
          <cell r="J89">
            <v>40708</v>
          </cell>
          <cell r="K89">
            <v>3838865.05</v>
          </cell>
          <cell r="L89">
            <v>21708</v>
          </cell>
          <cell r="M89">
            <v>2091565.8</v>
          </cell>
          <cell r="N89">
            <v>191.9432525</v>
          </cell>
          <cell r="O89">
            <v>5</v>
          </cell>
          <cell r="P89">
            <v>100</v>
          </cell>
          <cell r="Q89">
            <v>114</v>
          </cell>
          <cell r="R89">
            <v>141</v>
          </cell>
          <cell r="S89">
            <v>50</v>
          </cell>
          <cell r="T89" t="str">
            <v>ГКВО-6</v>
          </cell>
        </row>
        <row r="90">
          <cell r="A90" t="str">
            <v>KZ43L2207991</v>
          </cell>
          <cell r="B90" t="str">
            <v>2/3B</v>
          </cell>
          <cell r="C90">
            <v>36270</v>
          </cell>
          <cell r="D90">
            <v>36363</v>
          </cell>
          <cell r="E90">
            <v>94</v>
          </cell>
          <cell r="F90">
            <v>98.2</v>
          </cell>
          <cell r="G90">
            <v>98.19</v>
          </cell>
          <cell r="H90">
            <v>7.3319755600814496</v>
          </cell>
          <cell r="I90">
            <v>3000000</v>
          </cell>
          <cell r="J90">
            <v>59605</v>
          </cell>
          <cell r="K90">
            <v>5824389.5499999998</v>
          </cell>
          <cell r="L90">
            <v>46180</v>
          </cell>
          <cell r="M90">
            <v>4534642.55</v>
          </cell>
          <cell r="N90">
            <v>194.146318333333</v>
          </cell>
          <cell r="O90">
            <v>9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ГКВО-3</v>
          </cell>
        </row>
        <row r="91">
          <cell r="A91" t="str">
            <v>KZ8EK0605995</v>
          </cell>
          <cell r="B91" t="str">
            <v>292/n</v>
          </cell>
          <cell r="C91">
            <v>36271</v>
          </cell>
          <cell r="D91">
            <v>36286</v>
          </cell>
          <cell r="E91">
            <v>14</v>
          </cell>
          <cell r="F91">
            <v>99.3</v>
          </cell>
          <cell r="G91">
            <v>99.3</v>
          </cell>
          <cell r="H91">
            <v>18.328298086606299</v>
          </cell>
          <cell r="I91">
            <v>200000000</v>
          </cell>
          <cell r="J91">
            <v>7198727</v>
          </cell>
          <cell r="K91">
            <v>714460215.10000002</v>
          </cell>
          <cell r="L91">
            <v>4555726</v>
          </cell>
          <cell r="M91">
            <v>452383691.10000002</v>
          </cell>
          <cell r="N91">
            <v>357.23010755000001</v>
          </cell>
          <cell r="O91">
            <v>0</v>
          </cell>
          <cell r="P91">
            <v>100</v>
          </cell>
          <cell r="Q91">
            <v>80</v>
          </cell>
          <cell r="R91">
            <v>20</v>
          </cell>
          <cell r="S91">
            <v>60</v>
          </cell>
          <cell r="T91" t="str">
            <v>Ноты-14</v>
          </cell>
        </row>
        <row r="92">
          <cell r="A92" t="str">
            <v>KZ8SK2105994</v>
          </cell>
          <cell r="B92" t="str">
            <v>293/n</v>
          </cell>
          <cell r="C92">
            <v>36272</v>
          </cell>
          <cell r="D92">
            <v>36301</v>
          </cell>
          <cell r="E92">
            <v>28</v>
          </cell>
          <cell r="F92">
            <v>98.56</v>
          </cell>
          <cell r="G92">
            <v>98.56</v>
          </cell>
          <cell r="H92">
            <v>18.993506493506501</v>
          </cell>
          <cell r="I92">
            <v>200000000</v>
          </cell>
          <cell r="J92">
            <v>4564077.1363543998</v>
          </cell>
          <cell r="K92">
            <v>449196471.75999999</v>
          </cell>
          <cell r="L92">
            <v>3029221</v>
          </cell>
          <cell r="M92">
            <v>298560021.75999999</v>
          </cell>
          <cell r="N92">
            <v>224.59823588</v>
          </cell>
          <cell r="O92">
            <v>0</v>
          </cell>
          <cell r="P92">
            <v>100</v>
          </cell>
          <cell r="S92">
            <v>60</v>
          </cell>
          <cell r="T92" t="str">
            <v>Ноты-28</v>
          </cell>
        </row>
        <row r="93">
          <cell r="A93" t="str">
            <v>KZ8LK1405994</v>
          </cell>
          <cell r="B93" t="str">
            <v>294/n</v>
          </cell>
          <cell r="C93">
            <v>36273</v>
          </cell>
          <cell r="D93">
            <v>36294</v>
          </cell>
          <cell r="E93">
            <v>21</v>
          </cell>
          <cell r="F93">
            <v>98.92</v>
          </cell>
          <cell r="G93">
            <v>98.92</v>
          </cell>
          <cell r="H93">
            <v>18.924383340072801</v>
          </cell>
          <cell r="I93">
            <v>200000000</v>
          </cell>
          <cell r="J93">
            <v>2631554</v>
          </cell>
          <cell r="K93">
            <v>260309700.68000001</v>
          </cell>
          <cell r="L93">
            <v>2140454</v>
          </cell>
          <cell r="M93">
            <v>211734999.68000001</v>
          </cell>
          <cell r="N93">
            <v>130.15485034</v>
          </cell>
          <cell r="O93">
            <v>0</v>
          </cell>
          <cell r="P93">
            <v>100</v>
          </cell>
          <cell r="Q93">
            <v>80</v>
          </cell>
          <cell r="R93">
            <v>20</v>
          </cell>
          <cell r="S93">
            <v>60</v>
          </cell>
          <cell r="T93" t="str">
            <v>Ноты-21</v>
          </cell>
        </row>
        <row r="94">
          <cell r="A94" t="str">
            <v>KZ46L2810995</v>
          </cell>
          <cell r="B94" t="str">
            <v>3/6B</v>
          </cell>
          <cell r="C94">
            <v>36276</v>
          </cell>
          <cell r="D94">
            <v>36461</v>
          </cell>
          <cell r="E94">
            <v>184</v>
          </cell>
          <cell r="F94">
            <v>96.35</v>
          </cell>
          <cell r="G94">
            <v>96.34</v>
          </cell>
          <cell r="H94">
            <v>7.5765438505449003</v>
          </cell>
          <cell r="I94">
            <v>2000000</v>
          </cell>
          <cell r="J94">
            <v>174193</v>
          </cell>
          <cell r="K94">
            <v>15801158.08</v>
          </cell>
          <cell r="L94">
            <v>20879</v>
          </cell>
          <cell r="M94">
            <v>2011696.65</v>
          </cell>
          <cell r="N94">
            <v>790.05790400000001</v>
          </cell>
          <cell r="O94">
            <v>5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ГКВО-6</v>
          </cell>
        </row>
        <row r="95">
          <cell r="A95" t="str">
            <v>KZ43L2907996</v>
          </cell>
          <cell r="B95" t="str">
            <v>3/3B</v>
          </cell>
          <cell r="C95">
            <v>36277</v>
          </cell>
          <cell r="D95">
            <v>36370</v>
          </cell>
          <cell r="E95">
            <v>94</v>
          </cell>
          <cell r="F95">
            <v>98.19</v>
          </cell>
          <cell r="G95">
            <v>98.18</v>
          </cell>
          <cell r="H95">
            <v>7.3734596191058204</v>
          </cell>
          <cell r="I95">
            <v>3000000</v>
          </cell>
          <cell r="J95">
            <v>30390</v>
          </cell>
          <cell r="K95">
            <v>2968512.8</v>
          </cell>
          <cell r="L95">
            <v>25910</v>
          </cell>
          <cell r="M95">
            <v>2544123.9</v>
          </cell>
          <cell r="N95">
            <v>98.950426666666701</v>
          </cell>
          <cell r="O95">
            <v>8</v>
          </cell>
          <cell r="P95">
            <v>100</v>
          </cell>
          <cell r="Q95">
            <v>114.19</v>
          </cell>
          <cell r="R95">
            <v>132.30000000000001</v>
          </cell>
          <cell r="S95">
            <v>50</v>
          </cell>
          <cell r="T95" t="str">
            <v>ГКВО-3</v>
          </cell>
        </row>
        <row r="96">
          <cell r="A96" t="str">
            <v>KZ8LK2005991</v>
          </cell>
          <cell r="B96" t="str">
            <v>295/n</v>
          </cell>
          <cell r="C96">
            <v>36278</v>
          </cell>
          <cell r="D96">
            <v>36300</v>
          </cell>
          <cell r="E96">
            <v>21</v>
          </cell>
          <cell r="F96">
            <v>89.26</v>
          </cell>
          <cell r="G96">
            <v>89.16</v>
          </cell>
          <cell r="H96">
            <v>47.6</v>
          </cell>
          <cell r="I96">
            <v>200000000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60</v>
          </cell>
          <cell r="T96" t="str">
            <v>Ноты-21</v>
          </cell>
        </row>
        <row r="97">
          <cell r="A97" t="str">
            <v>KZ8SK2805999</v>
          </cell>
          <cell r="B97" t="str">
            <v>296/n</v>
          </cell>
          <cell r="C97">
            <v>36279</v>
          </cell>
          <cell r="D97">
            <v>36308</v>
          </cell>
          <cell r="E97">
            <v>28</v>
          </cell>
          <cell r="F97">
            <v>98.64</v>
          </cell>
          <cell r="G97">
            <v>98.61</v>
          </cell>
          <cell r="H97">
            <v>38.18</v>
          </cell>
          <cell r="I97">
            <v>200000000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Ноты-28</v>
          </cell>
        </row>
        <row r="98">
          <cell r="A98" t="str">
            <v>KZ8EK1405999</v>
          </cell>
          <cell r="B98" t="str">
            <v>297/n</v>
          </cell>
          <cell r="C98">
            <v>36280</v>
          </cell>
          <cell r="D98">
            <v>36294</v>
          </cell>
          <cell r="E98">
            <v>14</v>
          </cell>
          <cell r="F98">
            <v>99.3</v>
          </cell>
          <cell r="G98">
            <v>99.3</v>
          </cell>
          <cell r="H98">
            <v>18.328298086606299</v>
          </cell>
          <cell r="I98">
            <v>200000000</v>
          </cell>
          <cell r="J98">
            <v>2683830</v>
          </cell>
          <cell r="K98">
            <v>266482109</v>
          </cell>
          <cell r="L98">
            <v>1973830</v>
          </cell>
          <cell r="M98">
            <v>196001319</v>
          </cell>
          <cell r="N98">
            <v>133.24105449999999</v>
          </cell>
          <cell r="O98">
            <v>0</v>
          </cell>
          <cell r="P98">
            <v>100</v>
          </cell>
          <cell r="Q98">
            <v>70</v>
          </cell>
          <cell r="R98">
            <v>20</v>
          </cell>
          <cell r="S98">
            <v>60</v>
          </cell>
          <cell r="T98" t="str">
            <v>Ноты-14</v>
          </cell>
        </row>
        <row r="99">
          <cell r="A99" t="str">
            <v>KZ46L0411994</v>
          </cell>
          <cell r="B99" t="str">
            <v>4/6B</v>
          </cell>
          <cell r="C99">
            <v>36283</v>
          </cell>
          <cell r="D99">
            <v>36468</v>
          </cell>
          <cell r="E99">
            <v>184</v>
          </cell>
          <cell r="F99">
            <v>96.35</v>
          </cell>
          <cell r="G99">
            <v>96.33</v>
          </cell>
          <cell r="H99">
            <v>7.5765438505449003</v>
          </cell>
          <cell r="I99">
            <v>2000000</v>
          </cell>
          <cell r="J99">
            <v>17079</v>
          </cell>
          <cell r="K99">
            <v>1618789.65</v>
          </cell>
          <cell r="L99">
            <v>13579</v>
          </cell>
          <cell r="M99">
            <v>1308294.6499999999</v>
          </cell>
          <cell r="N99">
            <v>80.939482499999997</v>
          </cell>
          <cell r="O99">
            <v>4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ГКВО-6</v>
          </cell>
        </row>
        <row r="100">
          <cell r="A100" t="str">
            <v>KZ43L0508994</v>
          </cell>
          <cell r="B100" t="str">
            <v>4/3B</v>
          </cell>
          <cell r="C100">
            <v>36284</v>
          </cell>
          <cell r="D100">
            <v>36377</v>
          </cell>
          <cell r="E100">
            <v>94</v>
          </cell>
          <cell r="F100">
            <v>98.19</v>
          </cell>
          <cell r="G100">
            <v>98.18</v>
          </cell>
          <cell r="H100">
            <v>7.3734596191058204</v>
          </cell>
          <cell r="I100">
            <v>3000000</v>
          </cell>
          <cell r="J100">
            <v>51776</v>
          </cell>
          <cell r="K100">
            <v>5067710.93</v>
          </cell>
          <cell r="L100">
            <v>39182</v>
          </cell>
          <cell r="M100">
            <v>3847163.48</v>
          </cell>
          <cell r="N100">
            <v>168.92369766666701</v>
          </cell>
          <cell r="O100">
            <v>8</v>
          </cell>
          <cell r="P100">
            <v>100</v>
          </cell>
          <cell r="Q100">
            <v>115.5</v>
          </cell>
          <cell r="R100">
            <v>132.1</v>
          </cell>
          <cell r="S100">
            <v>50</v>
          </cell>
          <cell r="T100" t="str">
            <v>ГКВО-3</v>
          </cell>
        </row>
        <row r="101">
          <cell r="A101" t="str">
            <v>KZ8SK0406998</v>
          </cell>
          <cell r="B101" t="str">
            <v>298/n</v>
          </cell>
          <cell r="C101">
            <v>36286</v>
          </cell>
          <cell r="D101">
            <v>36315</v>
          </cell>
          <cell r="E101">
            <v>28</v>
          </cell>
          <cell r="F101">
            <v>98.56</v>
          </cell>
          <cell r="G101">
            <v>98.55</v>
          </cell>
          <cell r="H101">
            <v>18.993506493506501</v>
          </cell>
          <cell r="I101">
            <v>200000000</v>
          </cell>
          <cell r="J101">
            <v>4519070</v>
          </cell>
          <cell r="K101">
            <v>444752880.36000001</v>
          </cell>
          <cell r="L101">
            <v>3203872</v>
          </cell>
          <cell r="M101">
            <v>315769624.31999999</v>
          </cell>
          <cell r="N101">
            <v>222.37644018</v>
          </cell>
          <cell r="O101">
            <v>0</v>
          </cell>
          <cell r="P101">
            <v>100</v>
          </cell>
          <cell r="S101">
            <v>60</v>
          </cell>
          <cell r="T101" t="str">
            <v>Ноты-28</v>
          </cell>
        </row>
        <row r="102">
          <cell r="A102" t="str">
            <v>KZ8EK2105994</v>
          </cell>
          <cell r="B102" t="str">
            <v>299/n</v>
          </cell>
          <cell r="C102">
            <v>36287</v>
          </cell>
          <cell r="D102">
            <v>36301</v>
          </cell>
          <cell r="E102">
            <v>14</v>
          </cell>
          <cell r="F102">
            <v>99.3</v>
          </cell>
          <cell r="G102">
            <v>99.28</v>
          </cell>
          <cell r="H102">
            <v>18.328298086606299</v>
          </cell>
          <cell r="I102">
            <v>200000000</v>
          </cell>
          <cell r="J102">
            <v>2710200</v>
          </cell>
          <cell r="K102">
            <v>269116403</v>
          </cell>
          <cell r="L102">
            <v>2710200</v>
          </cell>
          <cell r="M102">
            <v>269116403</v>
          </cell>
          <cell r="N102">
            <v>134.5582015</v>
          </cell>
          <cell r="O102">
            <v>0</v>
          </cell>
          <cell r="P102">
            <v>100</v>
          </cell>
          <cell r="Q102">
            <v>70</v>
          </cell>
          <cell r="R102">
            <v>20</v>
          </cell>
          <cell r="S102">
            <v>60</v>
          </cell>
          <cell r="T102" t="str">
            <v>Ноты-14</v>
          </cell>
        </row>
        <row r="103">
          <cell r="A103" t="str">
            <v>KZ46L1111999</v>
          </cell>
          <cell r="B103" t="str">
            <v>5/6B</v>
          </cell>
          <cell r="C103">
            <v>36290</v>
          </cell>
          <cell r="D103">
            <v>36475</v>
          </cell>
          <cell r="E103">
            <v>184</v>
          </cell>
          <cell r="F103">
            <v>96.33</v>
          </cell>
          <cell r="G103">
            <v>96.33</v>
          </cell>
          <cell r="H103">
            <v>7.6196408180213897</v>
          </cell>
          <cell r="I103">
            <v>2000000</v>
          </cell>
          <cell r="J103">
            <v>8600</v>
          </cell>
          <cell r="K103">
            <v>794717</v>
          </cell>
          <cell r="L103">
            <v>4900</v>
          </cell>
          <cell r="M103">
            <v>472017</v>
          </cell>
          <cell r="N103">
            <v>39.735849999999999</v>
          </cell>
          <cell r="O103">
            <v>4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ГКВО-6</v>
          </cell>
        </row>
        <row r="104">
          <cell r="A104" t="str">
            <v>KZ43L1208990</v>
          </cell>
          <cell r="B104" t="str">
            <v>5/3B</v>
          </cell>
          <cell r="C104">
            <v>36291</v>
          </cell>
          <cell r="D104">
            <v>36384</v>
          </cell>
          <cell r="E104">
            <v>94</v>
          </cell>
          <cell r="F104">
            <v>98.18</v>
          </cell>
          <cell r="G104">
            <v>98.17</v>
          </cell>
          <cell r="H104">
            <v>7.4149521287431002</v>
          </cell>
          <cell r="I104">
            <v>3000000</v>
          </cell>
          <cell r="J104">
            <v>39266</v>
          </cell>
          <cell r="K104">
            <v>3843801.99</v>
          </cell>
          <cell r="L104">
            <v>30331</v>
          </cell>
          <cell r="M104">
            <v>2977901.22</v>
          </cell>
          <cell r="N104">
            <v>128.126733</v>
          </cell>
          <cell r="O104">
            <v>8</v>
          </cell>
          <cell r="P104">
            <v>100</v>
          </cell>
          <cell r="Q104">
            <v>116.75</v>
          </cell>
          <cell r="R104">
            <v>132</v>
          </cell>
          <cell r="S104">
            <v>50</v>
          </cell>
          <cell r="T104" t="str">
            <v>ГКВО-3</v>
          </cell>
        </row>
        <row r="105">
          <cell r="A105" t="str">
            <v>KZ8EK2705991</v>
          </cell>
          <cell r="B105" t="str">
            <v>300/n</v>
          </cell>
          <cell r="C105">
            <v>36292</v>
          </cell>
          <cell r="D105">
            <v>36307</v>
          </cell>
          <cell r="E105">
            <v>14</v>
          </cell>
          <cell r="F105">
            <v>99.3</v>
          </cell>
          <cell r="G105">
            <v>99.3</v>
          </cell>
          <cell r="H105">
            <v>18.328298086606299</v>
          </cell>
          <cell r="I105">
            <v>200000000</v>
          </cell>
          <cell r="J105">
            <v>4646149</v>
          </cell>
          <cell r="K105">
            <v>461322195.69999999</v>
          </cell>
          <cell r="L105">
            <v>3022149</v>
          </cell>
          <cell r="M105">
            <v>300095000.69999999</v>
          </cell>
          <cell r="N105">
            <v>230.66109785</v>
          </cell>
          <cell r="O105" t="str">
            <v>н/д</v>
          </cell>
          <cell r="P105">
            <v>100</v>
          </cell>
          <cell r="Q105">
            <v>70</v>
          </cell>
          <cell r="R105">
            <v>20</v>
          </cell>
          <cell r="S105">
            <v>60</v>
          </cell>
          <cell r="T105" t="str">
            <v>Ноты-14</v>
          </cell>
        </row>
        <row r="106">
          <cell r="A106" t="str">
            <v>KZ8LK0406993</v>
          </cell>
          <cell r="B106" t="str">
            <v>301/n</v>
          </cell>
          <cell r="C106">
            <v>36293</v>
          </cell>
          <cell r="D106">
            <v>36315</v>
          </cell>
          <cell r="E106">
            <v>21</v>
          </cell>
          <cell r="F106">
            <v>98.92</v>
          </cell>
          <cell r="G106">
            <v>98.91</v>
          </cell>
          <cell r="H106">
            <v>18.924383340072801</v>
          </cell>
          <cell r="I106">
            <v>200000000</v>
          </cell>
          <cell r="J106">
            <v>3961167</v>
          </cell>
          <cell r="K106">
            <v>391724375.74000001</v>
          </cell>
          <cell r="L106">
            <v>3210567</v>
          </cell>
          <cell r="M106">
            <v>317583459.63999999</v>
          </cell>
          <cell r="N106">
            <v>195.86218787000001</v>
          </cell>
          <cell r="O106">
            <v>0</v>
          </cell>
          <cell r="P106">
            <v>100</v>
          </cell>
          <cell r="S106">
            <v>60</v>
          </cell>
          <cell r="T106" t="str">
            <v>Ноты-21</v>
          </cell>
        </row>
        <row r="107">
          <cell r="A107" t="str">
            <v>KZ87K2105996</v>
          </cell>
          <cell r="B107" t="str">
            <v>302/n</v>
          </cell>
          <cell r="C107">
            <v>36294</v>
          </cell>
          <cell r="D107">
            <v>36301</v>
          </cell>
          <cell r="E107">
            <v>7</v>
          </cell>
          <cell r="F107">
            <v>99.62</v>
          </cell>
          <cell r="G107">
            <v>99.6</v>
          </cell>
          <cell r="H107">
            <v>19.8353744228064</v>
          </cell>
          <cell r="I107">
            <v>200000000</v>
          </cell>
          <cell r="J107">
            <v>6824868</v>
          </cell>
          <cell r="K107">
            <v>679811260.82000005</v>
          </cell>
          <cell r="L107">
            <v>6524868</v>
          </cell>
          <cell r="M107">
            <v>650027760.82000005</v>
          </cell>
          <cell r="N107">
            <v>339.90563041000001</v>
          </cell>
          <cell r="O107">
            <v>0</v>
          </cell>
          <cell r="P107">
            <v>100</v>
          </cell>
          <cell r="Q107">
            <v>70</v>
          </cell>
          <cell r="R107">
            <v>20</v>
          </cell>
          <cell r="S107">
            <v>60</v>
          </cell>
          <cell r="T107" t="str">
            <v>Ноты-07</v>
          </cell>
        </row>
        <row r="108">
          <cell r="A108" t="str">
            <v>KZ46L1811994</v>
          </cell>
          <cell r="B108" t="str">
            <v>6/6B</v>
          </cell>
          <cell r="C108">
            <v>36297</v>
          </cell>
          <cell r="D108">
            <v>36482</v>
          </cell>
          <cell r="E108">
            <v>184</v>
          </cell>
          <cell r="F108">
            <v>98.63</v>
          </cell>
          <cell r="G108">
            <v>98.59</v>
          </cell>
          <cell r="H108">
            <v>38.47</v>
          </cell>
          <cell r="I108">
            <v>2000000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ГКВО-6</v>
          </cell>
        </row>
        <row r="109">
          <cell r="A109" t="str">
            <v>KZ43L1908995</v>
          </cell>
          <cell r="B109" t="str">
            <v>6/3B</v>
          </cell>
          <cell r="C109">
            <v>36298</v>
          </cell>
          <cell r="D109">
            <v>36391</v>
          </cell>
          <cell r="E109">
            <v>94</v>
          </cell>
          <cell r="F109">
            <v>98.18</v>
          </cell>
          <cell r="G109">
            <v>98.18</v>
          </cell>
          <cell r="H109">
            <v>7.4149521287431002</v>
          </cell>
          <cell r="I109">
            <v>3000000</v>
          </cell>
          <cell r="J109">
            <v>53464</v>
          </cell>
          <cell r="K109">
            <v>5241367.54</v>
          </cell>
          <cell r="L109">
            <v>28634</v>
          </cell>
          <cell r="M109">
            <v>2811286.12</v>
          </cell>
          <cell r="N109">
            <v>174.712251333333</v>
          </cell>
          <cell r="O109">
            <v>6</v>
          </cell>
          <cell r="P109">
            <v>100</v>
          </cell>
          <cell r="Q109">
            <v>118.1</v>
          </cell>
          <cell r="R109">
            <v>131.9</v>
          </cell>
          <cell r="S109">
            <v>50</v>
          </cell>
          <cell r="T109" t="str">
            <v>ГКВО-3</v>
          </cell>
        </row>
        <row r="110">
          <cell r="A110" t="str">
            <v>KZ8LK1006990</v>
          </cell>
          <cell r="B110" t="str">
            <v>303/n</v>
          </cell>
          <cell r="C110">
            <v>36299</v>
          </cell>
          <cell r="D110">
            <v>36321</v>
          </cell>
          <cell r="E110">
            <v>21</v>
          </cell>
          <cell r="F110">
            <v>98.91</v>
          </cell>
          <cell r="G110">
            <v>98.91</v>
          </cell>
          <cell r="H110">
            <v>19.101540120648501</v>
          </cell>
          <cell r="I110">
            <v>200000000</v>
          </cell>
          <cell r="J110">
            <v>4238583</v>
          </cell>
          <cell r="K110">
            <v>418952347.52999997</v>
          </cell>
          <cell r="L110">
            <v>3188583</v>
          </cell>
          <cell r="M110">
            <v>315390404.52999997</v>
          </cell>
          <cell r="N110">
            <v>209.476173765</v>
          </cell>
          <cell r="O110">
            <v>0</v>
          </cell>
          <cell r="P110">
            <v>100</v>
          </cell>
          <cell r="S110">
            <v>60</v>
          </cell>
          <cell r="T110" t="str">
            <v>Ноты-21</v>
          </cell>
        </row>
        <row r="111">
          <cell r="A111" t="str">
            <v>KZ87K2805991</v>
          </cell>
          <cell r="B111" t="str">
            <v>304/n</v>
          </cell>
          <cell r="C111">
            <v>36300</v>
          </cell>
          <cell r="D111">
            <v>36308</v>
          </cell>
          <cell r="E111">
            <v>7</v>
          </cell>
          <cell r="F111">
            <v>99.6</v>
          </cell>
          <cell r="G111">
            <v>99.6</v>
          </cell>
          <cell r="H111">
            <v>20.883534136546501</v>
          </cell>
          <cell r="I111">
            <v>200000000</v>
          </cell>
          <cell r="J111">
            <v>7496967</v>
          </cell>
          <cell r="K111">
            <v>746755985.36000001</v>
          </cell>
          <cell r="L111">
            <v>7146967</v>
          </cell>
          <cell r="M111">
            <v>711907485.36000001</v>
          </cell>
          <cell r="N111">
            <v>373.37799267999998</v>
          </cell>
          <cell r="O111">
            <v>0</v>
          </cell>
          <cell r="P111">
            <v>100</v>
          </cell>
          <cell r="Q111">
            <v>70</v>
          </cell>
          <cell r="R111">
            <v>20</v>
          </cell>
          <cell r="S111">
            <v>60</v>
          </cell>
          <cell r="T111" t="str">
            <v>Ноты-07</v>
          </cell>
        </row>
        <row r="112">
          <cell r="A112" t="str">
            <v>KZ8EK0406998</v>
          </cell>
          <cell r="B112" t="str">
            <v>305/n</v>
          </cell>
          <cell r="C112">
            <v>36301</v>
          </cell>
          <cell r="D112">
            <v>36315</v>
          </cell>
          <cell r="E112">
            <v>14</v>
          </cell>
          <cell r="F112">
            <v>99.22</v>
          </cell>
          <cell r="G112">
            <v>98.98</v>
          </cell>
          <cell r="H112">
            <v>20.439427534771198</v>
          </cell>
          <cell r="I112">
            <v>200000000</v>
          </cell>
          <cell r="J112">
            <v>1807514</v>
          </cell>
          <cell r="K112">
            <v>179342274.59999999</v>
          </cell>
          <cell r="L112">
            <v>1807514</v>
          </cell>
          <cell r="M112">
            <v>179342274.59999999</v>
          </cell>
          <cell r="N112">
            <v>89.671137299999998</v>
          </cell>
          <cell r="O112">
            <v>0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7/6B</v>
          </cell>
          <cell r="C113">
            <v>36304</v>
          </cell>
          <cell r="D113">
            <v>36489</v>
          </cell>
          <cell r="E113">
            <v>184</v>
          </cell>
          <cell r="F113">
            <v>96.27</v>
          </cell>
          <cell r="G113">
            <v>96.25</v>
          </cell>
          <cell r="H113">
            <v>7.74903916069389</v>
          </cell>
          <cell r="I113">
            <v>2000000</v>
          </cell>
          <cell r="J113">
            <v>30550</v>
          </cell>
          <cell r="K113">
            <v>2923310.7</v>
          </cell>
          <cell r="L113">
            <v>26550</v>
          </cell>
          <cell r="M113">
            <v>2555833.1</v>
          </cell>
          <cell r="N113">
            <v>146.16553500000001</v>
          </cell>
          <cell r="O113">
            <v>5</v>
          </cell>
          <cell r="P113">
            <v>100</v>
          </cell>
          <cell r="Q113">
            <v>120.5</v>
          </cell>
          <cell r="R113">
            <v>138.19999999999999</v>
          </cell>
          <cell r="S113">
            <v>50</v>
          </cell>
          <cell r="T113" t="str">
            <v>ГКВО-6</v>
          </cell>
        </row>
        <row r="114">
          <cell r="A114" t="str">
            <v>KZ43L2608990</v>
          </cell>
          <cell r="B114" t="str">
            <v>7/3B</v>
          </cell>
          <cell r="C114">
            <v>36305</v>
          </cell>
          <cell r="D114">
            <v>36398</v>
          </cell>
          <cell r="E114">
            <v>94</v>
          </cell>
          <cell r="F114">
            <v>98.18</v>
          </cell>
          <cell r="G114">
            <v>98.16</v>
          </cell>
          <cell r="H114">
            <v>7.4149521287431002</v>
          </cell>
          <cell r="I114">
            <v>3000000</v>
          </cell>
          <cell r="J114">
            <v>204113</v>
          </cell>
          <cell r="K114">
            <v>20031139.190000001</v>
          </cell>
          <cell r="L114">
            <v>199793</v>
          </cell>
          <cell r="M114">
            <v>19614965.59</v>
          </cell>
          <cell r="N114">
            <v>667.70463966666705</v>
          </cell>
          <cell r="O114">
            <v>6</v>
          </cell>
          <cell r="P114">
            <v>100</v>
          </cell>
          <cell r="Q114">
            <v>120.5</v>
          </cell>
          <cell r="R114">
            <v>131.80000000000001</v>
          </cell>
          <cell r="S114">
            <v>50</v>
          </cell>
          <cell r="T114" t="str">
            <v>ГКВО-3</v>
          </cell>
        </row>
        <row r="115">
          <cell r="A115" t="str">
            <v>KZ87K0306992</v>
          </cell>
          <cell r="B115" t="str">
            <v>306/n</v>
          </cell>
          <cell r="C115">
            <v>36306</v>
          </cell>
          <cell r="D115">
            <v>36314</v>
          </cell>
          <cell r="E115">
            <v>7</v>
          </cell>
          <cell r="F115">
            <v>98.7</v>
          </cell>
          <cell r="G115">
            <v>98.66</v>
          </cell>
          <cell r="H115">
            <v>36.47</v>
          </cell>
          <cell r="I115">
            <v>200000000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Ноты-21</v>
          </cell>
        </row>
        <row r="116">
          <cell r="A116" t="str">
            <v>KZ8EK1106993</v>
          </cell>
          <cell r="B116" t="str">
            <v>307/n</v>
          </cell>
          <cell r="C116">
            <v>36307</v>
          </cell>
          <cell r="D116">
            <v>36322</v>
          </cell>
          <cell r="E116">
            <v>14</v>
          </cell>
          <cell r="F116">
            <v>90.84</v>
          </cell>
          <cell r="G116">
            <v>90.76</v>
          </cell>
          <cell r="H116">
            <v>39.89</v>
          </cell>
          <cell r="I116">
            <v>200000000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60</v>
          </cell>
          <cell r="T116" t="str">
            <v>Ноты-14</v>
          </cell>
        </row>
        <row r="117">
          <cell r="A117" t="str">
            <v>KZ32L3011999</v>
          </cell>
          <cell r="B117" t="str">
            <v>1/6i</v>
          </cell>
          <cell r="C117">
            <v>36308</v>
          </cell>
          <cell r="D117">
            <v>36494</v>
          </cell>
          <cell r="E117">
            <v>181</v>
          </cell>
          <cell r="F117">
            <v>98.71</v>
          </cell>
          <cell r="G117">
            <v>98.67</v>
          </cell>
          <cell r="H117">
            <v>9</v>
          </cell>
          <cell r="I117">
            <v>1000000000</v>
          </cell>
          <cell r="J117">
            <v>750000</v>
          </cell>
          <cell r="K117">
            <v>750000000</v>
          </cell>
          <cell r="L117">
            <v>750000</v>
          </cell>
          <cell r="M117">
            <v>750000000</v>
          </cell>
          <cell r="N117">
            <v>75</v>
          </cell>
          <cell r="O117">
            <v>2</v>
          </cell>
          <cell r="P117">
            <v>1000</v>
          </cell>
          <cell r="S117">
            <v>50</v>
          </cell>
          <cell r="T117" t="str">
            <v>ГИКО-6</v>
          </cell>
        </row>
        <row r="118">
          <cell r="A118" t="str">
            <v>KZ43L3008992</v>
          </cell>
          <cell r="B118" t="str">
            <v>8/3B</v>
          </cell>
          <cell r="C118">
            <v>36311</v>
          </cell>
          <cell r="D118">
            <v>36402</v>
          </cell>
          <cell r="E118">
            <v>91</v>
          </cell>
          <cell r="F118">
            <v>98.18</v>
          </cell>
          <cell r="G118">
            <v>98.18</v>
          </cell>
          <cell r="H118">
            <v>7.4149521287431002</v>
          </cell>
          <cell r="I118">
            <v>5000000</v>
          </cell>
          <cell r="J118">
            <v>197034</v>
          </cell>
          <cell r="K118">
            <v>19332770.469999999</v>
          </cell>
          <cell r="L118">
            <v>162968</v>
          </cell>
          <cell r="M118">
            <v>16000198.24</v>
          </cell>
          <cell r="N118">
            <v>386.6554094</v>
          </cell>
          <cell r="O118">
            <v>8</v>
          </cell>
          <cell r="P118">
            <v>100</v>
          </cell>
          <cell r="Q118">
            <v>128</v>
          </cell>
          <cell r="R118">
            <v>131.80000000000001</v>
          </cell>
          <cell r="S118">
            <v>50</v>
          </cell>
          <cell r="T118" t="str">
            <v>ГКВО-3</v>
          </cell>
        </row>
        <row r="119">
          <cell r="A119" t="str">
            <v>KZ46L0212996</v>
          </cell>
          <cell r="B119" t="str">
            <v>8/6B</v>
          </cell>
          <cell r="C119">
            <v>36312</v>
          </cell>
          <cell r="D119">
            <v>36496</v>
          </cell>
          <cell r="E119">
            <v>184</v>
          </cell>
          <cell r="F119">
            <v>96.27</v>
          </cell>
          <cell r="G119">
            <v>96.27</v>
          </cell>
          <cell r="H119">
            <v>7.74903916069389</v>
          </cell>
          <cell r="I119">
            <v>3000000</v>
          </cell>
          <cell r="J119">
            <v>39168</v>
          </cell>
          <cell r="K119">
            <v>3747134.24</v>
          </cell>
          <cell r="L119">
            <v>5280</v>
          </cell>
          <cell r="M119">
            <v>508318.2</v>
          </cell>
          <cell r="N119">
            <v>124.904474666667</v>
          </cell>
          <cell r="O119">
            <v>3</v>
          </cell>
          <cell r="P119">
            <v>100</v>
          </cell>
          <cell r="Q119">
            <v>129</v>
          </cell>
          <cell r="R119">
            <v>138</v>
          </cell>
          <cell r="S119">
            <v>50</v>
          </cell>
          <cell r="T119" t="str">
            <v>ГКВО-6</v>
          </cell>
        </row>
        <row r="120">
          <cell r="A120" t="str">
            <v>KZ87K1006997</v>
          </cell>
          <cell r="B120" t="str">
            <v>308/n</v>
          </cell>
          <cell r="C120">
            <v>36313</v>
          </cell>
          <cell r="D120">
            <v>36321</v>
          </cell>
          <cell r="E120">
            <v>7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200000000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Ноты-07</v>
          </cell>
        </row>
        <row r="121">
          <cell r="A121" t="str">
            <v>KZ8EK1806998</v>
          </cell>
          <cell r="B121" t="str">
            <v>309/n</v>
          </cell>
          <cell r="C121">
            <v>36314</v>
          </cell>
          <cell r="D121">
            <v>36329</v>
          </cell>
          <cell r="E121">
            <v>14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200000000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60</v>
          </cell>
          <cell r="T121" t="str">
            <v>Ноты-14</v>
          </cell>
        </row>
        <row r="122">
          <cell r="A122" t="str">
            <v>KZ8LK2506998</v>
          </cell>
          <cell r="B122" t="str">
            <v>310/n</v>
          </cell>
          <cell r="C122">
            <v>36315</v>
          </cell>
          <cell r="D122">
            <v>36336</v>
          </cell>
          <cell r="E122">
            <v>21</v>
          </cell>
          <cell r="F122">
            <v>98.84</v>
          </cell>
          <cell r="G122">
            <v>98.8</v>
          </cell>
          <cell r="H122">
            <v>32.5</v>
          </cell>
          <cell r="I122">
            <v>200000000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Ноты-21</v>
          </cell>
        </row>
        <row r="123">
          <cell r="A123" t="str">
            <v>KZ46L0912991</v>
          </cell>
          <cell r="B123" t="str">
            <v>9/6B</v>
          </cell>
          <cell r="C123">
            <v>36318</v>
          </cell>
          <cell r="D123">
            <v>36503</v>
          </cell>
          <cell r="E123">
            <v>184</v>
          </cell>
          <cell r="F123">
            <v>82.78</v>
          </cell>
          <cell r="G123">
            <v>82.7</v>
          </cell>
          <cell r="H123">
            <v>41.6</v>
          </cell>
          <cell r="I123">
            <v>2000000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50</v>
          </cell>
          <cell r="T123" t="str">
            <v>ГКВО-6</v>
          </cell>
        </row>
        <row r="124">
          <cell r="A124" t="str">
            <v>KZ43L0909994</v>
          </cell>
          <cell r="B124" t="str">
            <v>9/3B</v>
          </cell>
          <cell r="C124">
            <v>36319</v>
          </cell>
          <cell r="D124">
            <v>36412</v>
          </cell>
          <cell r="E124">
            <v>94</v>
          </cell>
          <cell r="F124">
            <v>98.18</v>
          </cell>
          <cell r="G124">
            <v>98.18</v>
          </cell>
          <cell r="H124">
            <v>7.4149521287431002</v>
          </cell>
          <cell r="I124">
            <v>3000000</v>
          </cell>
          <cell r="J124">
            <v>39744</v>
          </cell>
          <cell r="K124">
            <v>3894019.52</v>
          </cell>
          <cell r="L124">
            <v>32204</v>
          </cell>
          <cell r="M124">
            <v>3161788.72</v>
          </cell>
          <cell r="N124">
            <v>129.800650666667</v>
          </cell>
          <cell r="O124">
            <v>8</v>
          </cell>
          <cell r="P124">
            <v>100</v>
          </cell>
          <cell r="Q124">
            <v>130</v>
          </cell>
          <cell r="R124">
            <v>133</v>
          </cell>
          <cell r="S124">
            <v>50</v>
          </cell>
          <cell r="T124" t="str">
            <v>ГКВО-3</v>
          </cell>
        </row>
        <row r="125">
          <cell r="A125" t="str">
            <v>KZ87K1706992</v>
          </cell>
          <cell r="B125" t="str">
            <v>311/n</v>
          </cell>
          <cell r="C125">
            <v>36320</v>
          </cell>
          <cell r="D125">
            <v>36328</v>
          </cell>
          <cell r="E125">
            <v>7</v>
          </cell>
          <cell r="F125">
            <v>98.94</v>
          </cell>
          <cell r="G125">
            <v>98.9</v>
          </cell>
          <cell r="H125">
            <v>29.67</v>
          </cell>
          <cell r="I125">
            <v>200000000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Ноты-07</v>
          </cell>
        </row>
        <row r="126">
          <cell r="A126" t="str">
            <v>KZ8EK2506993</v>
          </cell>
          <cell r="B126" t="str">
            <v>312/n</v>
          </cell>
          <cell r="C126">
            <v>36321</v>
          </cell>
          <cell r="D126">
            <v>36336</v>
          </cell>
          <cell r="E126">
            <v>14</v>
          </cell>
          <cell r="F126">
            <v>99.16</v>
          </cell>
          <cell r="G126">
            <v>99.16</v>
          </cell>
          <cell r="H126">
            <v>22.025010084711699</v>
          </cell>
          <cell r="I126">
            <v>200000000</v>
          </cell>
          <cell r="J126">
            <v>515510</v>
          </cell>
          <cell r="K126">
            <v>50742458.82</v>
          </cell>
          <cell r="L126">
            <v>315510</v>
          </cell>
          <cell r="M126">
            <v>31285971.600000001</v>
          </cell>
          <cell r="N126">
            <v>25.371229410000002</v>
          </cell>
          <cell r="O126">
            <v>0</v>
          </cell>
          <cell r="P126">
            <v>100</v>
          </cell>
          <cell r="Q126">
            <v>70</v>
          </cell>
          <cell r="R126">
            <v>20</v>
          </cell>
          <cell r="S126">
            <v>60</v>
          </cell>
          <cell r="T126" t="str">
            <v>Ноты-14</v>
          </cell>
        </row>
        <row r="127">
          <cell r="A127" t="str">
            <v>KZ46L1612996</v>
          </cell>
          <cell r="B127" t="str">
            <v>10/6B</v>
          </cell>
          <cell r="C127">
            <v>36325</v>
          </cell>
          <cell r="D127">
            <v>36510</v>
          </cell>
          <cell r="E127">
            <v>184</v>
          </cell>
          <cell r="F127">
            <v>99.15</v>
          </cell>
          <cell r="G127">
            <v>99.11</v>
          </cell>
          <cell r="H127">
            <v>28.06</v>
          </cell>
          <cell r="I127">
            <v>2000000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ГКВО-6</v>
          </cell>
        </row>
        <row r="128">
          <cell r="A128" t="str">
            <v>KZ43L1609999</v>
          </cell>
          <cell r="B128" t="str">
            <v>10/3B</v>
          </cell>
          <cell r="C128">
            <v>36326</v>
          </cell>
          <cell r="D128">
            <v>36419</v>
          </cell>
          <cell r="E128">
            <v>94</v>
          </cell>
          <cell r="F128">
            <v>98.18</v>
          </cell>
          <cell r="G128">
            <v>98.18</v>
          </cell>
          <cell r="H128">
            <v>7.4149521287431002</v>
          </cell>
          <cell r="I128">
            <v>3000000</v>
          </cell>
          <cell r="J128">
            <v>30558</v>
          </cell>
          <cell r="K128">
            <v>2987631.82</v>
          </cell>
          <cell r="L128">
            <v>26658</v>
          </cell>
          <cell r="M128">
            <v>2617282.44</v>
          </cell>
          <cell r="N128">
            <v>99.587727333333305</v>
          </cell>
          <cell r="O128">
            <v>7</v>
          </cell>
          <cell r="P128">
            <v>100</v>
          </cell>
          <cell r="Q128">
            <v>131</v>
          </cell>
          <cell r="R128">
            <v>135</v>
          </cell>
          <cell r="S128">
            <v>50</v>
          </cell>
          <cell r="T128" t="str">
            <v>ГКВО-3</v>
          </cell>
        </row>
        <row r="129">
          <cell r="A129" t="str">
            <v>KZ87K2406998</v>
          </cell>
          <cell r="B129" t="str">
            <v>313/n</v>
          </cell>
          <cell r="C129">
            <v>36327</v>
          </cell>
          <cell r="D129">
            <v>36335</v>
          </cell>
          <cell r="E129">
            <v>7</v>
          </cell>
          <cell r="F129">
            <v>99.61</v>
          </cell>
          <cell r="G129">
            <v>99.61</v>
          </cell>
          <cell r="H129">
            <v>20.359401666499402</v>
          </cell>
          <cell r="I129">
            <v>200000000</v>
          </cell>
          <cell r="J129">
            <v>1003916</v>
          </cell>
          <cell r="K129">
            <v>100000072.76000001</v>
          </cell>
          <cell r="L129">
            <v>1003916</v>
          </cell>
          <cell r="M129">
            <v>100000072.76000001</v>
          </cell>
          <cell r="N129">
            <v>50.000036379999997</v>
          </cell>
          <cell r="O129">
            <v>0</v>
          </cell>
          <cell r="P129">
            <v>100</v>
          </cell>
          <cell r="Q129">
            <v>70</v>
          </cell>
          <cell r="R129">
            <v>10</v>
          </cell>
          <cell r="S129">
            <v>60</v>
          </cell>
          <cell r="T129" t="str">
            <v>Ноты-07</v>
          </cell>
        </row>
        <row r="130">
          <cell r="A130" t="str">
            <v>KZ8EK0207990</v>
          </cell>
          <cell r="B130" t="str">
            <v>314/n</v>
          </cell>
          <cell r="C130">
            <v>36328</v>
          </cell>
          <cell r="D130">
            <v>36343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200000000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11/6B</v>
          </cell>
          <cell r="C131">
            <v>36332</v>
          </cell>
          <cell r="D131">
            <v>36517</v>
          </cell>
          <cell r="E131">
            <v>184</v>
          </cell>
          <cell r="F131">
            <v>93.22</v>
          </cell>
          <cell r="G131">
            <v>93.03</v>
          </cell>
          <cell r="H131">
            <v>28.77</v>
          </cell>
          <cell r="I131">
            <v>2000000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50</v>
          </cell>
          <cell r="T131" t="str">
            <v>ГКВО-6</v>
          </cell>
        </row>
        <row r="132">
          <cell r="A132" t="str">
            <v>KZ43L2309995</v>
          </cell>
          <cell r="B132" t="str">
            <v>11/3B</v>
          </cell>
          <cell r="C132">
            <v>36333</v>
          </cell>
          <cell r="D132">
            <v>36426</v>
          </cell>
          <cell r="E132">
            <v>94</v>
          </cell>
          <cell r="F132">
            <v>97.95</v>
          </cell>
          <cell r="G132">
            <v>97.08</v>
          </cell>
          <cell r="H132">
            <v>8.3716181725369996</v>
          </cell>
          <cell r="I132">
            <v>3000000</v>
          </cell>
          <cell r="J132">
            <v>123852</v>
          </cell>
          <cell r="K132">
            <v>12130320.01</v>
          </cell>
          <cell r="L132">
            <v>123342</v>
          </cell>
          <cell r="M132">
            <v>12081361.949999999</v>
          </cell>
          <cell r="N132">
            <v>404.34400033333299</v>
          </cell>
          <cell r="O132">
            <v>8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ГКВО-3</v>
          </cell>
        </row>
        <row r="133">
          <cell r="A133" t="str">
            <v>KZ87K0107994</v>
          </cell>
          <cell r="B133" t="str">
            <v>315/n</v>
          </cell>
          <cell r="C133">
            <v>36334</v>
          </cell>
          <cell r="D133">
            <v>36342</v>
          </cell>
          <cell r="E133">
            <v>7</v>
          </cell>
          <cell r="F133">
            <v>99.55</v>
          </cell>
          <cell r="G133">
            <v>99.55</v>
          </cell>
          <cell r="H133">
            <v>23.505775991964001</v>
          </cell>
          <cell r="I133">
            <v>200000000</v>
          </cell>
          <cell r="J133">
            <v>200000</v>
          </cell>
          <cell r="K133">
            <v>19910000</v>
          </cell>
          <cell r="L133">
            <v>200000</v>
          </cell>
          <cell r="M133">
            <v>19910000</v>
          </cell>
          <cell r="N133">
            <v>9.9550000000000001</v>
          </cell>
          <cell r="O133">
            <v>0</v>
          </cell>
          <cell r="P133">
            <v>100</v>
          </cell>
          <cell r="Q133">
            <v>70</v>
          </cell>
          <cell r="R133">
            <v>10</v>
          </cell>
          <cell r="S133">
            <v>60</v>
          </cell>
          <cell r="T133" t="str">
            <v>Ноты-07</v>
          </cell>
        </row>
        <row r="134">
          <cell r="A134" t="str">
            <v>KZ8EK0907995</v>
          </cell>
          <cell r="B134" t="str">
            <v>1/$n</v>
          </cell>
          <cell r="C134">
            <v>36335</v>
          </cell>
          <cell r="D134">
            <v>36350</v>
          </cell>
          <cell r="E134">
            <v>14</v>
          </cell>
          <cell r="F134">
            <v>99.69</v>
          </cell>
          <cell r="G134">
            <v>99.64</v>
          </cell>
          <cell r="H134">
            <v>8.0850636974621892</v>
          </cell>
          <cell r="I134">
            <v>1000000</v>
          </cell>
          <cell r="J134">
            <v>5097</v>
          </cell>
          <cell r="K134">
            <v>507645.33</v>
          </cell>
          <cell r="L134">
            <v>2035</v>
          </cell>
          <cell r="M134">
            <v>202859.27</v>
          </cell>
          <cell r="N134">
            <v>50.764533</v>
          </cell>
          <cell r="O134">
            <v>0</v>
          </cell>
          <cell r="P134">
            <v>100</v>
          </cell>
          <cell r="Q134">
            <v>131</v>
          </cell>
          <cell r="R134">
            <v>132</v>
          </cell>
          <cell r="S134">
            <v>60</v>
          </cell>
          <cell r="T134" t="str">
            <v>ВНоты-14</v>
          </cell>
        </row>
        <row r="135">
          <cell r="A135" t="str">
            <v>KZ8LK1607995</v>
          </cell>
          <cell r="B135" t="str">
            <v>2/$n</v>
          </cell>
          <cell r="C135">
            <v>36336</v>
          </cell>
          <cell r="D135">
            <v>36357</v>
          </cell>
          <cell r="E135">
            <v>21</v>
          </cell>
          <cell r="F135">
            <v>99.54</v>
          </cell>
          <cell r="G135">
            <v>99.53</v>
          </cell>
          <cell r="H135">
            <v>8.0101801620787896</v>
          </cell>
          <cell r="I135">
            <v>1000000</v>
          </cell>
          <cell r="J135">
            <v>5985</v>
          </cell>
          <cell r="K135">
            <v>595210.55000000005</v>
          </cell>
          <cell r="L135">
            <v>3527</v>
          </cell>
          <cell r="M135">
            <v>351073.76</v>
          </cell>
          <cell r="N135">
            <v>59.521054999999997</v>
          </cell>
          <cell r="O135" t="str">
            <v>н/д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ВНоты-21</v>
          </cell>
        </row>
        <row r="136">
          <cell r="A136" t="str">
            <v>KZ43L3009990</v>
          </cell>
          <cell r="B136" t="str">
            <v>12/3B</v>
          </cell>
          <cell r="C136">
            <v>36339</v>
          </cell>
          <cell r="D136">
            <v>36433</v>
          </cell>
          <cell r="E136">
            <v>94</v>
          </cell>
          <cell r="F136">
            <v>97.94</v>
          </cell>
          <cell r="G136">
            <v>97.94</v>
          </cell>
          <cell r="H136">
            <v>8.4133142740453408</v>
          </cell>
          <cell r="I136">
            <v>5000000</v>
          </cell>
          <cell r="J136">
            <v>158577</v>
          </cell>
          <cell r="K136">
            <v>15502327.58</v>
          </cell>
          <cell r="L136">
            <v>114893</v>
          </cell>
          <cell r="M136">
            <v>11252626.42</v>
          </cell>
          <cell r="N136">
            <v>310.04655159999999</v>
          </cell>
          <cell r="O136">
            <v>9</v>
          </cell>
          <cell r="P136">
            <v>100</v>
          </cell>
          <cell r="Q136">
            <v>131</v>
          </cell>
          <cell r="R136">
            <v>140</v>
          </cell>
          <cell r="S136">
            <v>50</v>
          </cell>
          <cell r="T136" t="str">
            <v>ГКВО-3</v>
          </cell>
        </row>
        <row r="137">
          <cell r="A137" t="str">
            <v>KZ31L3009995</v>
          </cell>
          <cell r="B137" t="str">
            <v>1/3i</v>
          </cell>
          <cell r="C137">
            <v>36340</v>
          </cell>
          <cell r="D137">
            <v>36433</v>
          </cell>
          <cell r="E137">
            <v>91</v>
          </cell>
          <cell r="F137">
            <v>99.13</v>
          </cell>
          <cell r="G137">
            <v>99.05</v>
          </cell>
          <cell r="H137">
            <v>10</v>
          </cell>
          <cell r="I137">
            <v>1000000000</v>
          </cell>
          <cell r="J137">
            <v>410000</v>
          </cell>
          <cell r="K137">
            <v>410000000</v>
          </cell>
          <cell r="L137">
            <v>400000</v>
          </cell>
          <cell r="M137">
            <v>400000000</v>
          </cell>
          <cell r="N137">
            <v>41</v>
          </cell>
          <cell r="O137">
            <v>2</v>
          </cell>
          <cell r="P137">
            <v>1000</v>
          </cell>
          <cell r="S137">
            <v>50</v>
          </cell>
          <cell r="T137" t="str">
            <v>ГИКО-3</v>
          </cell>
        </row>
        <row r="138">
          <cell r="A138" t="str">
            <v>KZ87K0807999</v>
          </cell>
          <cell r="B138" t="str">
            <v>316/n</v>
          </cell>
          <cell r="C138">
            <v>36341</v>
          </cell>
          <cell r="D138">
            <v>36349</v>
          </cell>
          <cell r="E138">
            <v>7</v>
          </cell>
          <cell r="F138">
            <v>99.55</v>
          </cell>
          <cell r="G138">
            <v>99.53</v>
          </cell>
          <cell r="H138">
            <v>23.505775991964001</v>
          </cell>
          <cell r="I138">
            <v>200000000</v>
          </cell>
          <cell r="J138">
            <v>4408810</v>
          </cell>
          <cell r="K138">
            <v>438893030.77999997</v>
          </cell>
          <cell r="L138">
            <v>4408810</v>
          </cell>
          <cell r="M138">
            <v>438893030.77999997</v>
          </cell>
          <cell r="N138">
            <v>219.44651539</v>
          </cell>
          <cell r="O138" t="str">
            <v>н/д</v>
          </cell>
          <cell r="P138">
            <v>100</v>
          </cell>
          <cell r="Q138">
            <v>70</v>
          </cell>
          <cell r="R138">
            <v>10</v>
          </cell>
          <cell r="S138">
            <v>60</v>
          </cell>
          <cell r="T138" t="str">
            <v>Ноты-07</v>
          </cell>
        </row>
        <row r="139">
          <cell r="A139" t="str">
            <v>KZ8EK1607990</v>
          </cell>
          <cell r="B139" t="str">
            <v>3/$n</v>
          </cell>
          <cell r="C139">
            <v>36342</v>
          </cell>
          <cell r="D139">
            <v>36357</v>
          </cell>
          <cell r="E139">
            <v>14</v>
          </cell>
          <cell r="F139">
            <v>93.08</v>
          </cell>
          <cell r="G139">
            <v>92.8</v>
          </cell>
          <cell r="H139">
            <v>29.41</v>
          </cell>
          <cell r="I139">
            <v>1000000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60</v>
          </cell>
          <cell r="T139" t="str">
            <v>ВНоты-14</v>
          </cell>
        </row>
        <row r="140">
          <cell r="A140" t="str">
            <v>KZ8LK2307991</v>
          </cell>
          <cell r="B140" t="str">
            <v>4/$n</v>
          </cell>
          <cell r="C140">
            <v>36343</v>
          </cell>
          <cell r="D140">
            <v>36364</v>
          </cell>
          <cell r="E140">
            <v>21</v>
          </cell>
          <cell r="F140">
            <v>99.54</v>
          </cell>
          <cell r="G140">
            <v>99.54</v>
          </cell>
          <cell r="H140">
            <v>8.0101801620787896</v>
          </cell>
          <cell r="I140">
            <v>1000000</v>
          </cell>
          <cell r="J140">
            <v>12816</v>
          </cell>
          <cell r="K140">
            <v>1274898.81</v>
          </cell>
          <cell r="L140">
            <v>7072</v>
          </cell>
          <cell r="M140">
            <v>703946.88</v>
          </cell>
          <cell r="N140">
            <v>127.489881</v>
          </cell>
          <cell r="O140" t="str">
            <v>н/д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ВНоты-21</v>
          </cell>
        </row>
        <row r="141">
          <cell r="A141" t="str">
            <v>KZ46L0601A07</v>
          </cell>
          <cell r="B141" t="str">
            <v>12/6B</v>
          </cell>
          <cell r="C141">
            <v>36346</v>
          </cell>
          <cell r="D141">
            <v>36531</v>
          </cell>
          <cell r="E141">
            <v>184</v>
          </cell>
          <cell r="F141">
            <v>93.08</v>
          </cell>
          <cell r="G141">
            <v>92.9</v>
          </cell>
          <cell r="H141">
            <v>29.41</v>
          </cell>
          <cell r="I141">
            <v>2000000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50</v>
          </cell>
          <cell r="T141" t="str">
            <v>ГКВО-6</v>
          </cell>
        </row>
        <row r="142">
          <cell r="A142" t="str">
            <v>KZ43L0710996</v>
          </cell>
          <cell r="B142" t="str">
            <v>13/3B</v>
          </cell>
          <cell r="C142">
            <v>36347</v>
          </cell>
          <cell r="D142">
            <v>36440</v>
          </cell>
          <cell r="E142">
            <v>94</v>
          </cell>
          <cell r="F142">
            <v>97.95</v>
          </cell>
          <cell r="G142">
            <v>97.94</v>
          </cell>
          <cell r="H142">
            <v>8.3716181725369996</v>
          </cell>
          <cell r="I142">
            <v>3000000</v>
          </cell>
          <cell r="J142">
            <v>41789</v>
          </cell>
          <cell r="K142">
            <v>4051417.89</v>
          </cell>
          <cell r="L142">
            <v>13289</v>
          </cell>
          <cell r="M142">
            <v>1301642.8899999999</v>
          </cell>
          <cell r="N142">
            <v>135.04726299999999</v>
          </cell>
          <cell r="O142">
            <v>7</v>
          </cell>
          <cell r="P142">
            <v>100</v>
          </cell>
          <cell r="Q142">
            <v>132</v>
          </cell>
          <cell r="R142">
            <v>141</v>
          </cell>
          <cell r="S142">
            <v>50</v>
          </cell>
          <cell r="T142" t="str">
            <v>ГКВО-3</v>
          </cell>
        </row>
        <row r="143">
          <cell r="A143" t="str">
            <v>KZ71B0707A00</v>
          </cell>
          <cell r="B143" t="str">
            <v>1/12MGU</v>
          </cell>
          <cell r="C143">
            <v>36348</v>
          </cell>
          <cell r="D143">
            <v>36714</v>
          </cell>
          <cell r="E143">
            <v>364</v>
          </cell>
          <cell r="F143">
            <v>93.08</v>
          </cell>
          <cell r="G143">
            <v>92.96</v>
          </cell>
          <cell r="H143">
            <v>29.41</v>
          </cell>
          <cell r="I143">
            <v>400000000</v>
          </cell>
          <cell r="J143">
            <v>133157</v>
          </cell>
          <cell r="K143">
            <v>10545480.43</v>
          </cell>
          <cell r="L143">
            <v>5476211</v>
          </cell>
          <cell r="M143">
            <v>509742264.83999997</v>
          </cell>
          <cell r="N143">
            <v>348</v>
          </cell>
          <cell r="O143">
            <v>4</v>
          </cell>
          <cell r="P143">
            <v>100</v>
          </cell>
          <cell r="Q143">
            <v>132</v>
          </cell>
          <cell r="R143">
            <v>10</v>
          </cell>
          <cell r="S143">
            <v>0</v>
          </cell>
          <cell r="T143" t="str">
            <v>MGU 12 001</v>
          </cell>
        </row>
        <row r="144">
          <cell r="A144" t="str">
            <v>KZ87K1607992</v>
          </cell>
          <cell r="B144" t="str">
            <v>5/$n</v>
          </cell>
          <cell r="C144">
            <v>36349</v>
          </cell>
          <cell r="D144">
            <v>36357</v>
          </cell>
          <cell r="E144">
            <v>7</v>
          </cell>
          <cell r="F144">
            <v>99.85</v>
          </cell>
          <cell r="G144">
            <v>99.85</v>
          </cell>
          <cell r="H144">
            <v>7.8117175763648401</v>
          </cell>
          <cell r="I144">
            <v>1000000</v>
          </cell>
          <cell r="J144">
            <v>19270</v>
          </cell>
          <cell r="K144">
            <v>1923039.68</v>
          </cell>
          <cell r="L144">
            <v>7593</v>
          </cell>
          <cell r="M144">
            <v>758161.05</v>
          </cell>
          <cell r="N144">
            <v>192.303968</v>
          </cell>
          <cell r="O144">
            <v>0</v>
          </cell>
          <cell r="P144">
            <v>100</v>
          </cell>
          <cell r="Q144">
            <v>132</v>
          </cell>
          <cell r="R144">
            <v>132.30000000000001</v>
          </cell>
          <cell r="S144">
            <v>60</v>
          </cell>
          <cell r="T144" t="str">
            <v>ВНоты-07</v>
          </cell>
        </row>
        <row r="145">
          <cell r="A145" t="str">
            <v>KZ8EK2307996</v>
          </cell>
          <cell r="B145" t="str">
            <v>6/$n</v>
          </cell>
          <cell r="C145">
            <v>36350</v>
          </cell>
          <cell r="D145">
            <v>36364</v>
          </cell>
          <cell r="E145">
            <v>14</v>
          </cell>
          <cell r="F145">
            <v>99.69</v>
          </cell>
          <cell r="G145">
            <v>99.69</v>
          </cell>
          <cell r="H145">
            <v>8.0850636974621892</v>
          </cell>
          <cell r="I145">
            <v>1000000</v>
          </cell>
          <cell r="J145">
            <v>12923</v>
          </cell>
          <cell r="K145">
            <v>1286046.56</v>
          </cell>
          <cell r="L145">
            <v>3693</v>
          </cell>
          <cell r="M145">
            <v>368155.17</v>
          </cell>
          <cell r="N145">
            <v>128.60465600000001</v>
          </cell>
          <cell r="O145">
            <v>0</v>
          </cell>
          <cell r="P145">
            <v>100</v>
          </cell>
          <cell r="Q145">
            <v>132</v>
          </cell>
          <cell r="R145">
            <v>132.30000000000001</v>
          </cell>
          <cell r="S145">
            <v>60</v>
          </cell>
          <cell r="T145" t="str">
            <v>ВНоты-14</v>
          </cell>
        </row>
        <row r="146">
          <cell r="A146" t="str">
            <v>KZ46L1301A08</v>
          </cell>
          <cell r="B146" t="str">
            <v>13/6B</v>
          </cell>
          <cell r="C146">
            <v>36353</v>
          </cell>
          <cell r="D146">
            <v>36538</v>
          </cell>
          <cell r="E146">
            <v>184</v>
          </cell>
          <cell r="F146">
            <v>92.81</v>
          </cell>
          <cell r="G146">
            <v>91.5</v>
          </cell>
          <cell r="H146">
            <v>30.65</v>
          </cell>
          <cell r="I146">
            <v>2000000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50</v>
          </cell>
          <cell r="T146" t="str">
            <v>ГКВО-6</v>
          </cell>
        </row>
        <row r="147">
          <cell r="A147" t="str">
            <v>KZ43L1410992</v>
          </cell>
          <cell r="B147" t="str">
            <v>14/3B</v>
          </cell>
          <cell r="C147">
            <v>36354</v>
          </cell>
          <cell r="D147">
            <v>36447</v>
          </cell>
          <cell r="E147">
            <v>94</v>
          </cell>
          <cell r="F147">
            <v>97.95</v>
          </cell>
          <cell r="G147">
            <v>97.94</v>
          </cell>
          <cell r="H147">
            <v>8.3716181725369996</v>
          </cell>
          <cell r="I147">
            <v>3000000</v>
          </cell>
          <cell r="J147">
            <v>54539</v>
          </cell>
          <cell r="K147">
            <v>5322152.9400000004</v>
          </cell>
          <cell r="L147">
            <v>18009</v>
          </cell>
          <cell r="M147">
            <v>1763931.14</v>
          </cell>
          <cell r="N147">
            <v>177.40509800000001</v>
          </cell>
          <cell r="O147">
            <v>8</v>
          </cell>
          <cell r="P147">
            <v>100</v>
          </cell>
          <cell r="Q147">
            <v>132.30000000000001</v>
          </cell>
          <cell r="R147">
            <v>141</v>
          </cell>
          <cell r="S147">
            <v>50</v>
          </cell>
          <cell r="T147" t="str">
            <v>ГКВО-3</v>
          </cell>
        </row>
        <row r="148">
          <cell r="A148" t="str">
            <v>KZ87K2207990</v>
          </cell>
          <cell r="B148" t="str">
            <v>317/n</v>
          </cell>
          <cell r="C148">
            <v>36355</v>
          </cell>
          <cell r="D148">
            <v>36363</v>
          </cell>
          <cell r="E148">
            <v>7</v>
          </cell>
          <cell r="F148">
            <v>99.65</v>
          </cell>
          <cell r="G148">
            <v>99.65</v>
          </cell>
          <cell r="H148">
            <v>18.263923733065401</v>
          </cell>
          <cell r="I148">
            <v>200000000</v>
          </cell>
          <cell r="J148">
            <v>10040604</v>
          </cell>
          <cell r="K148">
            <v>1000241153.27</v>
          </cell>
          <cell r="L148">
            <v>7290726</v>
          </cell>
          <cell r="M148">
            <v>726520845.89999998</v>
          </cell>
          <cell r="N148">
            <v>500.12057663500002</v>
          </cell>
          <cell r="O148">
            <v>0</v>
          </cell>
          <cell r="P148">
            <v>100</v>
          </cell>
          <cell r="Q148">
            <v>70</v>
          </cell>
          <cell r="R148">
            <v>10</v>
          </cell>
          <cell r="S148">
            <v>60</v>
          </cell>
          <cell r="T148" t="str">
            <v>Ноты-07</v>
          </cell>
        </row>
        <row r="149">
          <cell r="A149" t="str">
            <v>KZ87K2307998</v>
          </cell>
          <cell r="B149" t="str">
            <v>7/$n</v>
          </cell>
          <cell r="C149">
            <v>36356</v>
          </cell>
          <cell r="D149">
            <v>36364</v>
          </cell>
          <cell r="E149">
            <v>7</v>
          </cell>
          <cell r="F149">
            <v>99.86</v>
          </cell>
          <cell r="G149">
            <v>99.86</v>
          </cell>
          <cell r="H149">
            <v>7.2902062888043604</v>
          </cell>
          <cell r="I149">
            <v>1000000</v>
          </cell>
          <cell r="J149">
            <v>24702</v>
          </cell>
          <cell r="K149">
            <v>2465977.58</v>
          </cell>
          <cell r="L149">
            <v>18030</v>
          </cell>
          <cell r="M149">
            <v>1800475.8</v>
          </cell>
          <cell r="N149">
            <v>246.597758</v>
          </cell>
          <cell r="O149">
            <v>0</v>
          </cell>
          <cell r="P149">
            <v>100</v>
          </cell>
          <cell r="Q149">
            <v>132.30000000000001</v>
          </cell>
          <cell r="R149">
            <v>132.30000000000001</v>
          </cell>
          <cell r="S149">
            <v>60</v>
          </cell>
          <cell r="T149" t="str">
            <v>ВНоты-07</v>
          </cell>
        </row>
        <row r="150">
          <cell r="A150" t="str">
            <v>KZ8EK3007991</v>
          </cell>
          <cell r="B150" t="str">
            <v>318/n</v>
          </cell>
          <cell r="C150">
            <v>36357</v>
          </cell>
          <cell r="D150">
            <v>36371</v>
          </cell>
          <cell r="E150">
            <v>14</v>
          </cell>
          <cell r="F150">
            <v>99.28</v>
          </cell>
          <cell r="G150">
            <v>99.27</v>
          </cell>
          <cell r="H150">
            <v>18.855761482675199</v>
          </cell>
          <cell r="I150">
            <v>200000000</v>
          </cell>
          <cell r="J150">
            <v>3794484</v>
          </cell>
          <cell r="K150">
            <v>376464720.38</v>
          </cell>
          <cell r="L150">
            <v>2591819</v>
          </cell>
          <cell r="M150">
            <v>257315387.33000001</v>
          </cell>
          <cell r="N150">
            <v>188.23236019000001</v>
          </cell>
          <cell r="O150" t="str">
            <v>н/д</v>
          </cell>
          <cell r="P150">
            <v>100</v>
          </cell>
          <cell r="Q150">
            <v>70</v>
          </cell>
          <cell r="R150">
            <v>10</v>
          </cell>
          <cell r="S150">
            <v>60</v>
          </cell>
          <cell r="T150" t="str">
            <v>Ноты-14</v>
          </cell>
        </row>
        <row r="151">
          <cell r="A151" t="str">
            <v>KZ46L2001A09</v>
          </cell>
          <cell r="B151" t="str">
            <v>14/6B</v>
          </cell>
          <cell r="C151">
            <v>36360</v>
          </cell>
          <cell r="D151">
            <v>36545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2000000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50</v>
          </cell>
          <cell r="T151" t="str">
            <v>ГКВО-6</v>
          </cell>
        </row>
        <row r="152">
          <cell r="A152" t="str">
            <v>KZ43L2110997</v>
          </cell>
          <cell r="B152" t="str">
            <v>15/3B</v>
          </cell>
          <cell r="C152">
            <v>36361</v>
          </cell>
          <cell r="D152">
            <v>36454</v>
          </cell>
          <cell r="E152">
            <v>94</v>
          </cell>
          <cell r="F152">
            <v>97.94</v>
          </cell>
          <cell r="G152">
            <v>97.93</v>
          </cell>
          <cell r="H152">
            <v>8.4133142740453408</v>
          </cell>
          <cell r="I152">
            <v>3000000</v>
          </cell>
          <cell r="J152">
            <v>53858</v>
          </cell>
          <cell r="K152">
            <v>5263957.28</v>
          </cell>
          <cell r="L152">
            <v>37022</v>
          </cell>
          <cell r="M152">
            <v>3625925.88</v>
          </cell>
          <cell r="N152">
            <v>175.465242666667</v>
          </cell>
          <cell r="O152">
            <v>10</v>
          </cell>
          <cell r="P152">
            <v>100</v>
          </cell>
          <cell r="Q152">
            <v>132.30000000000001</v>
          </cell>
          <cell r="R152">
            <v>141</v>
          </cell>
          <cell r="S152">
            <v>50</v>
          </cell>
          <cell r="T152" t="str">
            <v>ГКВО-3</v>
          </cell>
        </row>
        <row r="153">
          <cell r="A153" t="str">
            <v>KZ87K2907995</v>
          </cell>
          <cell r="B153" t="str">
            <v>319/n</v>
          </cell>
          <cell r="C153">
            <v>36362</v>
          </cell>
          <cell r="D153">
            <v>36370</v>
          </cell>
          <cell r="E153">
            <v>7</v>
          </cell>
          <cell r="F153">
            <v>99.7</v>
          </cell>
          <cell r="G153">
            <v>99.7</v>
          </cell>
          <cell r="H153">
            <v>15.6469408224673</v>
          </cell>
          <cell r="I153">
            <v>100000000</v>
          </cell>
          <cell r="J153">
            <v>20501641</v>
          </cell>
          <cell r="K153">
            <v>2043345336.5</v>
          </cell>
          <cell r="L153">
            <v>10325293</v>
          </cell>
          <cell r="M153">
            <v>1029431712.1</v>
          </cell>
          <cell r="N153">
            <v>2043.3453365</v>
          </cell>
          <cell r="O153">
            <v>8</v>
          </cell>
          <cell r="P153">
            <v>100</v>
          </cell>
          <cell r="Q153">
            <v>80</v>
          </cell>
          <cell r="R153">
            <v>10</v>
          </cell>
          <cell r="S153">
            <v>60</v>
          </cell>
          <cell r="T153" t="str">
            <v>Ноты-07</v>
          </cell>
        </row>
        <row r="154">
          <cell r="A154" t="str">
            <v>KZ8EK0608999</v>
          </cell>
          <cell r="B154" t="str">
            <v>320/n</v>
          </cell>
          <cell r="C154">
            <v>36363</v>
          </cell>
          <cell r="D154">
            <v>36378</v>
          </cell>
          <cell r="E154">
            <v>14</v>
          </cell>
          <cell r="F154">
            <v>99.39</v>
          </cell>
          <cell r="G154">
            <v>99.39</v>
          </cell>
          <cell r="H154">
            <v>15.957339772612899</v>
          </cell>
          <cell r="I154">
            <v>100000000</v>
          </cell>
          <cell r="J154">
            <v>23854104</v>
          </cell>
          <cell r="K154">
            <v>2370368471.8400002</v>
          </cell>
          <cell r="L154">
            <v>15156197</v>
          </cell>
          <cell r="M154">
            <v>1506374419.8299999</v>
          </cell>
          <cell r="N154">
            <v>2370.36847184</v>
          </cell>
          <cell r="O154">
            <v>8</v>
          </cell>
          <cell r="P154">
            <v>100</v>
          </cell>
          <cell r="Q154">
            <v>60</v>
          </cell>
          <cell r="R154">
            <v>10</v>
          </cell>
          <cell r="S154">
            <v>60</v>
          </cell>
          <cell r="T154" t="str">
            <v>Ноты-14</v>
          </cell>
        </row>
        <row r="155">
          <cell r="A155" t="str">
            <v>KZ43L2210995</v>
          </cell>
          <cell r="B155" t="str">
            <v>233/3</v>
          </cell>
          <cell r="C155">
            <v>36364</v>
          </cell>
          <cell r="D155">
            <v>36455</v>
          </cell>
          <cell r="E155">
            <v>91</v>
          </cell>
          <cell r="F155">
            <v>94.56</v>
          </cell>
          <cell r="G155">
            <v>94.56</v>
          </cell>
          <cell r="H155">
            <v>23.011844331641299</v>
          </cell>
          <cell r="I155">
            <v>400000000</v>
          </cell>
          <cell r="J155">
            <v>6373354</v>
          </cell>
          <cell r="K155">
            <v>599224340.24000001</v>
          </cell>
          <cell r="L155">
            <v>3901354</v>
          </cell>
          <cell r="M155">
            <v>368912034.24000001</v>
          </cell>
          <cell r="N155">
            <v>149.80608505999999</v>
          </cell>
          <cell r="O155">
            <v>5</v>
          </cell>
          <cell r="P155">
            <v>100</v>
          </cell>
          <cell r="Q155">
            <v>70</v>
          </cell>
          <cell r="R155">
            <v>10</v>
          </cell>
          <cell r="S155">
            <v>50</v>
          </cell>
          <cell r="T155" t="str">
            <v>ГКО-3</v>
          </cell>
        </row>
        <row r="156">
          <cell r="A156" t="str">
            <v>KZ43L2710994</v>
          </cell>
          <cell r="B156" t="str">
            <v>234/3</v>
          </cell>
          <cell r="C156">
            <v>36367</v>
          </cell>
          <cell r="D156">
            <v>36460</v>
          </cell>
          <cell r="E156">
            <v>94</v>
          </cell>
          <cell r="F156">
            <v>95.24</v>
          </cell>
          <cell r="G156">
            <v>95.24</v>
          </cell>
          <cell r="H156">
            <v>19.991600167996701</v>
          </cell>
          <cell r="I156">
            <v>400000000</v>
          </cell>
          <cell r="J156">
            <v>2717000</v>
          </cell>
          <cell r="K156">
            <v>257480975</v>
          </cell>
          <cell r="L156">
            <v>2100000</v>
          </cell>
          <cell r="M156">
            <v>200004000</v>
          </cell>
          <cell r="N156">
            <v>64.37024375</v>
          </cell>
          <cell r="O156">
            <v>5</v>
          </cell>
          <cell r="P156">
            <v>100</v>
          </cell>
          <cell r="Q156">
            <v>60</v>
          </cell>
          <cell r="R156">
            <v>10</v>
          </cell>
          <cell r="S156">
            <v>50</v>
          </cell>
          <cell r="T156" t="str">
            <v>ГКО-3</v>
          </cell>
        </row>
        <row r="157">
          <cell r="A157" t="str">
            <v>KZ43L2810992</v>
          </cell>
          <cell r="B157" t="str">
            <v>16/3B</v>
          </cell>
          <cell r="C157">
            <v>36368</v>
          </cell>
          <cell r="D157">
            <v>36461</v>
          </cell>
          <cell r="E157">
            <v>94</v>
          </cell>
          <cell r="F157">
            <v>97.94</v>
          </cell>
          <cell r="G157">
            <v>97.94</v>
          </cell>
          <cell r="H157">
            <v>8.4133142740453408</v>
          </cell>
          <cell r="I157">
            <v>3000000</v>
          </cell>
          <cell r="J157">
            <v>259914</v>
          </cell>
          <cell r="K157">
            <v>25438108.870000001</v>
          </cell>
          <cell r="L157">
            <v>216987</v>
          </cell>
          <cell r="M157">
            <v>21251706.780000001</v>
          </cell>
          <cell r="N157">
            <v>847.93696233333299</v>
          </cell>
          <cell r="O157">
            <v>9</v>
          </cell>
          <cell r="P157">
            <v>100</v>
          </cell>
          <cell r="Q157">
            <v>132.30000000000001</v>
          </cell>
          <cell r="R157">
            <v>140.80000000000001</v>
          </cell>
          <cell r="S157">
            <v>50</v>
          </cell>
          <cell r="T157" t="str">
            <v>ГКВО-3</v>
          </cell>
        </row>
        <row r="158">
          <cell r="A158" t="str">
            <v>KZ71B2807A05</v>
          </cell>
          <cell r="B158" t="str">
            <v>2/12MGU</v>
          </cell>
          <cell r="C158">
            <v>36369</v>
          </cell>
          <cell r="D158">
            <v>36735</v>
          </cell>
          <cell r="E158">
            <v>364</v>
          </cell>
          <cell r="F158">
            <v>87.18</v>
          </cell>
          <cell r="G158">
            <v>86.29</v>
          </cell>
          <cell r="H158">
            <v>14.705207616425801</v>
          </cell>
          <cell r="I158">
            <v>400000000</v>
          </cell>
          <cell r="J158">
            <v>40241</v>
          </cell>
          <cell r="K158">
            <v>3502646.36</v>
          </cell>
          <cell r="L158">
            <v>34681</v>
          </cell>
          <cell r="M158">
            <v>3023323.96</v>
          </cell>
          <cell r="N158">
            <v>115.850028357</v>
          </cell>
          <cell r="O158">
            <v>5</v>
          </cell>
          <cell r="P158">
            <v>100</v>
          </cell>
          <cell r="Q158">
            <v>132.19999999999999</v>
          </cell>
          <cell r="R158">
            <v>142.69999999999999</v>
          </cell>
          <cell r="S158">
            <v>0</v>
          </cell>
          <cell r="T158" t="str">
            <v>MGU012.001</v>
          </cell>
        </row>
        <row r="159">
          <cell r="A159" t="str">
            <v>KZ8EK1208997</v>
          </cell>
          <cell r="B159" t="str">
            <v>321/n</v>
          </cell>
          <cell r="C159">
            <v>36369</v>
          </cell>
          <cell r="D159">
            <v>36384</v>
          </cell>
          <cell r="E159">
            <v>14</v>
          </cell>
          <cell r="F159">
            <v>99.46</v>
          </cell>
          <cell r="G159">
            <v>99.46</v>
          </cell>
          <cell r="H159">
            <v>14.1162276291978</v>
          </cell>
          <cell r="I159">
            <v>200000000</v>
          </cell>
          <cell r="J159">
            <v>28195497</v>
          </cell>
          <cell r="K159">
            <v>2803111387.04</v>
          </cell>
          <cell r="L159">
            <v>15596603</v>
          </cell>
          <cell r="M159">
            <v>1551238134.3800001</v>
          </cell>
          <cell r="N159">
            <v>1401.55569352</v>
          </cell>
          <cell r="O159">
            <v>9</v>
          </cell>
          <cell r="P159">
            <v>100</v>
          </cell>
          <cell r="Q159">
            <v>60</v>
          </cell>
          <cell r="R159">
            <v>10</v>
          </cell>
          <cell r="S159">
            <v>60</v>
          </cell>
          <cell r="T159" t="str">
            <v>Ноты-14</v>
          </cell>
        </row>
        <row r="160">
          <cell r="A160" t="str">
            <v>KZ31L2910995</v>
          </cell>
          <cell r="B160" t="str">
            <v>2/3i</v>
          </cell>
          <cell r="C160">
            <v>36370</v>
          </cell>
          <cell r="D160">
            <v>36462</v>
          </cell>
          <cell r="E160">
            <v>91</v>
          </cell>
          <cell r="F160">
            <v>71.69</v>
          </cell>
          <cell r="G160">
            <v>71.150000000000006</v>
          </cell>
          <cell r="H160">
            <v>9.75</v>
          </cell>
          <cell r="I160">
            <v>400000000</v>
          </cell>
          <cell r="J160">
            <v>964300</v>
          </cell>
          <cell r="K160">
            <v>964300000</v>
          </cell>
          <cell r="L160">
            <v>959300</v>
          </cell>
          <cell r="M160">
            <v>959300000</v>
          </cell>
          <cell r="N160">
            <v>241.07499999999999</v>
          </cell>
          <cell r="O160">
            <v>3</v>
          </cell>
          <cell r="P160">
            <v>1000</v>
          </cell>
          <cell r="Q160">
            <v>80</v>
          </cell>
          <cell r="R160">
            <v>10</v>
          </cell>
          <cell r="S160">
            <v>50</v>
          </cell>
          <cell r="T160" t="str">
            <v>ГИКО-3</v>
          </cell>
        </row>
        <row r="161">
          <cell r="A161" t="str">
            <v>KZ8LK2008995</v>
          </cell>
          <cell r="B161" t="str">
            <v>322/n</v>
          </cell>
          <cell r="C161">
            <v>36371</v>
          </cell>
          <cell r="D161">
            <v>36392</v>
          </cell>
          <cell r="E161">
            <v>21</v>
          </cell>
          <cell r="F161">
            <v>99.17</v>
          </cell>
          <cell r="G161">
            <v>99.17</v>
          </cell>
          <cell r="H161">
            <v>14.507075392423801</v>
          </cell>
          <cell r="I161">
            <v>200000000</v>
          </cell>
          <cell r="J161">
            <v>14447276</v>
          </cell>
          <cell r="K161">
            <v>1432020941.5699999</v>
          </cell>
          <cell r="L161">
            <v>8215279</v>
          </cell>
          <cell r="M161">
            <v>814709218.42999995</v>
          </cell>
          <cell r="N161">
            <v>716.01047078500005</v>
          </cell>
          <cell r="O161">
            <v>10</v>
          </cell>
          <cell r="P161">
            <v>100</v>
          </cell>
          <cell r="Q161">
            <v>50</v>
          </cell>
          <cell r="R161">
            <v>20</v>
          </cell>
          <cell r="S161">
            <v>60</v>
          </cell>
          <cell r="T161" t="str">
            <v>Ноты-21</v>
          </cell>
        </row>
        <row r="162">
          <cell r="A162" t="str">
            <v>KZ43L0311998</v>
          </cell>
          <cell r="B162" t="str">
            <v>235/3</v>
          </cell>
          <cell r="C162">
            <v>36374</v>
          </cell>
          <cell r="D162">
            <v>36467</v>
          </cell>
          <cell r="E162">
            <v>94</v>
          </cell>
          <cell r="F162">
            <v>95.25</v>
          </cell>
          <cell r="G162">
            <v>95.23</v>
          </cell>
          <cell r="H162">
            <v>19.947506561679798</v>
          </cell>
          <cell r="I162">
            <v>400000000</v>
          </cell>
          <cell r="J162">
            <v>8461207</v>
          </cell>
          <cell r="K162">
            <v>803530862.75</v>
          </cell>
          <cell r="L162">
            <v>5749607</v>
          </cell>
          <cell r="M162">
            <v>547649066.75</v>
          </cell>
          <cell r="N162">
            <v>200.8827156875</v>
          </cell>
          <cell r="O162">
            <v>7</v>
          </cell>
          <cell r="P162">
            <v>100</v>
          </cell>
          <cell r="Q162">
            <v>50</v>
          </cell>
          <cell r="R162">
            <v>20</v>
          </cell>
          <cell r="S162">
            <v>50</v>
          </cell>
          <cell r="T162" t="str">
            <v>ГКО-3</v>
          </cell>
        </row>
        <row r="163">
          <cell r="A163" t="str">
            <v>KZ43L0411996</v>
          </cell>
          <cell r="B163" t="str">
            <v>17/3B</v>
          </cell>
          <cell r="C163">
            <v>36375</v>
          </cell>
          <cell r="D163">
            <v>36468</v>
          </cell>
          <cell r="E163">
            <v>94</v>
          </cell>
          <cell r="F163">
            <v>97.96</v>
          </cell>
          <cell r="G163">
            <v>97.94</v>
          </cell>
          <cell r="H163">
            <v>8.3299305839118301</v>
          </cell>
          <cell r="I163">
            <v>3000000</v>
          </cell>
          <cell r="J163">
            <v>38932</v>
          </cell>
          <cell r="K163">
            <v>3807465.33</v>
          </cell>
          <cell r="L163">
            <v>31859</v>
          </cell>
          <cell r="M163">
            <v>3120878.48</v>
          </cell>
          <cell r="N163">
            <v>126.915511</v>
          </cell>
          <cell r="O163">
            <v>8</v>
          </cell>
          <cell r="P163">
            <v>100</v>
          </cell>
          <cell r="Q163">
            <v>132.1</v>
          </cell>
          <cell r="R163">
            <v>140.4</v>
          </cell>
          <cell r="S163">
            <v>50</v>
          </cell>
          <cell r="T163" t="str">
            <v>ГКВО-3</v>
          </cell>
        </row>
        <row r="164">
          <cell r="A164" t="str">
            <v>KZ8LK2708990</v>
          </cell>
          <cell r="B164" t="str">
            <v>323/n</v>
          </cell>
          <cell r="C164">
            <v>36377</v>
          </cell>
          <cell r="D164">
            <v>36399</v>
          </cell>
          <cell r="E164">
            <v>21</v>
          </cell>
          <cell r="F164">
            <v>99.19</v>
          </cell>
          <cell r="G164">
            <v>99.18</v>
          </cell>
          <cell r="H164">
            <v>14.1546526867628</v>
          </cell>
          <cell r="I164">
            <v>200000000</v>
          </cell>
          <cell r="J164">
            <v>28372522</v>
          </cell>
          <cell r="K164">
            <v>2813661870.3400002</v>
          </cell>
          <cell r="L164">
            <v>22413158</v>
          </cell>
          <cell r="M164">
            <v>2223138067.6100001</v>
          </cell>
          <cell r="N164">
            <v>1406.83093517</v>
          </cell>
          <cell r="O164">
            <v>11</v>
          </cell>
          <cell r="P164">
            <v>100</v>
          </cell>
          <cell r="Q164">
            <v>50</v>
          </cell>
          <cell r="R164">
            <v>20</v>
          </cell>
          <cell r="S164">
            <v>60</v>
          </cell>
          <cell r="T164" t="str">
            <v>Ноты-21</v>
          </cell>
        </row>
        <row r="165">
          <cell r="A165" t="str">
            <v>KZ8SK0309994</v>
          </cell>
          <cell r="B165" t="str">
            <v>324/n</v>
          </cell>
          <cell r="C165">
            <v>36378</v>
          </cell>
          <cell r="D165">
            <v>36406</v>
          </cell>
          <cell r="E165">
            <v>28</v>
          </cell>
          <cell r="F165">
            <v>98.91</v>
          </cell>
          <cell r="G165">
            <v>98.91</v>
          </cell>
          <cell r="H165">
            <v>14.326155090486299</v>
          </cell>
          <cell r="I165">
            <v>200000000</v>
          </cell>
          <cell r="J165">
            <v>17126108</v>
          </cell>
          <cell r="K165">
            <v>1693494410.3599999</v>
          </cell>
          <cell r="L165">
            <v>11220360</v>
          </cell>
          <cell r="M165">
            <v>1109805807.5999999</v>
          </cell>
          <cell r="N165">
            <v>846.74720518000004</v>
          </cell>
          <cell r="O165">
            <v>7</v>
          </cell>
          <cell r="P165">
            <v>100</v>
          </cell>
          <cell r="Q165">
            <v>50</v>
          </cell>
          <cell r="R165">
            <v>20</v>
          </cell>
          <cell r="S165">
            <v>60</v>
          </cell>
          <cell r="T165" t="str">
            <v>Ноты-28</v>
          </cell>
        </row>
        <row r="166">
          <cell r="A166" t="str">
            <v>KZ43L1011998</v>
          </cell>
          <cell r="B166" t="str">
            <v>236/3</v>
          </cell>
          <cell r="C166">
            <v>36381</v>
          </cell>
          <cell r="D166">
            <v>36474</v>
          </cell>
          <cell r="E166">
            <v>94</v>
          </cell>
          <cell r="F166">
            <v>95.25</v>
          </cell>
          <cell r="G166">
            <v>95.25</v>
          </cell>
          <cell r="H166">
            <v>19.947506561679798</v>
          </cell>
          <cell r="I166">
            <v>400000000</v>
          </cell>
          <cell r="J166">
            <v>6099900</v>
          </cell>
          <cell r="K166">
            <v>579638475</v>
          </cell>
          <cell r="L166">
            <v>4399900</v>
          </cell>
          <cell r="M166">
            <v>419090475</v>
          </cell>
          <cell r="N166">
            <v>144.90961874999999</v>
          </cell>
          <cell r="O166">
            <v>5</v>
          </cell>
          <cell r="P166">
            <v>100</v>
          </cell>
          <cell r="Q166">
            <v>50</v>
          </cell>
          <cell r="R166">
            <v>20</v>
          </cell>
          <cell r="S166">
            <v>50</v>
          </cell>
          <cell r="T166" t="str">
            <v>ГКО-3</v>
          </cell>
        </row>
        <row r="167">
          <cell r="A167" t="str">
            <v>KZ43L1111996</v>
          </cell>
          <cell r="B167" t="str">
            <v>18/3B</v>
          </cell>
          <cell r="C167">
            <v>36382</v>
          </cell>
          <cell r="D167">
            <v>36475</v>
          </cell>
          <cell r="E167">
            <v>94</v>
          </cell>
          <cell r="F167">
            <v>97.94</v>
          </cell>
          <cell r="G167">
            <v>97.94</v>
          </cell>
          <cell r="H167">
            <v>8.4133142740453408</v>
          </cell>
          <cell r="I167">
            <v>3000000</v>
          </cell>
          <cell r="J167">
            <v>39149</v>
          </cell>
          <cell r="K167">
            <v>3827368.58</v>
          </cell>
          <cell r="L167">
            <v>31049</v>
          </cell>
          <cell r="M167">
            <v>3040985.46</v>
          </cell>
          <cell r="N167">
            <v>127.57895266666701</v>
          </cell>
          <cell r="O167">
            <v>9</v>
          </cell>
          <cell r="P167">
            <v>100</v>
          </cell>
          <cell r="Q167">
            <v>132</v>
          </cell>
          <cell r="R167">
            <v>140.19999999999999</v>
          </cell>
          <cell r="S167">
            <v>50</v>
          </cell>
          <cell r="T167" t="str">
            <v>ГКВО-3</v>
          </cell>
        </row>
        <row r="168">
          <cell r="A168" t="str">
            <v>KZ95K1709999</v>
          </cell>
          <cell r="B168" t="str">
            <v>325/n</v>
          </cell>
          <cell r="C168">
            <v>36384</v>
          </cell>
          <cell r="D168">
            <v>36420</v>
          </cell>
          <cell r="E168">
            <v>35</v>
          </cell>
          <cell r="F168">
            <v>98.61</v>
          </cell>
          <cell r="G168">
            <v>98.6</v>
          </cell>
          <cell r="H168">
            <v>14.659770814319</v>
          </cell>
          <cell r="I168">
            <v>200000000</v>
          </cell>
          <cell r="J168">
            <v>17934073</v>
          </cell>
          <cell r="K168">
            <v>1766628343.3099999</v>
          </cell>
          <cell r="L168">
            <v>11393429</v>
          </cell>
          <cell r="M168">
            <v>1123507533.6900001</v>
          </cell>
          <cell r="N168">
            <v>883.314171655</v>
          </cell>
          <cell r="O168">
            <v>8</v>
          </cell>
          <cell r="P168">
            <v>100</v>
          </cell>
          <cell r="Q168">
            <v>50</v>
          </cell>
          <cell r="R168">
            <v>20</v>
          </cell>
          <cell r="S168">
            <v>60</v>
          </cell>
          <cell r="T168" t="str">
            <v>Ноты-35</v>
          </cell>
        </row>
        <row r="169">
          <cell r="A169" t="str">
            <v>KZ8LK0309999</v>
          </cell>
          <cell r="B169" t="str">
            <v>326/n</v>
          </cell>
          <cell r="C169">
            <v>36385</v>
          </cell>
          <cell r="D169">
            <v>36406</v>
          </cell>
          <cell r="E169">
            <v>21</v>
          </cell>
          <cell r="F169">
            <v>99.2</v>
          </cell>
          <cell r="G169">
            <v>99.2</v>
          </cell>
          <cell r="H169">
            <v>13.9784946236559</v>
          </cell>
          <cell r="I169">
            <v>200000000</v>
          </cell>
          <cell r="J169">
            <v>19268186</v>
          </cell>
          <cell r="K169">
            <v>1910969107.48</v>
          </cell>
          <cell r="L169">
            <v>12860644</v>
          </cell>
          <cell r="M169">
            <v>1275775884.8</v>
          </cell>
          <cell r="N169">
            <v>955.48455374000002</v>
          </cell>
          <cell r="O169" t="str">
            <v>н/д</v>
          </cell>
          <cell r="P169">
            <v>100</v>
          </cell>
          <cell r="Q169">
            <v>50</v>
          </cell>
          <cell r="R169">
            <v>20</v>
          </cell>
          <cell r="S169">
            <v>60</v>
          </cell>
          <cell r="T169" t="str">
            <v>Ноты-21</v>
          </cell>
        </row>
        <row r="170">
          <cell r="A170" t="str">
            <v>KZ43L1711993</v>
          </cell>
          <cell r="B170" t="str">
            <v>237/3</v>
          </cell>
          <cell r="C170">
            <v>36388</v>
          </cell>
          <cell r="D170">
            <v>36481</v>
          </cell>
          <cell r="E170">
            <v>94</v>
          </cell>
          <cell r="F170">
            <v>95.25</v>
          </cell>
          <cell r="G170">
            <v>95.25</v>
          </cell>
          <cell r="H170">
            <v>19.947506561679798</v>
          </cell>
          <cell r="I170">
            <v>400000000</v>
          </cell>
          <cell r="J170">
            <v>1549869</v>
          </cell>
          <cell r="K170">
            <v>146658022.25</v>
          </cell>
          <cell r="L170">
            <v>1049869</v>
          </cell>
          <cell r="M170">
            <v>100000022.25</v>
          </cell>
          <cell r="N170">
            <v>36.664505562499997</v>
          </cell>
          <cell r="O170">
            <v>4</v>
          </cell>
          <cell r="P170">
            <v>100</v>
          </cell>
          <cell r="Q170">
            <v>80</v>
          </cell>
          <cell r="R170">
            <v>20</v>
          </cell>
          <cell r="S170">
            <v>50</v>
          </cell>
          <cell r="T170" t="str">
            <v>ГКО-3</v>
          </cell>
        </row>
        <row r="171">
          <cell r="A171" t="str">
            <v>KZ43L1811991</v>
          </cell>
          <cell r="B171" t="str">
            <v>19/3B</v>
          </cell>
          <cell r="C171">
            <v>36389</v>
          </cell>
          <cell r="D171">
            <v>36482</v>
          </cell>
          <cell r="E171">
            <v>94</v>
          </cell>
          <cell r="F171">
            <v>97.94</v>
          </cell>
          <cell r="G171">
            <v>97.94</v>
          </cell>
          <cell r="H171">
            <v>8.4133142740453408</v>
          </cell>
          <cell r="I171">
            <v>3000000</v>
          </cell>
          <cell r="J171">
            <v>86600</v>
          </cell>
          <cell r="K171">
            <v>8456424.7799999993</v>
          </cell>
          <cell r="L171">
            <v>79100</v>
          </cell>
          <cell r="M171">
            <v>7747054</v>
          </cell>
          <cell r="N171">
            <v>281.88082600000001</v>
          </cell>
          <cell r="O171">
            <v>10</v>
          </cell>
          <cell r="P171">
            <v>100</v>
          </cell>
          <cell r="Q171">
            <v>131.9</v>
          </cell>
          <cell r="R171">
            <v>139.80000000000001</v>
          </cell>
          <cell r="S171">
            <v>50</v>
          </cell>
          <cell r="T171" t="str">
            <v>ГКВО-3</v>
          </cell>
        </row>
        <row r="172">
          <cell r="A172" t="str">
            <v>KZ8LK1009994</v>
          </cell>
          <cell r="B172" t="str">
            <v>327/n</v>
          </cell>
          <cell r="C172">
            <v>36391</v>
          </cell>
          <cell r="D172">
            <v>36413</v>
          </cell>
          <cell r="E172">
            <v>21</v>
          </cell>
          <cell r="F172">
            <v>99.2</v>
          </cell>
          <cell r="G172">
            <v>99.2</v>
          </cell>
          <cell r="H172">
            <v>13.9784946236559</v>
          </cell>
          <cell r="I172">
            <v>200000000</v>
          </cell>
          <cell r="J172">
            <v>7345880</v>
          </cell>
          <cell r="K172">
            <v>728049146.19000006</v>
          </cell>
          <cell r="L172">
            <v>4230899</v>
          </cell>
          <cell r="M172">
            <v>419705180.80000001</v>
          </cell>
          <cell r="N172">
            <v>364.02457309499999</v>
          </cell>
          <cell r="O172" t="str">
            <v>н/д</v>
          </cell>
          <cell r="P172">
            <v>100</v>
          </cell>
          <cell r="Q172">
            <v>80</v>
          </cell>
          <cell r="R172">
            <v>20</v>
          </cell>
          <cell r="S172">
            <v>60</v>
          </cell>
          <cell r="T172" t="str">
            <v>Ноты-21</v>
          </cell>
        </row>
        <row r="173">
          <cell r="A173" t="str">
            <v>KZ95K2409995</v>
          </cell>
          <cell r="B173" t="str">
            <v>328/n</v>
          </cell>
          <cell r="C173">
            <v>36392</v>
          </cell>
          <cell r="D173">
            <v>36427</v>
          </cell>
          <cell r="E173">
            <v>35</v>
          </cell>
          <cell r="F173">
            <v>98.61</v>
          </cell>
          <cell r="G173">
            <v>98.61</v>
          </cell>
          <cell r="H173">
            <v>14.659770814319</v>
          </cell>
          <cell r="I173">
            <v>200000000</v>
          </cell>
          <cell r="J173">
            <v>4751931</v>
          </cell>
          <cell r="K173">
            <v>467075837.61000001</v>
          </cell>
          <cell r="L173">
            <v>3344101</v>
          </cell>
          <cell r="M173">
            <v>329761799.61000001</v>
          </cell>
          <cell r="N173">
            <v>233.537918805</v>
          </cell>
          <cell r="O173" t="str">
            <v>н/д</v>
          </cell>
          <cell r="P173">
            <v>100</v>
          </cell>
          <cell r="Q173">
            <v>80</v>
          </cell>
          <cell r="R173">
            <v>20</v>
          </cell>
          <cell r="S173">
            <v>60</v>
          </cell>
          <cell r="T173" t="str">
            <v>Ноты-35</v>
          </cell>
        </row>
        <row r="174">
          <cell r="A174" t="str">
            <v>KZ43L2411999</v>
          </cell>
          <cell r="B174" t="str">
            <v>238/3</v>
          </cell>
          <cell r="C174">
            <v>36395</v>
          </cell>
          <cell r="D174">
            <v>36488</v>
          </cell>
          <cell r="E174">
            <v>94</v>
          </cell>
          <cell r="F174">
            <v>95.25</v>
          </cell>
          <cell r="G174">
            <v>95.25</v>
          </cell>
          <cell r="H174">
            <v>19.947506561679798</v>
          </cell>
          <cell r="I174">
            <v>400000000</v>
          </cell>
          <cell r="J174">
            <v>4604838</v>
          </cell>
          <cell r="K174">
            <v>437514594.5</v>
          </cell>
          <cell r="L174">
            <v>2904738</v>
          </cell>
          <cell r="M174">
            <v>276676294.5</v>
          </cell>
          <cell r="N174">
            <v>109.378648625</v>
          </cell>
          <cell r="O174">
            <v>6</v>
          </cell>
          <cell r="P174">
            <v>100</v>
          </cell>
          <cell r="Q174">
            <v>80</v>
          </cell>
          <cell r="R174">
            <v>25</v>
          </cell>
          <cell r="S174">
            <v>50</v>
          </cell>
          <cell r="T174" t="str">
            <v>ГКО-3</v>
          </cell>
        </row>
        <row r="175">
          <cell r="A175" t="str">
            <v>KZ43L2511996</v>
          </cell>
          <cell r="B175" t="str">
            <v>20/3B</v>
          </cell>
          <cell r="C175">
            <v>36396</v>
          </cell>
          <cell r="D175">
            <v>36489</v>
          </cell>
          <cell r="E175">
            <v>93</v>
          </cell>
          <cell r="F175">
            <v>97.94</v>
          </cell>
          <cell r="G175">
            <v>97.94</v>
          </cell>
          <cell r="H175">
            <v>8.4133142740453408</v>
          </cell>
          <cell r="I175">
            <v>3000000</v>
          </cell>
          <cell r="J175">
            <v>222384</v>
          </cell>
          <cell r="K175">
            <v>21762499.280000001</v>
          </cell>
          <cell r="L175">
            <v>216834</v>
          </cell>
          <cell r="M175">
            <v>21236721.960000001</v>
          </cell>
          <cell r="N175">
            <v>725.41664266666703</v>
          </cell>
          <cell r="O175">
            <v>9</v>
          </cell>
          <cell r="P175">
            <v>100</v>
          </cell>
          <cell r="Q175">
            <v>131.9</v>
          </cell>
          <cell r="R175">
            <v>138.19999999999999</v>
          </cell>
          <cell r="S175">
            <v>50</v>
          </cell>
          <cell r="T175" t="str">
            <v>ГКВО-3</v>
          </cell>
        </row>
        <row r="176">
          <cell r="A176" t="str">
            <v>KZ8EK0909991</v>
          </cell>
          <cell r="B176" t="str">
            <v>329/n</v>
          </cell>
          <cell r="C176">
            <v>36397</v>
          </cell>
          <cell r="D176">
            <v>36412</v>
          </cell>
          <cell r="E176">
            <v>14</v>
          </cell>
          <cell r="F176">
            <v>99.48</v>
          </cell>
          <cell r="G176">
            <v>99.48</v>
          </cell>
          <cell r="H176">
            <v>13.590671491757</v>
          </cell>
          <cell r="I176">
            <v>200000000</v>
          </cell>
          <cell r="J176">
            <v>41480464</v>
          </cell>
          <cell r="K176">
            <v>4125899718.0999999</v>
          </cell>
          <cell r="L176">
            <v>17115328</v>
          </cell>
          <cell r="M176">
            <v>1702632829.4400001</v>
          </cell>
          <cell r="N176">
            <v>2062.9498590500002</v>
          </cell>
          <cell r="O176" t="str">
            <v>н/д</v>
          </cell>
          <cell r="P176">
            <v>100</v>
          </cell>
          <cell r="Q176">
            <v>80</v>
          </cell>
          <cell r="R176">
            <v>25</v>
          </cell>
          <cell r="S176">
            <v>60</v>
          </cell>
          <cell r="T176" t="str">
            <v>Ноты-14</v>
          </cell>
        </row>
        <row r="177">
          <cell r="A177" t="str">
            <v>KZ8SK2409990</v>
          </cell>
          <cell r="B177" t="str">
            <v>330/n</v>
          </cell>
          <cell r="C177">
            <v>36398</v>
          </cell>
          <cell r="D177">
            <v>36427</v>
          </cell>
          <cell r="E177">
            <v>28</v>
          </cell>
          <cell r="F177">
            <v>98.92</v>
          </cell>
          <cell r="G177">
            <v>98.92</v>
          </cell>
          <cell r="H177">
            <v>14.193287505054601</v>
          </cell>
          <cell r="I177">
            <v>200000000</v>
          </cell>
          <cell r="J177">
            <v>39542560</v>
          </cell>
          <cell r="K177">
            <v>3910741295</v>
          </cell>
          <cell r="L177">
            <v>23529724</v>
          </cell>
          <cell r="M177">
            <v>2327560298.0799999</v>
          </cell>
          <cell r="N177">
            <v>1955.3706474999999</v>
          </cell>
          <cell r="O177" t="str">
            <v>н/д</v>
          </cell>
          <cell r="P177">
            <v>100</v>
          </cell>
          <cell r="Q177">
            <v>80</v>
          </cell>
          <cell r="R177">
            <v>25</v>
          </cell>
          <cell r="S177">
            <v>60</v>
          </cell>
          <cell r="T177" t="str">
            <v>Ноты-28</v>
          </cell>
        </row>
        <row r="178">
          <cell r="A178" t="str">
            <v>KZ31L3011991</v>
          </cell>
          <cell r="B178" t="str">
            <v>3/3i</v>
          </cell>
          <cell r="C178">
            <v>36399</v>
          </cell>
          <cell r="D178">
            <v>36489</v>
          </cell>
          <cell r="E178">
            <v>91</v>
          </cell>
          <cell r="F178">
            <v>99.08</v>
          </cell>
          <cell r="G178">
            <v>99.05</v>
          </cell>
          <cell r="H178">
            <v>9.75</v>
          </cell>
          <cell r="I178">
            <v>400000000</v>
          </cell>
          <cell r="J178">
            <v>310000</v>
          </cell>
          <cell r="K178">
            <v>310000000</v>
          </cell>
          <cell r="L178">
            <v>300000</v>
          </cell>
          <cell r="M178">
            <v>300000000</v>
          </cell>
          <cell r="N178">
            <v>77.5</v>
          </cell>
          <cell r="O178">
            <v>2</v>
          </cell>
          <cell r="P178">
            <v>1000</v>
          </cell>
          <cell r="S178">
            <v>50</v>
          </cell>
          <cell r="T178" t="str">
            <v>ГИКО-3</v>
          </cell>
        </row>
        <row r="179">
          <cell r="A179" t="str">
            <v>KZ43L3011996</v>
          </cell>
          <cell r="B179" t="str">
            <v>21/3B</v>
          </cell>
          <cell r="C179">
            <v>36403</v>
          </cell>
          <cell r="D179">
            <v>36494</v>
          </cell>
          <cell r="E179">
            <v>91</v>
          </cell>
          <cell r="F179">
            <v>97.94</v>
          </cell>
          <cell r="G179">
            <v>97.94</v>
          </cell>
          <cell r="H179">
            <v>8.4133142740453408</v>
          </cell>
          <cell r="I179">
            <v>3000000</v>
          </cell>
          <cell r="J179">
            <v>125881</v>
          </cell>
          <cell r="K179">
            <v>12322451.75</v>
          </cell>
          <cell r="L179">
            <v>118481</v>
          </cell>
          <cell r="M179">
            <v>11604030</v>
          </cell>
          <cell r="N179">
            <v>410.74839166666698</v>
          </cell>
          <cell r="O179">
            <v>9</v>
          </cell>
          <cell r="P179">
            <v>100</v>
          </cell>
          <cell r="Q179">
            <v>132</v>
          </cell>
          <cell r="R179">
            <v>25</v>
          </cell>
          <cell r="S179">
            <v>50</v>
          </cell>
          <cell r="T179" t="str">
            <v>ГКВО-3</v>
          </cell>
        </row>
        <row r="180">
          <cell r="A180" t="str">
            <v>KZ8SK0110996</v>
          </cell>
          <cell r="B180" t="str">
            <v>331/n</v>
          </cell>
          <cell r="C180">
            <v>36405</v>
          </cell>
          <cell r="D180">
            <v>36434</v>
          </cell>
          <cell r="E180">
            <v>28</v>
          </cell>
          <cell r="F180">
            <v>98.92</v>
          </cell>
          <cell r="G180">
            <v>98.92</v>
          </cell>
          <cell r="H180">
            <v>14.193287505054601</v>
          </cell>
          <cell r="I180">
            <v>200000000</v>
          </cell>
          <cell r="J180">
            <v>19808716</v>
          </cell>
          <cell r="K180">
            <v>1958832241.03</v>
          </cell>
          <cell r="L180">
            <v>18110147</v>
          </cell>
          <cell r="M180">
            <v>1791455741.24</v>
          </cell>
          <cell r="N180">
            <v>979.41612051499999</v>
          </cell>
          <cell r="O180">
            <v>9</v>
          </cell>
          <cell r="P180">
            <v>100</v>
          </cell>
          <cell r="S180">
            <v>60</v>
          </cell>
          <cell r="T180" t="str">
            <v>Ноты-28</v>
          </cell>
        </row>
        <row r="181">
          <cell r="A181" t="str">
            <v>KZ95K0810996</v>
          </cell>
          <cell r="B181" t="str">
            <v>332/n</v>
          </cell>
          <cell r="C181">
            <v>36406</v>
          </cell>
          <cell r="D181">
            <v>36441</v>
          </cell>
          <cell r="E181">
            <v>35</v>
          </cell>
          <cell r="F181">
            <v>98.61</v>
          </cell>
          <cell r="G181">
            <v>98.58</v>
          </cell>
          <cell r="H181">
            <v>14.659770814319</v>
          </cell>
          <cell r="I181">
            <v>200000000</v>
          </cell>
          <cell r="J181">
            <v>24610007</v>
          </cell>
          <cell r="K181">
            <v>2398483659.8699999</v>
          </cell>
          <cell r="L181">
            <v>19749220</v>
          </cell>
          <cell r="M181">
            <v>1947466584.2</v>
          </cell>
          <cell r="N181">
            <v>1199.2418299349999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60</v>
          </cell>
          <cell r="T181" t="str">
            <v>Ноты-35</v>
          </cell>
        </row>
        <row r="182">
          <cell r="A182" t="str">
            <v>KZ43L0812990</v>
          </cell>
          <cell r="B182" t="str">
            <v>239/3</v>
          </cell>
          <cell r="C182">
            <v>36409</v>
          </cell>
          <cell r="D182">
            <v>36502</v>
          </cell>
          <cell r="E182">
            <v>94</v>
          </cell>
          <cell r="F182">
            <v>93.07</v>
          </cell>
          <cell r="G182">
            <v>92.68</v>
          </cell>
          <cell r="H182">
            <v>29.78</v>
          </cell>
          <cell r="I182">
            <v>400000000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50</v>
          </cell>
          <cell r="T182" t="str">
            <v>ГКО-3</v>
          </cell>
        </row>
        <row r="183">
          <cell r="A183" t="str">
            <v>KZ43L0912998</v>
          </cell>
          <cell r="B183" t="str">
            <v>22/3B</v>
          </cell>
          <cell r="C183">
            <v>36410</v>
          </cell>
          <cell r="D183">
            <v>36503</v>
          </cell>
          <cell r="E183">
            <v>91</v>
          </cell>
          <cell r="F183">
            <v>97.94</v>
          </cell>
          <cell r="G183">
            <v>97.94</v>
          </cell>
          <cell r="H183">
            <v>8.4133142740453408</v>
          </cell>
          <cell r="I183">
            <v>3000000</v>
          </cell>
          <cell r="J183">
            <v>168818</v>
          </cell>
          <cell r="K183">
            <v>16518588.310000001</v>
          </cell>
          <cell r="L183">
            <v>151983</v>
          </cell>
          <cell r="M183">
            <v>14885215.02</v>
          </cell>
          <cell r="N183">
            <v>550.61961033333296</v>
          </cell>
          <cell r="O183">
            <v>10</v>
          </cell>
          <cell r="P183">
            <v>100</v>
          </cell>
          <cell r="Q183">
            <v>132.19999999999999</v>
          </cell>
          <cell r="R183">
            <v>138.35</v>
          </cell>
          <cell r="S183">
            <v>50</v>
          </cell>
          <cell r="T183" t="str">
            <v>ГКВО-3</v>
          </cell>
        </row>
        <row r="184">
          <cell r="A184" t="str">
            <v>KZ95K1410994</v>
          </cell>
          <cell r="B184" t="str">
            <v>333/n</v>
          </cell>
          <cell r="C184">
            <v>36411</v>
          </cell>
          <cell r="D184">
            <v>36447</v>
          </cell>
          <cell r="E184">
            <v>35</v>
          </cell>
          <cell r="F184">
            <v>98.58</v>
          </cell>
          <cell r="G184">
            <v>98.58</v>
          </cell>
          <cell r="H184">
            <v>14.9807263136539</v>
          </cell>
          <cell r="I184">
            <v>200000000</v>
          </cell>
          <cell r="J184">
            <v>2490175</v>
          </cell>
          <cell r="K184">
            <v>244737548.05000001</v>
          </cell>
          <cell r="L184">
            <v>1100000</v>
          </cell>
          <cell r="M184">
            <v>108438000</v>
          </cell>
          <cell r="N184">
            <v>122.36877402499999</v>
          </cell>
          <cell r="O184" t="str">
            <v>н/д</v>
          </cell>
          <cell r="P184">
            <v>100</v>
          </cell>
          <cell r="Q184">
            <v>50</v>
          </cell>
          <cell r="R184">
            <v>25</v>
          </cell>
          <cell r="S184">
            <v>60</v>
          </cell>
          <cell r="T184" t="str">
            <v>Ноты-35</v>
          </cell>
        </row>
        <row r="185">
          <cell r="A185" t="str">
            <v>KZ8EK2409990</v>
          </cell>
          <cell r="B185" t="str">
            <v>334/n</v>
          </cell>
          <cell r="C185">
            <v>36412</v>
          </cell>
          <cell r="D185">
            <v>36427</v>
          </cell>
          <cell r="E185">
            <v>14</v>
          </cell>
          <cell r="F185">
            <v>99.42</v>
          </cell>
          <cell r="G185">
            <v>99.42</v>
          </cell>
          <cell r="H185">
            <v>15.1679742506537</v>
          </cell>
          <cell r="I185">
            <v>200000000</v>
          </cell>
          <cell r="J185">
            <v>6900667</v>
          </cell>
          <cell r="K185">
            <v>685912418.10000002</v>
          </cell>
          <cell r="L185">
            <v>4274697</v>
          </cell>
          <cell r="M185">
            <v>424990375.74000001</v>
          </cell>
          <cell r="N185">
            <v>342.95620904999998</v>
          </cell>
          <cell r="O185" t="str">
            <v>н/д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KZ87K1709996</v>
          </cell>
          <cell r="B186" t="str">
            <v>335/n</v>
          </cell>
          <cell r="C186">
            <v>36413</v>
          </cell>
          <cell r="D186">
            <v>36420</v>
          </cell>
          <cell r="E186">
            <v>7</v>
          </cell>
          <cell r="F186">
            <v>99.71</v>
          </cell>
          <cell r="G186">
            <v>99.71</v>
          </cell>
          <cell r="H186">
            <v>15.1238591916561</v>
          </cell>
          <cell r="I186">
            <v>200000000</v>
          </cell>
          <cell r="J186">
            <v>4133003</v>
          </cell>
          <cell r="K186">
            <v>411999378.88</v>
          </cell>
          <cell r="L186">
            <v>2073087</v>
          </cell>
          <cell r="M186">
            <v>206707504.77000001</v>
          </cell>
          <cell r="N186">
            <v>205.99968944</v>
          </cell>
          <cell r="O186" t="str">
            <v>н/д</v>
          </cell>
          <cell r="P186">
            <v>100</v>
          </cell>
          <cell r="Q186">
            <v>50</v>
          </cell>
          <cell r="R186">
            <v>25</v>
          </cell>
          <cell r="S186">
            <v>60</v>
          </cell>
          <cell r="T186" t="str">
            <v>Ноты-07</v>
          </cell>
        </row>
        <row r="187">
          <cell r="A187" t="str">
            <v>KZ43L1512995</v>
          </cell>
          <cell r="B187" t="str">
            <v>240/3</v>
          </cell>
          <cell r="C187">
            <v>36416</v>
          </cell>
          <cell r="D187">
            <v>36509</v>
          </cell>
          <cell r="E187">
            <v>94</v>
          </cell>
          <cell r="F187">
            <v>93.26</v>
          </cell>
          <cell r="G187">
            <v>92.94</v>
          </cell>
          <cell r="H187">
            <v>28.91</v>
          </cell>
          <cell r="I187">
            <v>400000000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50</v>
          </cell>
          <cell r="T187" t="str">
            <v>ГКО-3</v>
          </cell>
        </row>
        <row r="188">
          <cell r="A188" t="str">
            <v>KZ43L1612993</v>
          </cell>
          <cell r="B188" t="str">
            <v>23/3B</v>
          </cell>
          <cell r="C188">
            <v>36417</v>
          </cell>
          <cell r="D188">
            <v>36510</v>
          </cell>
          <cell r="E188">
            <v>91</v>
          </cell>
          <cell r="F188">
            <v>97.94</v>
          </cell>
          <cell r="G188">
            <v>97.94</v>
          </cell>
          <cell r="H188">
            <v>8.4133142740453408</v>
          </cell>
          <cell r="I188">
            <v>3000000</v>
          </cell>
          <cell r="J188">
            <v>75475</v>
          </cell>
          <cell r="K188">
            <v>7370918.0999999996</v>
          </cell>
          <cell r="L188">
            <v>60695</v>
          </cell>
          <cell r="M188">
            <v>5944618.0300000003</v>
          </cell>
          <cell r="N188">
            <v>245.69727</v>
          </cell>
          <cell r="O188">
            <v>8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ГКВО-3</v>
          </cell>
        </row>
        <row r="189">
          <cell r="A189" t="str">
            <v>KZ8EK3009997</v>
          </cell>
          <cell r="B189" t="str">
            <v>336/n</v>
          </cell>
          <cell r="C189">
            <v>36418</v>
          </cell>
          <cell r="D189">
            <v>36433</v>
          </cell>
          <cell r="E189">
            <v>14</v>
          </cell>
          <cell r="F189">
            <v>99.42</v>
          </cell>
          <cell r="G189">
            <v>99.42</v>
          </cell>
          <cell r="H189">
            <v>15.1679742506537</v>
          </cell>
          <cell r="I189">
            <v>200000000</v>
          </cell>
          <cell r="J189">
            <v>4922536</v>
          </cell>
          <cell r="K189">
            <v>489106076.06</v>
          </cell>
          <cell r="L189">
            <v>3017502</v>
          </cell>
          <cell r="M189">
            <v>300000048.83999997</v>
          </cell>
          <cell r="N189">
            <v>244.55303803000001</v>
          </cell>
          <cell r="O189" t="str">
            <v>н/д</v>
          </cell>
          <cell r="P189">
            <v>100</v>
          </cell>
          <cell r="S189">
            <v>60</v>
          </cell>
          <cell r="T189" t="str">
            <v>Ноты-14</v>
          </cell>
        </row>
        <row r="190">
          <cell r="A190" t="str">
            <v>KZ8SK1510996</v>
          </cell>
          <cell r="B190" t="str">
            <v>337/n</v>
          </cell>
          <cell r="C190">
            <v>36419</v>
          </cell>
          <cell r="D190">
            <v>36448</v>
          </cell>
          <cell r="E190">
            <v>28</v>
          </cell>
          <cell r="F190">
            <v>98.84</v>
          </cell>
          <cell r="G190">
            <v>98.84</v>
          </cell>
          <cell r="H190">
            <v>15.256980979360501</v>
          </cell>
          <cell r="I190">
            <v>200000000</v>
          </cell>
          <cell r="J190">
            <v>2740207</v>
          </cell>
          <cell r="K190">
            <v>270240967.69</v>
          </cell>
          <cell r="L190">
            <v>2035140</v>
          </cell>
          <cell r="M190">
            <v>201153237.59999999</v>
          </cell>
          <cell r="N190">
            <v>135.120483845</v>
          </cell>
          <cell r="O190" t="str">
            <v>н/д</v>
          </cell>
          <cell r="P190">
            <v>100</v>
          </cell>
          <cell r="S190">
            <v>60</v>
          </cell>
          <cell r="T190" t="str">
            <v>Ноты-28</v>
          </cell>
        </row>
        <row r="191">
          <cell r="A191" t="str">
            <v>KZ8EK0110996</v>
          </cell>
          <cell r="B191" t="str">
            <v>8/$n</v>
          </cell>
          <cell r="C191">
            <v>36420</v>
          </cell>
          <cell r="D191">
            <v>36434</v>
          </cell>
          <cell r="E191">
            <v>14</v>
          </cell>
          <cell r="F191">
            <v>99.72</v>
          </cell>
          <cell r="G191">
            <v>99.72</v>
          </cell>
          <cell r="H191">
            <v>7.3004412354593198</v>
          </cell>
          <cell r="I191">
            <v>2000000</v>
          </cell>
          <cell r="J191">
            <v>55144</v>
          </cell>
          <cell r="K191">
            <v>5497452.9900000002</v>
          </cell>
          <cell r="L191">
            <v>36942</v>
          </cell>
          <cell r="M191">
            <v>3683856.24</v>
          </cell>
          <cell r="N191">
            <v>274.87264950000002</v>
          </cell>
          <cell r="O191">
            <v>12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ВНоты-14</v>
          </cell>
        </row>
        <row r="192">
          <cell r="A192" t="str">
            <v>KZ43L2212991</v>
          </cell>
          <cell r="B192" t="str">
            <v>241/3</v>
          </cell>
          <cell r="C192">
            <v>36423</v>
          </cell>
          <cell r="D192">
            <v>36516</v>
          </cell>
          <cell r="E192">
            <v>94</v>
          </cell>
          <cell r="F192">
            <v>99.54</v>
          </cell>
          <cell r="G192">
            <v>99.26</v>
          </cell>
          <cell r="H192">
            <v>28.04</v>
          </cell>
          <cell r="I192">
            <v>400000000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ГКО-3</v>
          </cell>
        </row>
        <row r="193">
          <cell r="A193" t="str">
            <v>KZ43L2312999</v>
          </cell>
          <cell r="B193" t="str">
            <v>24/3B</v>
          </cell>
          <cell r="C193">
            <v>36424</v>
          </cell>
          <cell r="D193">
            <v>36517</v>
          </cell>
          <cell r="E193">
            <v>91</v>
          </cell>
          <cell r="F193">
            <v>97.94</v>
          </cell>
          <cell r="G193">
            <v>97.94</v>
          </cell>
          <cell r="H193">
            <v>8.4133142740453408</v>
          </cell>
          <cell r="I193">
            <v>3000000</v>
          </cell>
          <cell r="J193">
            <v>82053</v>
          </cell>
          <cell r="K193">
            <v>8030136.0999999996</v>
          </cell>
          <cell r="L193">
            <v>79685</v>
          </cell>
          <cell r="M193">
            <v>7804348.9000000004</v>
          </cell>
          <cell r="N193">
            <v>267.67120333333298</v>
          </cell>
          <cell r="O193">
            <v>9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ГКВО-3</v>
          </cell>
        </row>
        <row r="194">
          <cell r="A194" t="str">
            <v>KZ87K3009999</v>
          </cell>
          <cell r="B194" t="str">
            <v>9/$n</v>
          </cell>
          <cell r="C194">
            <v>36425</v>
          </cell>
          <cell r="D194">
            <v>36433</v>
          </cell>
          <cell r="E194">
            <v>7</v>
          </cell>
          <cell r="F194">
            <v>85.43</v>
          </cell>
          <cell r="G194">
            <v>85.14</v>
          </cell>
          <cell r="H194">
            <v>34.11</v>
          </cell>
          <cell r="I194">
            <v>2000000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60</v>
          </cell>
          <cell r="T194" t="str">
            <v>ВНоты-07</v>
          </cell>
        </row>
        <row r="195">
          <cell r="A195" t="str">
            <v>KZ8SK2210992</v>
          </cell>
          <cell r="B195" t="str">
            <v>338/n</v>
          </cell>
          <cell r="C195">
            <v>36426</v>
          </cell>
          <cell r="D195">
            <v>36455</v>
          </cell>
          <cell r="E195">
            <v>28</v>
          </cell>
          <cell r="F195">
            <v>98.65</v>
          </cell>
          <cell r="G195">
            <v>98.65</v>
          </cell>
          <cell r="H195">
            <v>17.790167257982699</v>
          </cell>
          <cell r="I195">
            <v>200000000</v>
          </cell>
          <cell r="J195">
            <v>15981922</v>
          </cell>
          <cell r="K195">
            <v>1575339647.1600001</v>
          </cell>
          <cell r="L195">
            <v>11186846</v>
          </cell>
          <cell r="M195">
            <v>1103582555.2</v>
          </cell>
          <cell r="N195">
            <v>787.66982357999996</v>
          </cell>
          <cell r="O195" t="str">
            <v>н/д</v>
          </cell>
          <cell r="P195">
            <v>100</v>
          </cell>
          <cell r="Q195">
            <v>50</v>
          </cell>
          <cell r="R195">
            <v>25</v>
          </cell>
          <cell r="S195">
            <v>60</v>
          </cell>
          <cell r="T195" t="str">
            <v>Ноты-28</v>
          </cell>
        </row>
        <row r="196">
          <cell r="A196" t="str">
            <v>KZ8EK0810991</v>
          </cell>
          <cell r="B196" t="str">
            <v>10/$n</v>
          </cell>
          <cell r="C196">
            <v>36427</v>
          </cell>
          <cell r="D196">
            <v>36441</v>
          </cell>
          <cell r="E196">
            <v>14</v>
          </cell>
          <cell r="F196">
            <v>99.25</v>
          </cell>
          <cell r="G196">
            <v>98.87</v>
          </cell>
          <cell r="H196">
            <v>25.01</v>
          </cell>
          <cell r="I196">
            <v>2000000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ВНоты-14</v>
          </cell>
        </row>
        <row r="197">
          <cell r="A197" t="str">
            <v>KZ43L2912996</v>
          </cell>
          <cell r="B197" t="str">
            <v>242/3</v>
          </cell>
          <cell r="C197">
            <v>36430</v>
          </cell>
          <cell r="D197">
            <v>36523</v>
          </cell>
          <cell r="E197">
            <v>94</v>
          </cell>
          <cell r="F197">
            <v>98.86</v>
          </cell>
          <cell r="G197">
            <v>98.64</v>
          </cell>
          <cell r="H197">
            <v>32.29</v>
          </cell>
          <cell r="I197">
            <v>400000000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ГКО-3</v>
          </cell>
        </row>
        <row r="198">
          <cell r="A198" t="str">
            <v>KZ46L3003A05</v>
          </cell>
          <cell r="B198" t="str">
            <v>15/6B</v>
          </cell>
          <cell r="C198">
            <v>36431</v>
          </cell>
          <cell r="D198">
            <v>36615</v>
          </cell>
          <cell r="E198">
            <v>184</v>
          </cell>
          <cell r="F198">
            <v>95.67</v>
          </cell>
          <cell r="G198">
            <v>95.67</v>
          </cell>
          <cell r="H198">
            <v>9.0519494094282393</v>
          </cell>
          <cell r="I198">
            <v>3000000</v>
          </cell>
          <cell r="J198">
            <v>56232</v>
          </cell>
          <cell r="K198">
            <v>5340147.4400000004</v>
          </cell>
          <cell r="L198">
            <v>52632</v>
          </cell>
          <cell r="M198">
            <v>5035303.4400000004</v>
          </cell>
          <cell r="N198">
            <v>178.00491466666699</v>
          </cell>
          <cell r="O198">
            <v>6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ГКВО-6</v>
          </cell>
        </row>
        <row r="199">
          <cell r="A199" t="str">
            <v>KZ31L3112997</v>
          </cell>
          <cell r="B199" t="str">
            <v>4/3i</v>
          </cell>
          <cell r="C199">
            <v>36432</v>
          </cell>
          <cell r="D199">
            <v>36525</v>
          </cell>
          <cell r="E199">
            <v>91</v>
          </cell>
          <cell r="F199">
            <v>86.43</v>
          </cell>
          <cell r="G199">
            <v>85.82</v>
          </cell>
          <cell r="H199">
            <v>31.4</v>
          </cell>
          <cell r="I199">
            <v>400000000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1000</v>
          </cell>
          <cell r="Q199">
            <v>50</v>
          </cell>
          <cell r="R199">
            <v>25</v>
          </cell>
          <cell r="S199">
            <v>50</v>
          </cell>
          <cell r="T199" t="str">
            <v>ГИКО-3</v>
          </cell>
        </row>
        <row r="200">
          <cell r="A200" t="str">
            <v>KZ8EK1510996</v>
          </cell>
          <cell r="B200" t="str">
            <v>339/n</v>
          </cell>
          <cell r="C200">
            <v>36433</v>
          </cell>
          <cell r="D200">
            <v>36448</v>
          </cell>
          <cell r="E200">
            <v>14</v>
          </cell>
          <cell r="F200">
            <v>99.42</v>
          </cell>
          <cell r="G200">
            <v>99.42</v>
          </cell>
          <cell r="H200">
            <v>15.1679742506537</v>
          </cell>
          <cell r="I200">
            <v>200000000</v>
          </cell>
          <cell r="J200">
            <v>5399437</v>
          </cell>
          <cell r="K200">
            <v>536735358.69</v>
          </cell>
          <cell r="L200">
            <v>5084200</v>
          </cell>
          <cell r="M200">
            <v>505471164</v>
          </cell>
          <cell r="N200">
            <v>268.367679345</v>
          </cell>
          <cell r="O200" t="str">
            <v>н/д</v>
          </cell>
          <cell r="P200">
            <v>100</v>
          </cell>
          <cell r="Q200">
            <v>50</v>
          </cell>
          <cell r="R200">
            <v>25</v>
          </cell>
          <cell r="S200">
            <v>60</v>
          </cell>
          <cell r="T200" t="str">
            <v>Ноты-14</v>
          </cell>
        </row>
        <row r="201">
          <cell r="A201" t="str">
            <v>KZ8LK2210997</v>
          </cell>
          <cell r="B201" t="str">
            <v>11/$n</v>
          </cell>
          <cell r="C201">
            <v>36434</v>
          </cell>
          <cell r="D201">
            <v>36455</v>
          </cell>
          <cell r="E201">
            <v>21</v>
          </cell>
          <cell r="F201">
            <v>99.58</v>
          </cell>
          <cell r="G201">
            <v>99.58</v>
          </cell>
          <cell r="H201">
            <v>7.3107049608355403</v>
          </cell>
          <cell r="I201">
            <v>2000000</v>
          </cell>
          <cell r="J201">
            <v>92864</v>
          </cell>
          <cell r="K201">
            <v>9246221.4499999993</v>
          </cell>
          <cell r="L201">
            <v>91378</v>
          </cell>
          <cell r="M201">
            <v>9099421.2400000002</v>
          </cell>
          <cell r="N201">
            <v>462.31107250000002</v>
          </cell>
          <cell r="O201">
            <v>0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ВНоты-21</v>
          </cell>
        </row>
        <row r="202">
          <cell r="A202" t="str">
            <v>KZ43L0601A00</v>
          </cell>
          <cell r="B202" t="str">
            <v>243/3</v>
          </cell>
          <cell r="C202">
            <v>36437</v>
          </cell>
          <cell r="D202">
            <v>36531</v>
          </cell>
          <cell r="E202">
            <v>94</v>
          </cell>
          <cell r="F202">
            <v>99.58</v>
          </cell>
          <cell r="G202">
            <v>99.5</v>
          </cell>
          <cell r="H202">
            <v>25.59</v>
          </cell>
          <cell r="I202">
            <v>400000000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ГКО-3</v>
          </cell>
        </row>
        <row r="203">
          <cell r="A203" t="str">
            <v>KZ46L0604A04</v>
          </cell>
          <cell r="B203" t="str">
            <v>16/6B</v>
          </cell>
          <cell r="C203">
            <v>36438</v>
          </cell>
          <cell r="D203">
            <v>36622</v>
          </cell>
          <cell r="E203">
            <v>184</v>
          </cell>
          <cell r="F203">
            <v>95.67</v>
          </cell>
          <cell r="G203">
            <v>95.67</v>
          </cell>
          <cell r="H203">
            <v>9.0519494094282393</v>
          </cell>
          <cell r="I203">
            <v>3000000</v>
          </cell>
          <cell r="J203">
            <v>50543</v>
          </cell>
          <cell r="K203">
            <v>4812836.8099999996</v>
          </cell>
          <cell r="L203">
            <v>40653</v>
          </cell>
          <cell r="M203">
            <v>3889372.51</v>
          </cell>
          <cell r="N203">
            <v>160.42789366666699</v>
          </cell>
          <cell r="O203">
            <v>7</v>
          </cell>
          <cell r="P203">
            <v>100</v>
          </cell>
          <cell r="Q203">
            <v>141</v>
          </cell>
          <cell r="R203">
            <v>141.9</v>
          </cell>
          <cell r="S203">
            <v>50</v>
          </cell>
          <cell r="T203" t="str">
            <v>ГКВО-6</v>
          </cell>
        </row>
        <row r="204">
          <cell r="A204" t="str">
            <v>KZ95K1111998</v>
          </cell>
          <cell r="B204" t="str">
            <v>340/n</v>
          </cell>
          <cell r="C204">
            <v>36439</v>
          </cell>
          <cell r="D204">
            <v>36475</v>
          </cell>
          <cell r="E204">
            <v>35</v>
          </cell>
          <cell r="F204">
            <v>98.34</v>
          </cell>
          <cell r="G204">
            <v>98.34</v>
          </cell>
          <cell r="H204">
            <v>17.5554199715273</v>
          </cell>
          <cell r="I204">
            <v>200000000</v>
          </cell>
          <cell r="J204">
            <v>4522615</v>
          </cell>
          <cell r="K204">
            <v>444087002.25</v>
          </cell>
          <cell r="L204">
            <v>4067521</v>
          </cell>
          <cell r="M204">
            <v>400015000.13999999</v>
          </cell>
          <cell r="N204">
            <v>222.04350112500001</v>
          </cell>
          <cell r="O204">
            <v>0</v>
          </cell>
          <cell r="P204">
            <v>100</v>
          </cell>
          <cell r="Q204">
            <v>50</v>
          </cell>
          <cell r="R204">
            <v>25</v>
          </cell>
          <cell r="S204">
            <v>60</v>
          </cell>
          <cell r="T204" t="str">
            <v>Ноты-35</v>
          </cell>
        </row>
        <row r="205">
          <cell r="A205" t="str">
            <v>KZ8EK2210992</v>
          </cell>
          <cell r="B205" t="str">
            <v>341/n</v>
          </cell>
          <cell r="C205">
            <v>36440</v>
          </cell>
          <cell r="D205">
            <v>36455</v>
          </cell>
          <cell r="E205">
            <v>14</v>
          </cell>
          <cell r="F205">
            <v>99.43</v>
          </cell>
          <cell r="G205">
            <v>99.43</v>
          </cell>
          <cell r="H205">
            <v>14.9049582620938</v>
          </cell>
          <cell r="I205">
            <v>200000000</v>
          </cell>
          <cell r="J205">
            <v>14565900</v>
          </cell>
          <cell r="K205">
            <v>1447730829.78</v>
          </cell>
          <cell r="L205">
            <v>8050862</v>
          </cell>
          <cell r="M205">
            <v>800497208.65999997</v>
          </cell>
          <cell r="N205">
            <v>723.86541489000001</v>
          </cell>
          <cell r="O205" t="str">
            <v>н/д</v>
          </cell>
          <cell r="P205">
            <v>100</v>
          </cell>
          <cell r="S205">
            <v>60</v>
          </cell>
          <cell r="T205" t="str">
            <v>Ноты-14</v>
          </cell>
        </row>
        <row r="206">
          <cell r="A206" t="str">
            <v>KZ8LK2910992</v>
          </cell>
          <cell r="B206" t="str">
            <v>12/$n</v>
          </cell>
          <cell r="C206">
            <v>36441</v>
          </cell>
          <cell r="D206">
            <v>36462</v>
          </cell>
          <cell r="E206">
            <v>21</v>
          </cell>
          <cell r="F206">
            <v>99.58</v>
          </cell>
          <cell r="G206">
            <v>99.58</v>
          </cell>
          <cell r="H206">
            <v>7.3107049608355403</v>
          </cell>
          <cell r="I206">
            <v>2000000</v>
          </cell>
          <cell r="J206">
            <v>55155</v>
          </cell>
          <cell r="K206">
            <v>5487677.5099999998</v>
          </cell>
          <cell r="L206">
            <v>37308</v>
          </cell>
          <cell r="M206">
            <v>3715131.64</v>
          </cell>
          <cell r="N206">
            <v>274.38387549999999</v>
          </cell>
          <cell r="O206" t="str">
            <v>н/д</v>
          </cell>
          <cell r="P206">
            <v>100</v>
          </cell>
          <cell r="Q206">
            <v>141</v>
          </cell>
          <cell r="R206">
            <v>140.80000000000001</v>
          </cell>
          <cell r="S206">
            <v>60</v>
          </cell>
          <cell r="T206" t="str">
            <v>ВНоты-21</v>
          </cell>
        </row>
        <row r="207">
          <cell r="A207" t="str">
            <v>KZ43L1301A01</v>
          </cell>
          <cell r="B207" t="str">
            <v>244/3</v>
          </cell>
          <cell r="C207">
            <v>36444</v>
          </cell>
          <cell r="D207">
            <v>36538</v>
          </cell>
          <cell r="E207">
            <v>94</v>
          </cell>
          <cell r="F207">
            <v>94.13</v>
          </cell>
          <cell r="G207">
            <v>93.95</v>
          </cell>
          <cell r="H207">
            <v>24.94</v>
          </cell>
          <cell r="I207">
            <v>400000000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50</v>
          </cell>
          <cell r="T207" t="str">
            <v>ГКО-3</v>
          </cell>
        </row>
        <row r="208">
          <cell r="A208" t="str">
            <v>KZ46L1304A05</v>
          </cell>
          <cell r="B208" t="str">
            <v>17/6B</v>
          </cell>
          <cell r="C208">
            <v>36445</v>
          </cell>
          <cell r="D208">
            <v>36629</v>
          </cell>
          <cell r="E208">
            <v>184</v>
          </cell>
          <cell r="F208">
            <v>95.67</v>
          </cell>
          <cell r="G208">
            <v>95.67</v>
          </cell>
          <cell r="H208">
            <v>9.0519494094282393</v>
          </cell>
          <cell r="I208">
            <v>3000000</v>
          </cell>
          <cell r="J208">
            <v>58246</v>
          </cell>
          <cell r="K208">
            <v>5545727</v>
          </cell>
          <cell r="L208">
            <v>52661</v>
          </cell>
          <cell r="M208">
            <v>5038102.6500000004</v>
          </cell>
          <cell r="N208">
            <v>184.857566666667</v>
          </cell>
          <cell r="O208">
            <v>11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ГКВО-6</v>
          </cell>
        </row>
        <row r="209">
          <cell r="A209" t="str">
            <v>KZ96K2511996</v>
          </cell>
          <cell r="B209" t="str">
            <v>342/n</v>
          </cell>
          <cell r="C209">
            <v>36446</v>
          </cell>
          <cell r="D209">
            <v>36489</v>
          </cell>
          <cell r="E209">
            <v>42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Ноты-42</v>
          </cell>
        </row>
        <row r="210">
          <cell r="A210" t="str">
            <v>KZ8SK1211991</v>
          </cell>
          <cell r="B210" t="str">
            <v>343/n</v>
          </cell>
          <cell r="C210">
            <v>36447</v>
          </cell>
          <cell r="D210">
            <v>36476</v>
          </cell>
          <cell r="E210">
            <v>28</v>
          </cell>
          <cell r="F210">
            <v>98.81</v>
          </cell>
          <cell r="G210">
            <v>98.81</v>
          </cell>
          <cell r="H210">
            <v>15.6563100900718</v>
          </cell>
          <cell r="I210">
            <v>200000000</v>
          </cell>
          <cell r="J210">
            <v>7161883</v>
          </cell>
          <cell r="K210">
            <v>707119042.02999997</v>
          </cell>
          <cell r="L210">
            <v>4501787</v>
          </cell>
          <cell r="M210">
            <v>444821573.47000003</v>
          </cell>
          <cell r="N210">
            <v>353.55952101499997</v>
          </cell>
          <cell r="O210">
            <v>0</v>
          </cell>
          <cell r="P210">
            <v>100</v>
          </cell>
          <cell r="Q210">
            <v>50</v>
          </cell>
          <cell r="R210">
            <v>15</v>
          </cell>
          <cell r="S210">
            <v>60</v>
          </cell>
          <cell r="T210" t="str">
            <v>Ноты-28</v>
          </cell>
        </row>
        <row r="211">
          <cell r="A211" t="str">
            <v>KZ8LK0511990</v>
          </cell>
          <cell r="B211" t="str">
            <v>13/$n</v>
          </cell>
          <cell r="C211">
            <v>36448</v>
          </cell>
          <cell r="D211">
            <v>36469</v>
          </cell>
          <cell r="E211">
            <v>21</v>
          </cell>
          <cell r="F211">
            <v>99.58</v>
          </cell>
          <cell r="G211">
            <v>99.58</v>
          </cell>
          <cell r="H211">
            <v>7.3107049608355403</v>
          </cell>
          <cell r="I211">
            <v>2000000</v>
          </cell>
          <cell r="J211">
            <v>57826</v>
          </cell>
          <cell r="K211">
            <v>5756401.2400000002</v>
          </cell>
          <cell r="L211">
            <v>6316</v>
          </cell>
          <cell r="M211">
            <v>628947.28</v>
          </cell>
          <cell r="N211">
            <v>287.82006200000001</v>
          </cell>
          <cell r="O211">
            <v>0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ВНоты-21</v>
          </cell>
        </row>
        <row r="212">
          <cell r="A212" t="str">
            <v>KZ43L2001A02</v>
          </cell>
          <cell r="B212" t="str">
            <v>245/3</v>
          </cell>
          <cell r="C212">
            <v>36451</v>
          </cell>
          <cell r="D212">
            <v>36545</v>
          </cell>
          <cell r="E212">
            <v>94</v>
          </cell>
          <cell r="F212">
            <v>86.81</v>
          </cell>
          <cell r="G212">
            <v>86.6</v>
          </cell>
          <cell r="H212">
            <v>30.39</v>
          </cell>
          <cell r="I212">
            <v>400000000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50</v>
          </cell>
          <cell r="T212" t="str">
            <v>ГКО-3</v>
          </cell>
        </row>
        <row r="213">
          <cell r="A213" t="str">
            <v>KZ46L2004A06</v>
          </cell>
          <cell r="B213" t="str">
            <v>18/6B</v>
          </cell>
          <cell r="C213">
            <v>36452</v>
          </cell>
          <cell r="D213">
            <v>36636</v>
          </cell>
          <cell r="E213">
            <v>184</v>
          </cell>
          <cell r="F213">
            <v>95.67</v>
          </cell>
          <cell r="G213">
            <v>95.67</v>
          </cell>
          <cell r="H213">
            <v>9.0519494094282393</v>
          </cell>
          <cell r="I213">
            <v>3000000</v>
          </cell>
          <cell r="J213">
            <v>39889</v>
          </cell>
          <cell r="K213">
            <v>3791540.09</v>
          </cell>
          <cell r="L213">
            <v>35979</v>
          </cell>
          <cell r="M213">
            <v>3442111.75</v>
          </cell>
          <cell r="N213">
            <v>126.38466966666699</v>
          </cell>
          <cell r="O213">
            <v>11</v>
          </cell>
          <cell r="P213">
            <v>100</v>
          </cell>
          <cell r="Q213">
            <v>141</v>
          </cell>
          <cell r="R213">
            <v>142.25</v>
          </cell>
          <cell r="S213">
            <v>50</v>
          </cell>
          <cell r="T213" t="str">
            <v>ГКВО-6</v>
          </cell>
        </row>
        <row r="214">
          <cell r="A214" t="str">
            <v>KZ96K0212993</v>
          </cell>
          <cell r="B214" t="str">
            <v>344/n</v>
          </cell>
          <cell r="C214">
            <v>36453</v>
          </cell>
          <cell r="D214">
            <v>36496</v>
          </cell>
          <cell r="E214">
            <v>42</v>
          </cell>
          <cell r="F214">
            <v>98.18</v>
          </cell>
          <cell r="G214">
            <v>98.18</v>
          </cell>
          <cell r="H214">
            <v>16.065729612276701</v>
          </cell>
          <cell r="I214">
            <v>200000000</v>
          </cell>
          <cell r="J214">
            <v>7159673</v>
          </cell>
          <cell r="K214">
            <v>700278926.78999996</v>
          </cell>
          <cell r="L214">
            <v>5092687</v>
          </cell>
          <cell r="M214">
            <v>500000009.66000003</v>
          </cell>
          <cell r="N214">
            <v>350.13946339500001</v>
          </cell>
          <cell r="O214" t="str">
            <v>н/д</v>
          </cell>
          <cell r="P214">
            <v>100</v>
          </cell>
          <cell r="S214">
            <v>60</v>
          </cell>
          <cell r="T214" t="str">
            <v>Ноты-42</v>
          </cell>
        </row>
        <row r="215">
          <cell r="A215" t="str">
            <v>KZ8SK1911996</v>
          </cell>
          <cell r="B215" t="str">
            <v>345/n</v>
          </cell>
          <cell r="C215">
            <v>36454</v>
          </cell>
          <cell r="D215">
            <v>36483</v>
          </cell>
          <cell r="E215">
            <v>28</v>
          </cell>
          <cell r="F215">
            <v>98.82</v>
          </cell>
          <cell r="G215">
            <v>98.82</v>
          </cell>
          <cell r="H215">
            <v>15.5231734466708</v>
          </cell>
          <cell r="I215">
            <v>200000000</v>
          </cell>
          <cell r="J215">
            <v>17878634</v>
          </cell>
          <cell r="K215">
            <v>1766109185.5699999</v>
          </cell>
          <cell r="L215">
            <v>11858868</v>
          </cell>
          <cell r="M215">
            <v>1171893335.76</v>
          </cell>
          <cell r="N215">
            <v>883.05459278499995</v>
          </cell>
          <cell r="O215">
            <v>8</v>
          </cell>
          <cell r="P215">
            <v>100</v>
          </cell>
          <cell r="Q215">
            <v>80</v>
          </cell>
          <cell r="R215">
            <v>30</v>
          </cell>
          <cell r="S215">
            <v>60</v>
          </cell>
          <cell r="T215" t="str">
            <v>Ноты-28</v>
          </cell>
        </row>
        <row r="216">
          <cell r="A216" t="str">
            <v>KZ8EK0511995</v>
          </cell>
          <cell r="B216" t="str">
            <v>14/$n</v>
          </cell>
          <cell r="C216">
            <v>36455</v>
          </cell>
          <cell r="D216">
            <v>36469</v>
          </cell>
          <cell r="E216">
            <v>14</v>
          </cell>
          <cell r="F216">
            <v>99.73</v>
          </cell>
          <cell r="G216">
            <v>99.73</v>
          </cell>
          <cell r="H216">
            <v>7.03900531434864</v>
          </cell>
          <cell r="I216">
            <v>2000000</v>
          </cell>
          <cell r="J216">
            <v>132567</v>
          </cell>
          <cell r="K216">
            <v>13219282.24</v>
          </cell>
          <cell r="L216">
            <v>71145</v>
          </cell>
          <cell r="M216">
            <v>7095290.8499999996</v>
          </cell>
          <cell r="N216">
            <v>660.964112</v>
          </cell>
          <cell r="O216">
            <v>0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ВНоты-14</v>
          </cell>
        </row>
        <row r="217">
          <cell r="A217" t="str">
            <v>KZ46L2704A09</v>
          </cell>
          <cell r="B217" t="str">
            <v>19/6B</v>
          </cell>
          <cell r="C217">
            <v>36459</v>
          </cell>
          <cell r="D217">
            <v>36643</v>
          </cell>
          <cell r="E217">
            <v>184</v>
          </cell>
          <cell r="F217">
            <v>95.67</v>
          </cell>
          <cell r="G217">
            <v>95.67</v>
          </cell>
          <cell r="H217">
            <v>9.0519494094282393</v>
          </cell>
          <cell r="I217">
            <v>3000000</v>
          </cell>
          <cell r="J217">
            <v>62854</v>
          </cell>
          <cell r="K217">
            <v>5991143.8300000001</v>
          </cell>
          <cell r="L217">
            <v>59814</v>
          </cell>
          <cell r="M217">
            <v>5722405.3799999999</v>
          </cell>
          <cell r="N217">
            <v>199.70479433333301</v>
          </cell>
          <cell r="O217">
            <v>9</v>
          </cell>
          <cell r="P217">
            <v>100</v>
          </cell>
          <cell r="Q217">
            <v>140.80000000000001</v>
          </cell>
          <cell r="R217">
            <v>142.15</v>
          </cell>
          <cell r="S217">
            <v>50</v>
          </cell>
          <cell r="T217" t="str">
            <v>ГКВО-6</v>
          </cell>
        </row>
        <row r="218">
          <cell r="A218" t="str">
            <v>KZ8SK2511993</v>
          </cell>
          <cell r="B218" t="str">
            <v>346/n</v>
          </cell>
          <cell r="C218">
            <v>36460</v>
          </cell>
          <cell r="D218">
            <v>36489</v>
          </cell>
          <cell r="E218">
            <v>28</v>
          </cell>
          <cell r="F218">
            <v>98.85</v>
          </cell>
          <cell r="G218">
            <v>98.85</v>
          </cell>
          <cell r="H218">
            <v>15.1239251390997</v>
          </cell>
          <cell r="I218">
            <v>200000000</v>
          </cell>
          <cell r="J218">
            <v>5242575</v>
          </cell>
          <cell r="K218">
            <v>518023053.39999998</v>
          </cell>
          <cell r="L218">
            <v>4587002</v>
          </cell>
          <cell r="M218">
            <v>453425147.69999999</v>
          </cell>
          <cell r="N218">
            <v>259.01152669999999</v>
          </cell>
          <cell r="O218">
            <v>6</v>
          </cell>
          <cell r="P218">
            <v>100</v>
          </cell>
          <cell r="S218">
            <v>60</v>
          </cell>
          <cell r="T218" t="str">
            <v>Ноты-28</v>
          </cell>
        </row>
        <row r="219">
          <cell r="A219" t="str">
            <v>KZ31L3101A03</v>
          </cell>
          <cell r="B219" t="str">
            <v>5/3i</v>
          </cell>
          <cell r="C219">
            <v>36461</v>
          </cell>
          <cell r="D219">
            <v>36556</v>
          </cell>
          <cell r="E219">
            <v>91</v>
          </cell>
          <cell r="F219">
            <v>87.81</v>
          </cell>
          <cell r="G219">
            <v>87.72</v>
          </cell>
          <cell r="H219">
            <v>9.75</v>
          </cell>
          <cell r="I219">
            <v>300000000</v>
          </cell>
          <cell r="J219">
            <v>120000</v>
          </cell>
          <cell r="K219">
            <v>120000000</v>
          </cell>
          <cell r="L219">
            <v>100000</v>
          </cell>
          <cell r="M219">
            <v>100000000</v>
          </cell>
          <cell r="N219">
            <v>40</v>
          </cell>
          <cell r="O219">
            <v>4</v>
          </cell>
          <cell r="P219">
            <v>1000</v>
          </cell>
          <cell r="Q219">
            <v>50</v>
          </cell>
          <cell r="R219">
            <v>30</v>
          </cell>
          <cell r="S219">
            <v>50</v>
          </cell>
          <cell r="T219" t="str">
            <v>ГИКО-3</v>
          </cell>
        </row>
        <row r="220">
          <cell r="A220" t="str">
            <v>KZ95K0312993</v>
          </cell>
          <cell r="B220" t="str">
            <v>15/$n</v>
          </cell>
          <cell r="C220">
            <v>36462</v>
          </cell>
          <cell r="D220">
            <v>36497</v>
          </cell>
          <cell r="E220">
            <v>35</v>
          </cell>
          <cell r="F220">
            <v>99.33</v>
          </cell>
          <cell r="G220">
            <v>99.33</v>
          </cell>
          <cell r="H220">
            <v>7.0150005033726197</v>
          </cell>
          <cell r="I220">
            <v>2000000</v>
          </cell>
          <cell r="J220">
            <v>6303</v>
          </cell>
          <cell r="K220">
            <v>617259.11</v>
          </cell>
          <cell r="L220">
            <v>4702</v>
          </cell>
          <cell r="M220">
            <v>467049.66</v>
          </cell>
          <cell r="N220">
            <v>30.862955500000002</v>
          </cell>
          <cell r="O220" t="str">
            <v>н/д</v>
          </cell>
          <cell r="P220">
            <v>100</v>
          </cell>
          <cell r="Q220">
            <v>140.80000000000001</v>
          </cell>
          <cell r="R220">
            <v>138</v>
          </cell>
          <cell r="S220">
            <v>60</v>
          </cell>
          <cell r="T220" t="str">
            <v>ВНоты-35</v>
          </cell>
        </row>
        <row r="221">
          <cell r="A221" t="str">
            <v>KZ43L0302A02</v>
          </cell>
          <cell r="B221" t="str">
            <v>246/3</v>
          </cell>
          <cell r="C221">
            <v>36465</v>
          </cell>
          <cell r="D221">
            <v>36559</v>
          </cell>
          <cell r="E221">
            <v>94</v>
          </cell>
          <cell r="F221">
            <v>96.23</v>
          </cell>
          <cell r="G221">
            <v>96.15</v>
          </cell>
          <cell r="H221">
            <v>15.670788735321601</v>
          </cell>
          <cell r="I221">
            <v>400000000</v>
          </cell>
          <cell r="J221">
            <v>1972672</v>
          </cell>
          <cell r="K221">
            <v>188867180.69999999</v>
          </cell>
          <cell r="L221">
            <v>1558822</v>
          </cell>
          <cell r="M221">
            <v>150000054.69999999</v>
          </cell>
          <cell r="N221">
            <v>47.216795175000001</v>
          </cell>
          <cell r="O221">
            <v>5</v>
          </cell>
          <cell r="P221">
            <v>100</v>
          </cell>
          <cell r="S221">
            <v>50</v>
          </cell>
          <cell r="T221" t="str">
            <v>ГКО-3</v>
          </cell>
        </row>
        <row r="222">
          <cell r="A222" t="str">
            <v>KZ46L0405A05</v>
          </cell>
          <cell r="B222" t="str">
            <v>20/6B</v>
          </cell>
          <cell r="C222">
            <v>36466</v>
          </cell>
          <cell r="D222">
            <v>36650</v>
          </cell>
          <cell r="E222">
            <v>184</v>
          </cell>
          <cell r="F222">
            <v>95.67</v>
          </cell>
          <cell r="G222">
            <v>95.67</v>
          </cell>
          <cell r="H222">
            <v>9.0519494094282393</v>
          </cell>
          <cell r="I222">
            <v>3000000</v>
          </cell>
          <cell r="J222">
            <v>67185</v>
          </cell>
          <cell r="K222">
            <v>6402594.7800000003</v>
          </cell>
          <cell r="L222">
            <v>58740</v>
          </cell>
          <cell r="M222">
            <v>5619655.7999999998</v>
          </cell>
          <cell r="N222">
            <v>213.419826</v>
          </cell>
          <cell r="O222">
            <v>9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ГКВО-6</v>
          </cell>
        </row>
        <row r="223">
          <cell r="A223" t="str">
            <v>KZ95K0912990</v>
          </cell>
          <cell r="B223" t="str">
            <v>347/n</v>
          </cell>
          <cell r="C223">
            <v>36467</v>
          </cell>
          <cell r="D223">
            <v>36503</v>
          </cell>
          <cell r="E223">
            <v>35</v>
          </cell>
          <cell r="F223">
            <v>98.58</v>
          </cell>
          <cell r="G223">
            <v>98.58</v>
          </cell>
          <cell r="H223">
            <v>14.9807263136539</v>
          </cell>
          <cell r="I223">
            <v>200000000</v>
          </cell>
          <cell r="J223">
            <v>23611478</v>
          </cell>
          <cell r="K223">
            <v>2324817336.5999999</v>
          </cell>
          <cell r="L223">
            <v>17268809</v>
          </cell>
          <cell r="M223">
            <v>1702359191.22</v>
          </cell>
          <cell r="N223">
            <v>1162.4086683</v>
          </cell>
          <cell r="O223">
            <v>0</v>
          </cell>
          <cell r="P223">
            <v>100</v>
          </cell>
          <cell r="Q223">
            <v>30</v>
          </cell>
          <cell r="R223">
            <v>15</v>
          </cell>
          <cell r="S223">
            <v>60</v>
          </cell>
          <cell r="T223" t="str">
            <v>Ноты-35</v>
          </cell>
        </row>
        <row r="224">
          <cell r="A224" t="str">
            <v>KZ96K1712991</v>
          </cell>
          <cell r="B224" t="str">
            <v>348/n</v>
          </cell>
          <cell r="C224">
            <v>36468</v>
          </cell>
          <cell r="D224">
            <v>36511</v>
          </cell>
          <cell r="E224">
            <v>42</v>
          </cell>
          <cell r="F224">
            <v>98.32</v>
          </cell>
          <cell r="G224">
            <v>98.32</v>
          </cell>
          <cell r="H224">
            <v>14.808787632221399</v>
          </cell>
          <cell r="I224">
            <v>200000000</v>
          </cell>
          <cell r="J224">
            <v>7627172</v>
          </cell>
          <cell r="K224">
            <v>748028363.40999997</v>
          </cell>
          <cell r="L224">
            <v>4068349</v>
          </cell>
          <cell r="M224">
            <v>400000073.68000001</v>
          </cell>
          <cell r="N224">
            <v>374.014181705</v>
          </cell>
          <cell r="O224" t="str">
            <v>н/д</v>
          </cell>
          <cell r="P224">
            <v>100</v>
          </cell>
          <cell r="S224">
            <v>60</v>
          </cell>
          <cell r="T224" t="str">
            <v>Ноты-42</v>
          </cell>
        </row>
        <row r="225">
          <cell r="A225" t="str">
            <v>KZ8LK2611996</v>
          </cell>
          <cell r="B225" t="str">
            <v>16/$n</v>
          </cell>
          <cell r="C225">
            <v>36469</v>
          </cell>
          <cell r="D225">
            <v>36490</v>
          </cell>
          <cell r="E225">
            <v>21</v>
          </cell>
          <cell r="F225">
            <v>99.59</v>
          </cell>
          <cell r="G225">
            <v>99.59</v>
          </cell>
          <cell r="H225">
            <v>7.13592395488162</v>
          </cell>
          <cell r="I225">
            <v>2000000</v>
          </cell>
          <cell r="J225">
            <v>131398</v>
          </cell>
          <cell r="K225">
            <v>13084330.17</v>
          </cell>
          <cell r="L225">
            <v>50092</v>
          </cell>
          <cell r="M225">
            <v>4988662.28</v>
          </cell>
          <cell r="N225">
            <v>654.21650850000003</v>
          </cell>
          <cell r="O225" t="str">
            <v>н/д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ВНоты-21</v>
          </cell>
        </row>
        <row r="226">
          <cell r="A226" t="str">
            <v>KZ43L1002A03</v>
          </cell>
          <cell r="B226" t="str">
            <v>247/3</v>
          </cell>
          <cell r="C226">
            <v>36472</v>
          </cell>
          <cell r="D226">
            <v>36566</v>
          </cell>
          <cell r="E226">
            <v>94</v>
          </cell>
          <cell r="F226">
            <v>96.23</v>
          </cell>
          <cell r="G226">
            <v>96.23</v>
          </cell>
          <cell r="H226">
            <v>15.670788735321601</v>
          </cell>
          <cell r="I226">
            <v>400000000</v>
          </cell>
          <cell r="J226">
            <v>2930177</v>
          </cell>
          <cell r="K226">
            <v>279480492.70999998</v>
          </cell>
          <cell r="L226">
            <v>1876177</v>
          </cell>
          <cell r="M226">
            <v>180544512.71000001</v>
          </cell>
          <cell r="N226">
            <v>69.870123177500005</v>
          </cell>
          <cell r="O226">
            <v>6</v>
          </cell>
          <cell r="P226">
            <v>100</v>
          </cell>
          <cell r="Q226">
            <v>30</v>
          </cell>
          <cell r="R226">
            <v>30</v>
          </cell>
          <cell r="S226">
            <v>50</v>
          </cell>
          <cell r="T226" t="str">
            <v>ГКО-3</v>
          </cell>
        </row>
        <row r="227">
          <cell r="A227" t="str">
            <v>KZ46L1105A06</v>
          </cell>
          <cell r="B227" t="str">
            <v>21/6B</v>
          </cell>
          <cell r="C227">
            <v>36473</v>
          </cell>
          <cell r="D227">
            <v>36657</v>
          </cell>
          <cell r="E227">
            <v>184</v>
          </cell>
          <cell r="F227">
            <v>95.67</v>
          </cell>
          <cell r="G227">
            <v>95.67</v>
          </cell>
          <cell r="H227">
            <v>9.0519494094282393</v>
          </cell>
          <cell r="I227">
            <v>3000000</v>
          </cell>
          <cell r="J227">
            <v>207841</v>
          </cell>
          <cell r="K227">
            <v>18945000.710000001</v>
          </cell>
          <cell r="L227">
            <v>56869</v>
          </cell>
          <cell r="M227">
            <v>5440579.1100000003</v>
          </cell>
          <cell r="N227">
            <v>631.50002366666695</v>
          </cell>
          <cell r="O227">
            <v>10</v>
          </cell>
          <cell r="P227">
            <v>100</v>
          </cell>
          <cell r="Q227">
            <v>140.19999999999999</v>
          </cell>
          <cell r="R227">
            <v>142.1</v>
          </cell>
          <cell r="S227">
            <v>50</v>
          </cell>
          <cell r="T227" t="str">
            <v>ГКВО-6</v>
          </cell>
        </row>
        <row r="228">
          <cell r="A228" t="str">
            <v>KZ97K3012992</v>
          </cell>
          <cell r="B228" t="str">
            <v>349/n</v>
          </cell>
          <cell r="C228">
            <v>36474</v>
          </cell>
          <cell r="D228">
            <v>36524</v>
          </cell>
          <cell r="E228">
            <v>49</v>
          </cell>
          <cell r="F228">
            <v>98.16</v>
          </cell>
          <cell r="G228">
            <v>98.16</v>
          </cell>
          <cell r="H228">
            <v>13.924787518919601</v>
          </cell>
          <cell r="I228">
            <v>200000000</v>
          </cell>
          <cell r="J228">
            <v>5994613</v>
          </cell>
          <cell r="K228">
            <v>587669374.24000001</v>
          </cell>
          <cell r="L228">
            <v>5574303</v>
          </cell>
          <cell r="M228">
            <v>547173582.48000002</v>
          </cell>
          <cell r="N228">
            <v>293.83468712000001</v>
          </cell>
          <cell r="O228">
            <v>7</v>
          </cell>
          <cell r="P228">
            <v>100</v>
          </cell>
          <cell r="S228">
            <v>60</v>
          </cell>
          <cell r="T228" t="str">
            <v>Ноты-49</v>
          </cell>
        </row>
        <row r="229">
          <cell r="A229" t="str">
            <v>KZ8LK0312993</v>
          </cell>
          <cell r="B229" t="str">
            <v>17/$n</v>
          </cell>
          <cell r="C229">
            <v>36475</v>
          </cell>
          <cell r="D229">
            <v>36497</v>
          </cell>
          <cell r="E229">
            <v>21</v>
          </cell>
          <cell r="F229">
            <v>98.97</v>
          </cell>
          <cell r="G229">
            <v>98.83</v>
          </cell>
          <cell r="H229">
            <v>29.14</v>
          </cell>
          <cell r="I229">
            <v>2000000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ВНоты-28</v>
          </cell>
        </row>
        <row r="230">
          <cell r="A230" t="str">
            <v>KZ8SK1012993</v>
          </cell>
          <cell r="B230" t="str">
            <v>350/n</v>
          </cell>
          <cell r="C230">
            <v>36476</v>
          </cell>
          <cell r="D230">
            <v>36504</v>
          </cell>
          <cell r="E230">
            <v>28</v>
          </cell>
          <cell r="F230">
            <v>98.99</v>
          </cell>
          <cell r="G230">
            <v>98.99</v>
          </cell>
          <cell r="H230">
            <v>13.263966057177599</v>
          </cell>
          <cell r="I230">
            <v>200000000</v>
          </cell>
          <cell r="J230">
            <v>13958197</v>
          </cell>
          <cell r="K230">
            <v>1381613466.6800001</v>
          </cell>
          <cell r="L230">
            <v>12945047</v>
          </cell>
          <cell r="M230">
            <v>1281430202.53</v>
          </cell>
          <cell r="N230">
            <v>690.80673334000005</v>
          </cell>
          <cell r="O230">
            <v>7</v>
          </cell>
          <cell r="P230">
            <v>100</v>
          </cell>
          <cell r="Q230">
            <v>50</v>
          </cell>
          <cell r="R230">
            <v>30</v>
          </cell>
          <cell r="S230">
            <v>60</v>
          </cell>
          <cell r="T230" t="str">
            <v>Ноты-28</v>
          </cell>
        </row>
        <row r="231">
          <cell r="A231" t="str">
            <v>KZ43L1702A06</v>
          </cell>
          <cell r="B231" t="str">
            <v>248/3</v>
          </cell>
          <cell r="C231">
            <v>36479</v>
          </cell>
          <cell r="D231">
            <v>36573</v>
          </cell>
          <cell r="E231">
            <v>94</v>
          </cell>
          <cell r="F231">
            <v>96.23</v>
          </cell>
          <cell r="G231">
            <v>96.22</v>
          </cell>
          <cell r="H231">
            <v>15.670788735321601</v>
          </cell>
          <cell r="I231">
            <v>400000000</v>
          </cell>
          <cell r="J231">
            <v>4718240</v>
          </cell>
          <cell r="K231">
            <v>451304938.10000002</v>
          </cell>
          <cell r="L231">
            <v>2637130</v>
          </cell>
          <cell r="M231">
            <v>253768941.40000001</v>
          </cell>
          <cell r="N231">
            <v>112.826234525</v>
          </cell>
          <cell r="O231">
            <v>7</v>
          </cell>
          <cell r="P231">
            <v>100</v>
          </cell>
          <cell r="Q231">
            <v>50</v>
          </cell>
          <cell r="R231">
            <v>30</v>
          </cell>
          <cell r="S231">
            <v>50</v>
          </cell>
          <cell r="T231" t="str">
            <v>ГКО-3</v>
          </cell>
        </row>
        <row r="232">
          <cell r="A232" t="str">
            <v>KZ46L1805A09</v>
          </cell>
          <cell r="B232" t="str">
            <v>22/6B</v>
          </cell>
          <cell r="C232">
            <v>36480</v>
          </cell>
          <cell r="D232">
            <v>36664</v>
          </cell>
          <cell r="E232">
            <v>184</v>
          </cell>
          <cell r="F232">
            <v>95.67</v>
          </cell>
          <cell r="G232">
            <v>95.67</v>
          </cell>
          <cell r="H232">
            <v>9.0519494094282393</v>
          </cell>
          <cell r="I232">
            <v>3000000</v>
          </cell>
          <cell r="J232">
            <v>62944</v>
          </cell>
          <cell r="K232">
            <v>6007647.5199999996</v>
          </cell>
          <cell r="L232">
            <v>35014</v>
          </cell>
          <cell r="M232">
            <v>3349789.38</v>
          </cell>
          <cell r="N232">
            <v>200.254917333333</v>
          </cell>
          <cell r="O232">
            <v>8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ГКВО-6</v>
          </cell>
        </row>
        <row r="233">
          <cell r="A233" t="str">
            <v>KZ95K2312991</v>
          </cell>
          <cell r="B233" t="str">
            <v>351/n</v>
          </cell>
          <cell r="C233">
            <v>36481</v>
          </cell>
          <cell r="D233">
            <v>36517</v>
          </cell>
          <cell r="E233">
            <v>35</v>
          </cell>
          <cell r="F233">
            <v>98.73</v>
          </cell>
          <cell r="G233">
            <v>98.69</v>
          </cell>
          <cell r="H233">
            <v>13.3778993213815</v>
          </cell>
          <cell r="I233">
            <v>200000000</v>
          </cell>
          <cell r="J233">
            <v>7975309</v>
          </cell>
          <cell r="K233">
            <v>786629274.15999997</v>
          </cell>
          <cell r="L233">
            <v>6766491</v>
          </cell>
          <cell r="M233">
            <v>668041624.21000004</v>
          </cell>
          <cell r="N233">
            <v>393.31463708000001</v>
          </cell>
          <cell r="O233" t="str">
            <v>н/д</v>
          </cell>
          <cell r="P233">
            <v>100</v>
          </cell>
          <cell r="S233">
            <v>60</v>
          </cell>
          <cell r="T233" t="str">
            <v>Ноты-35</v>
          </cell>
        </row>
        <row r="234">
          <cell r="A234" t="str">
            <v>KZ43L1802A05</v>
          </cell>
          <cell r="B234" t="str">
            <v>249/3</v>
          </cell>
          <cell r="C234">
            <v>36482</v>
          </cell>
          <cell r="D234">
            <v>36574</v>
          </cell>
          <cell r="E234">
            <v>92</v>
          </cell>
          <cell r="F234">
            <v>96.23</v>
          </cell>
          <cell r="G234">
            <v>96.2</v>
          </cell>
          <cell r="H234">
            <v>15.670788735321601</v>
          </cell>
          <cell r="I234">
            <v>500000000</v>
          </cell>
          <cell r="J234">
            <v>16950023</v>
          </cell>
          <cell r="K234">
            <v>1625544008.5899999</v>
          </cell>
          <cell r="L234">
            <v>11687823</v>
          </cell>
          <cell r="M234">
            <v>1124690664.5899999</v>
          </cell>
          <cell r="N234">
            <v>325.108801718</v>
          </cell>
          <cell r="O234">
            <v>9</v>
          </cell>
          <cell r="P234">
            <v>100</v>
          </cell>
          <cell r="Q234">
            <v>30</v>
          </cell>
          <cell r="R234">
            <v>30</v>
          </cell>
          <cell r="S234">
            <v>50</v>
          </cell>
          <cell r="T234" t="str">
            <v>ГКО-3</v>
          </cell>
        </row>
        <row r="235">
          <cell r="A235" t="str">
            <v>KZ46L1905A08</v>
          </cell>
          <cell r="B235" t="str">
            <v>110/6</v>
          </cell>
          <cell r="C235">
            <v>36483</v>
          </cell>
          <cell r="D235">
            <v>36665</v>
          </cell>
          <cell r="E235">
            <v>182</v>
          </cell>
          <cell r="F235">
            <v>92.38</v>
          </cell>
          <cell r="G235">
            <v>92.38</v>
          </cell>
          <cell r="H235">
            <v>16.497077289456598</v>
          </cell>
          <cell r="I235">
            <v>500000000</v>
          </cell>
          <cell r="J235">
            <v>5390942</v>
          </cell>
          <cell r="K235">
            <v>493936561.95999998</v>
          </cell>
          <cell r="L235">
            <v>4380942</v>
          </cell>
          <cell r="M235">
            <v>404711421.95999998</v>
          </cell>
          <cell r="N235">
            <v>98.787312392000004</v>
          </cell>
          <cell r="O235">
            <v>5</v>
          </cell>
          <cell r="P235">
            <v>100</v>
          </cell>
          <cell r="Q235">
            <v>50</v>
          </cell>
          <cell r="R235">
            <v>15</v>
          </cell>
          <cell r="S235">
            <v>50</v>
          </cell>
          <cell r="T235" t="str">
            <v>ГКО-6</v>
          </cell>
        </row>
        <row r="236">
          <cell r="A236" t="str">
            <v>KZ46L2505A00</v>
          </cell>
          <cell r="B236" t="str">
            <v>23/6B</v>
          </cell>
          <cell r="C236">
            <v>36486</v>
          </cell>
          <cell r="D236">
            <v>36671</v>
          </cell>
          <cell r="E236">
            <v>185</v>
          </cell>
          <cell r="F236">
            <v>95.67</v>
          </cell>
          <cell r="G236">
            <v>95.67</v>
          </cell>
          <cell r="H236">
            <v>9.0024852050051294</v>
          </cell>
          <cell r="I236">
            <v>3000000</v>
          </cell>
          <cell r="J236">
            <v>86115</v>
          </cell>
          <cell r="K236">
            <v>8212873.9000000004</v>
          </cell>
          <cell r="L236">
            <v>55270</v>
          </cell>
          <cell r="M236">
            <v>5287680.9000000004</v>
          </cell>
          <cell r="N236">
            <v>273.76246333333302</v>
          </cell>
          <cell r="O236">
            <v>7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ГКВО-6</v>
          </cell>
        </row>
        <row r="237">
          <cell r="A237" t="str">
            <v>KZ49L2408A05</v>
          </cell>
          <cell r="B237" t="str">
            <v>1/9B</v>
          </cell>
          <cell r="C237">
            <v>36487</v>
          </cell>
          <cell r="D237">
            <v>36762</v>
          </cell>
          <cell r="E237">
            <v>275</v>
          </cell>
          <cell r="F237">
            <v>93.22</v>
          </cell>
          <cell r="G237">
            <v>93.22</v>
          </cell>
          <cell r="H237">
            <v>9.6974898090538506</v>
          </cell>
          <cell r="I237">
            <v>2000000</v>
          </cell>
          <cell r="J237">
            <v>84557</v>
          </cell>
          <cell r="K237">
            <v>7816283.8300000001</v>
          </cell>
          <cell r="L237">
            <v>63752</v>
          </cell>
          <cell r="M237">
            <v>5942961.4400000004</v>
          </cell>
          <cell r="N237">
            <v>390.81419149999999</v>
          </cell>
          <cell r="O237">
            <v>5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ГКВО-9</v>
          </cell>
        </row>
        <row r="238">
          <cell r="A238" t="str">
            <v>KZ97K1301A07</v>
          </cell>
          <cell r="B238" t="str">
            <v>352/n</v>
          </cell>
          <cell r="C238">
            <v>36488</v>
          </cell>
          <cell r="D238">
            <v>36538</v>
          </cell>
          <cell r="E238">
            <v>49</v>
          </cell>
          <cell r="F238">
            <v>98.2</v>
          </cell>
          <cell r="G238">
            <v>98.18</v>
          </cell>
          <cell r="H238">
            <v>13.6165260401513</v>
          </cell>
          <cell r="I238">
            <v>300000000</v>
          </cell>
          <cell r="J238">
            <v>21891372</v>
          </cell>
          <cell r="K238">
            <v>2149252254.2800002</v>
          </cell>
          <cell r="L238">
            <v>15025417</v>
          </cell>
          <cell r="M238">
            <v>1475483199.3699999</v>
          </cell>
          <cell r="N238">
            <v>716.41741809333303</v>
          </cell>
          <cell r="O238">
            <v>0</v>
          </cell>
          <cell r="P238">
            <v>100</v>
          </cell>
          <cell r="Q238">
            <v>50</v>
          </cell>
          <cell r="R238">
            <v>15</v>
          </cell>
          <cell r="S238">
            <v>60</v>
          </cell>
          <cell r="T238" t="str">
            <v>Ноты-49</v>
          </cell>
        </row>
        <row r="239">
          <cell r="A239" t="str">
            <v>KZ43L2502A06</v>
          </cell>
          <cell r="B239" t="str">
            <v>250/3</v>
          </cell>
          <cell r="C239">
            <v>36489</v>
          </cell>
          <cell r="D239">
            <v>36581</v>
          </cell>
          <cell r="E239">
            <v>92</v>
          </cell>
          <cell r="F239">
            <v>96.24</v>
          </cell>
          <cell r="G239">
            <v>96.23</v>
          </cell>
          <cell r="H239">
            <v>15.6275976724855</v>
          </cell>
          <cell r="I239">
            <v>500000000</v>
          </cell>
          <cell r="J239">
            <v>26602838</v>
          </cell>
          <cell r="K239">
            <v>2555693106.5700002</v>
          </cell>
          <cell r="L239">
            <v>16642838</v>
          </cell>
          <cell r="M239">
            <v>1601707466.5699999</v>
          </cell>
          <cell r="N239">
            <v>511.13862131399998</v>
          </cell>
          <cell r="O239">
            <v>10</v>
          </cell>
          <cell r="P239">
            <v>100</v>
          </cell>
          <cell r="S239">
            <v>50</v>
          </cell>
          <cell r="T239" t="str">
            <v>ГКО-3</v>
          </cell>
        </row>
        <row r="240">
          <cell r="A240" t="str">
            <v>KZ32L3105A08</v>
          </cell>
          <cell r="B240" t="str">
            <v>2/6i</v>
          </cell>
          <cell r="C240">
            <v>36490</v>
          </cell>
          <cell r="D240">
            <v>36677</v>
          </cell>
          <cell r="E240">
            <v>182</v>
          </cell>
          <cell r="F240">
            <v>98.88</v>
          </cell>
          <cell r="G240">
            <v>98.77</v>
          </cell>
          <cell r="H240">
            <v>31.71521036</v>
          </cell>
          <cell r="I240">
            <v>400000000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1000</v>
          </cell>
          <cell r="S240">
            <v>50</v>
          </cell>
          <cell r="T240" t="str">
            <v>ГИКО-6</v>
          </cell>
        </row>
        <row r="241">
          <cell r="A241" t="str">
            <v>KZ46L3005A03</v>
          </cell>
          <cell r="B241" t="str">
            <v>24/6B</v>
          </cell>
          <cell r="C241">
            <v>36493</v>
          </cell>
          <cell r="D241">
            <v>36676</v>
          </cell>
          <cell r="E241">
            <v>183</v>
          </cell>
          <cell r="F241">
            <v>95.35</v>
          </cell>
          <cell r="G241">
            <v>95.35</v>
          </cell>
          <cell r="H241">
            <v>9.7535395909806102</v>
          </cell>
          <cell r="I241">
            <v>3000000</v>
          </cell>
          <cell r="J241">
            <v>57635</v>
          </cell>
          <cell r="K241">
            <v>5483174.0999999996</v>
          </cell>
          <cell r="L241">
            <v>55035</v>
          </cell>
          <cell r="M241">
            <v>5247587.25</v>
          </cell>
          <cell r="N241">
            <v>182.77247</v>
          </cell>
          <cell r="O241">
            <v>7</v>
          </cell>
          <cell r="P241">
            <v>100</v>
          </cell>
          <cell r="Q241">
            <v>138</v>
          </cell>
          <cell r="R241">
            <v>142.35</v>
          </cell>
          <cell r="S241">
            <v>50</v>
          </cell>
          <cell r="T241" t="str">
            <v>ГКВО-6</v>
          </cell>
        </row>
        <row r="242">
          <cell r="A242" t="str">
            <v>KZ43L2902A02</v>
          </cell>
          <cell r="B242" t="str">
            <v>251/3</v>
          </cell>
          <cell r="C242">
            <v>36494</v>
          </cell>
          <cell r="D242">
            <v>36585</v>
          </cell>
          <cell r="E242">
            <v>91</v>
          </cell>
          <cell r="F242">
            <v>96.24</v>
          </cell>
          <cell r="G242">
            <v>96.22</v>
          </cell>
          <cell r="H242">
            <v>15.6275976724855</v>
          </cell>
          <cell r="I242">
            <v>500000000</v>
          </cell>
          <cell r="J242">
            <v>11068726</v>
          </cell>
          <cell r="K242">
            <v>1065000737.29</v>
          </cell>
          <cell r="L242">
            <v>7866692</v>
          </cell>
          <cell r="M242">
            <v>757078160.85000002</v>
          </cell>
          <cell r="N242">
            <v>213.00014745799999</v>
          </cell>
          <cell r="O242">
            <v>11</v>
          </cell>
          <cell r="P242">
            <v>100</v>
          </cell>
          <cell r="S242">
            <v>50</v>
          </cell>
          <cell r="T242" t="str">
            <v>ГКО-3</v>
          </cell>
        </row>
        <row r="243">
          <cell r="A243" t="str">
            <v>KZ97K2001A08</v>
          </cell>
          <cell r="B243" t="str">
            <v>353/n</v>
          </cell>
          <cell r="C243">
            <v>36495</v>
          </cell>
          <cell r="D243">
            <v>36545</v>
          </cell>
          <cell r="E243">
            <v>49</v>
          </cell>
          <cell r="F243">
            <v>98.21</v>
          </cell>
          <cell r="G243">
            <v>98.21</v>
          </cell>
          <cell r="H243">
            <v>13.5394999054505</v>
          </cell>
          <cell r="I243">
            <v>300000000</v>
          </cell>
          <cell r="J243">
            <v>13330778</v>
          </cell>
          <cell r="K243">
            <v>1308542981.8599999</v>
          </cell>
          <cell r="L243">
            <v>3965185</v>
          </cell>
          <cell r="M243">
            <v>389420818.5</v>
          </cell>
          <cell r="N243">
            <v>436.18099395333297</v>
          </cell>
          <cell r="O243" t="str">
            <v>н/д</v>
          </cell>
          <cell r="P243">
            <v>100</v>
          </cell>
          <cell r="Q243">
            <v>50</v>
          </cell>
          <cell r="R243">
            <v>15</v>
          </cell>
          <cell r="S243">
            <v>60</v>
          </cell>
          <cell r="T243" t="str">
            <v>Ноты-49</v>
          </cell>
        </row>
        <row r="244">
          <cell r="A244" t="str">
            <v>KZ43L0303A01</v>
          </cell>
          <cell r="B244" t="str">
            <v>252/3</v>
          </cell>
          <cell r="C244">
            <v>36496</v>
          </cell>
          <cell r="D244">
            <v>36588</v>
          </cell>
          <cell r="E244">
            <v>92</v>
          </cell>
          <cell r="F244">
            <v>96.24</v>
          </cell>
          <cell r="G244">
            <v>96.21</v>
          </cell>
          <cell r="H244">
            <v>15.6275976724855</v>
          </cell>
          <cell r="I244">
            <v>500000000</v>
          </cell>
          <cell r="J244">
            <v>26412011</v>
          </cell>
          <cell r="K244">
            <v>2541190754.8000002</v>
          </cell>
          <cell r="L244">
            <v>19013954</v>
          </cell>
          <cell r="M244">
            <v>1829873695.6400001</v>
          </cell>
          <cell r="N244">
            <v>508.23815095999998</v>
          </cell>
          <cell r="O244" t="str">
            <v>н/д</v>
          </cell>
          <cell r="P244">
            <v>100</v>
          </cell>
          <cell r="S244">
            <v>50</v>
          </cell>
          <cell r="T244" t="str">
            <v>ГКО-3</v>
          </cell>
        </row>
        <row r="245">
          <cell r="A245" t="str">
            <v>KZ46L0206A06</v>
          </cell>
          <cell r="B245" t="str">
            <v>111/6</v>
          </cell>
          <cell r="C245">
            <v>36497</v>
          </cell>
          <cell r="D245">
            <v>36679</v>
          </cell>
          <cell r="E245">
            <v>182</v>
          </cell>
          <cell r="F245">
            <v>92.38</v>
          </cell>
          <cell r="G245">
            <v>92.38</v>
          </cell>
          <cell r="H245">
            <v>16.497077289456598</v>
          </cell>
          <cell r="I245">
            <v>500000000</v>
          </cell>
          <cell r="J245">
            <v>10025616</v>
          </cell>
          <cell r="K245">
            <v>925626731.08000004</v>
          </cell>
          <cell r="L245">
            <v>8965616</v>
          </cell>
          <cell r="M245">
            <v>828243606.08000004</v>
          </cell>
          <cell r="N245">
            <v>185.125346216</v>
          </cell>
          <cell r="O245">
            <v>6</v>
          </cell>
          <cell r="P245">
            <v>100</v>
          </cell>
          <cell r="S245">
            <v>50</v>
          </cell>
          <cell r="T245" t="str">
            <v>ГКО-6</v>
          </cell>
        </row>
        <row r="246">
          <cell r="A246" t="str">
            <v>KZ46L0806A00</v>
          </cell>
          <cell r="B246" t="str">
            <v>25/6B</v>
          </cell>
          <cell r="C246">
            <v>36500</v>
          </cell>
          <cell r="D246">
            <v>36685</v>
          </cell>
          <cell r="E246">
            <v>185</v>
          </cell>
          <cell r="F246">
            <v>95.35</v>
          </cell>
          <cell r="G246">
            <v>95.35</v>
          </cell>
          <cell r="H246">
            <v>9.7535395909806102</v>
          </cell>
          <cell r="I246">
            <v>3000000</v>
          </cell>
          <cell r="J246">
            <v>34589</v>
          </cell>
          <cell r="K246">
            <v>3287675.66</v>
          </cell>
          <cell r="L246">
            <v>27568</v>
          </cell>
          <cell r="M246">
            <v>2628637.2799999998</v>
          </cell>
          <cell r="N246">
            <v>109.589188666667</v>
          </cell>
          <cell r="O246">
            <v>6</v>
          </cell>
          <cell r="P246">
            <v>100</v>
          </cell>
          <cell r="Q246">
            <v>138.35</v>
          </cell>
          <cell r="R246">
            <v>142.44999999999999</v>
          </cell>
          <cell r="S246">
            <v>50</v>
          </cell>
          <cell r="T246" t="str">
            <v>ГКВО-6</v>
          </cell>
        </row>
        <row r="247">
          <cell r="A247" t="str">
            <v>KZ43L0903A05</v>
          </cell>
          <cell r="B247" t="str">
            <v>253/3</v>
          </cell>
          <cell r="C247">
            <v>36501</v>
          </cell>
          <cell r="D247">
            <v>36594</v>
          </cell>
          <cell r="E247">
            <v>92</v>
          </cell>
          <cell r="F247">
            <v>96.24</v>
          </cell>
          <cell r="G247">
            <v>96.23</v>
          </cell>
          <cell r="H247">
            <v>15.6275976724855</v>
          </cell>
          <cell r="I247">
            <v>500000000</v>
          </cell>
          <cell r="J247">
            <v>13303546</v>
          </cell>
          <cell r="K247">
            <v>1278895037.1600001</v>
          </cell>
          <cell r="L247">
            <v>10772414</v>
          </cell>
          <cell r="M247">
            <v>1036771073.36</v>
          </cell>
          <cell r="N247">
            <v>255.77900743199999</v>
          </cell>
          <cell r="O247">
            <v>8</v>
          </cell>
          <cell r="P247">
            <v>100</v>
          </cell>
          <cell r="Q247">
            <v>50</v>
          </cell>
          <cell r="R247">
            <v>15</v>
          </cell>
          <cell r="S247">
            <v>50</v>
          </cell>
          <cell r="T247" t="str">
            <v>ГКО-3</v>
          </cell>
        </row>
        <row r="248">
          <cell r="A248" t="str">
            <v>KZ95K1301A09</v>
          </cell>
          <cell r="B248" t="str">
            <v>354/n</v>
          </cell>
          <cell r="C248">
            <v>36502</v>
          </cell>
          <cell r="D248">
            <v>36538</v>
          </cell>
          <cell r="E248">
            <v>35</v>
          </cell>
          <cell r="F248">
            <v>98.73</v>
          </cell>
          <cell r="G248">
            <v>98.7</v>
          </cell>
          <cell r="H248">
            <v>13.3778993213815</v>
          </cell>
          <cell r="I248">
            <v>300000000</v>
          </cell>
          <cell r="J248">
            <v>6326586</v>
          </cell>
          <cell r="K248">
            <v>624132444.96000004</v>
          </cell>
          <cell r="L248">
            <v>5402404</v>
          </cell>
          <cell r="M248">
            <v>533374136.06</v>
          </cell>
          <cell r="N248">
            <v>208.04414832000001</v>
          </cell>
          <cell r="O248" t="str">
            <v>н/д</v>
          </cell>
          <cell r="P248">
            <v>100</v>
          </cell>
          <cell r="S248">
            <v>60</v>
          </cell>
          <cell r="T248" t="str">
            <v>Ноты-35</v>
          </cell>
        </row>
        <row r="249">
          <cell r="A249" t="str">
            <v>KZ43L1003A02</v>
          </cell>
          <cell r="B249" t="str">
            <v>254/3</v>
          </cell>
          <cell r="C249">
            <v>36503</v>
          </cell>
          <cell r="D249">
            <v>36595</v>
          </cell>
          <cell r="E249">
            <v>92</v>
          </cell>
          <cell r="F249">
            <v>96.24</v>
          </cell>
          <cell r="G249">
            <v>96.24</v>
          </cell>
          <cell r="H249">
            <v>15.6275976724855</v>
          </cell>
          <cell r="I249">
            <v>500000000</v>
          </cell>
          <cell r="J249">
            <v>23987182</v>
          </cell>
          <cell r="K249">
            <v>2307145125.6700001</v>
          </cell>
          <cell r="L249">
            <v>9841765</v>
          </cell>
          <cell r="M249">
            <v>947171463.60000002</v>
          </cell>
          <cell r="N249">
            <v>461.42902513400003</v>
          </cell>
          <cell r="O249">
            <v>11</v>
          </cell>
          <cell r="P249">
            <v>100</v>
          </cell>
          <cell r="S249">
            <v>50</v>
          </cell>
          <cell r="T249" t="str">
            <v>ГКО-3</v>
          </cell>
        </row>
        <row r="250">
          <cell r="A250" t="str">
            <v>KZ46L0906A09</v>
          </cell>
          <cell r="B250" t="str">
            <v>112/6</v>
          </cell>
          <cell r="C250">
            <v>36504</v>
          </cell>
          <cell r="D250">
            <v>36553</v>
          </cell>
          <cell r="E250">
            <v>49</v>
          </cell>
          <cell r="F250">
            <v>92.38</v>
          </cell>
          <cell r="G250">
            <v>92.38</v>
          </cell>
          <cell r="H250">
            <v>16.5007886679245</v>
          </cell>
          <cell r="I250">
            <v>500000000</v>
          </cell>
          <cell r="J250">
            <v>20947846</v>
          </cell>
          <cell r="K250">
            <v>1934939113.48</v>
          </cell>
          <cell r="L250">
            <v>20837846</v>
          </cell>
          <cell r="M250">
            <v>1925000213.48</v>
          </cell>
          <cell r="N250">
            <v>386.98782269600002</v>
          </cell>
          <cell r="O250">
            <v>4</v>
          </cell>
          <cell r="P250">
            <v>94.432000000000002</v>
          </cell>
          <cell r="Q250">
            <v>30</v>
          </cell>
          <cell r="R250">
            <v>30</v>
          </cell>
          <cell r="S250">
            <v>50</v>
          </cell>
          <cell r="T250" t="str">
            <v>ГКО-6</v>
          </cell>
        </row>
        <row r="251">
          <cell r="A251" t="str">
            <v>KZ46L1406A02</v>
          </cell>
          <cell r="B251" t="str">
            <v>26/6B</v>
          </cell>
          <cell r="C251">
            <v>36507</v>
          </cell>
          <cell r="D251">
            <v>36691</v>
          </cell>
          <cell r="E251">
            <v>184</v>
          </cell>
          <cell r="F251">
            <v>94.76</v>
          </cell>
          <cell r="G251">
            <v>94.57</v>
          </cell>
          <cell r="H251">
            <v>22.11903757</v>
          </cell>
          <cell r="I251">
            <v>4000000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50</v>
          </cell>
          <cell r="T251" t="str">
            <v>ГКВО-6</v>
          </cell>
        </row>
        <row r="252">
          <cell r="A252" t="str">
            <v>KZ46L1306A03</v>
          </cell>
          <cell r="B252" t="str">
            <v>113/6</v>
          </cell>
          <cell r="C252">
            <v>36508</v>
          </cell>
          <cell r="D252">
            <v>36690</v>
          </cell>
          <cell r="E252">
            <v>182</v>
          </cell>
          <cell r="F252">
            <v>92.37</v>
          </cell>
          <cell r="G252">
            <v>92.36</v>
          </cell>
          <cell r="H252">
            <v>16.520515318826401</v>
          </cell>
          <cell r="I252">
            <v>500000000</v>
          </cell>
          <cell r="J252">
            <v>10789914</v>
          </cell>
          <cell r="K252">
            <v>992431871.10000002</v>
          </cell>
          <cell r="L252">
            <v>6830414</v>
          </cell>
          <cell r="M252">
            <v>630900014.17999995</v>
          </cell>
          <cell r="N252">
            <v>198.48637421999999</v>
          </cell>
          <cell r="O252">
            <v>7</v>
          </cell>
          <cell r="P252">
            <v>100</v>
          </cell>
          <cell r="S252">
            <v>50</v>
          </cell>
          <cell r="T252" t="str">
            <v>ГКО-6</v>
          </cell>
        </row>
        <row r="253">
          <cell r="A253" t="str">
            <v>KZ43L1503A07</v>
          </cell>
          <cell r="B253" t="str">
            <v>255/3</v>
          </cell>
          <cell r="C253">
            <v>36509</v>
          </cell>
          <cell r="D253">
            <v>36600</v>
          </cell>
          <cell r="E253">
            <v>91</v>
          </cell>
          <cell r="F253">
            <v>96.24</v>
          </cell>
          <cell r="G253">
            <v>96.23</v>
          </cell>
          <cell r="H253">
            <v>15.6275976724855</v>
          </cell>
          <cell r="I253">
            <v>500000000</v>
          </cell>
          <cell r="J253">
            <v>3429434</v>
          </cell>
          <cell r="K253">
            <v>329851351.95999998</v>
          </cell>
          <cell r="L253">
            <v>1976804</v>
          </cell>
          <cell r="M253">
            <v>190251201.96000001</v>
          </cell>
          <cell r="N253">
            <v>65.970270392000003</v>
          </cell>
          <cell r="O253">
            <v>8</v>
          </cell>
          <cell r="P253">
            <v>100</v>
          </cell>
          <cell r="S253">
            <v>50</v>
          </cell>
          <cell r="T253" t="str">
            <v>ГКО-3</v>
          </cell>
        </row>
        <row r="254">
          <cell r="A254" t="str">
            <v>KZ46L2206A02</v>
          </cell>
          <cell r="B254" t="str">
            <v>114/6</v>
          </cell>
          <cell r="C254">
            <v>36514</v>
          </cell>
          <cell r="D254">
            <v>36573</v>
          </cell>
          <cell r="E254">
            <v>59</v>
          </cell>
          <cell r="F254">
            <v>92.37</v>
          </cell>
          <cell r="G254">
            <v>92.37</v>
          </cell>
          <cell r="H254">
            <v>16.536754357475299</v>
          </cell>
          <cell r="I254">
            <v>500000000</v>
          </cell>
          <cell r="J254">
            <v>37493078</v>
          </cell>
          <cell r="K254">
            <v>3461358164.8600001</v>
          </cell>
          <cell r="L254">
            <v>36578078</v>
          </cell>
          <cell r="M254">
            <v>3378717064.8600001</v>
          </cell>
          <cell r="N254">
            <v>692.27163297200002</v>
          </cell>
          <cell r="O254">
            <v>8</v>
          </cell>
          <cell r="P254">
            <v>94.72</v>
          </cell>
          <cell r="Q254">
            <v>50</v>
          </cell>
          <cell r="R254">
            <v>15</v>
          </cell>
          <cell r="S254">
            <v>50</v>
          </cell>
          <cell r="T254" t="str">
            <v>ГКО-6</v>
          </cell>
        </row>
        <row r="255">
          <cell r="A255" t="str">
            <v>KZ43L2303A07</v>
          </cell>
          <cell r="B255" t="str">
            <v>256/3</v>
          </cell>
          <cell r="C255">
            <v>36515</v>
          </cell>
          <cell r="D255">
            <v>36608</v>
          </cell>
          <cell r="E255">
            <v>92</v>
          </cell>
          <cell r="F255">
            <v>96.24</v>
          </cell>
          <cell r="G255">
            <v>96.24</v>
          </cell>
          <cell r="H255">
            <v>15.6275976724855</v>
          </cell>
          <cell r="I255">
            <v>500000000</v>
          </cell>
          <cell r="J255">
            <v>20633226</v>
          </cell>
          <cell r="K255">
            <v>1985490884.8800001</v>
          </cell>
          <cell r="L255">
            <v>17137690</v>
          </cell>
          <cell r="M255">
            <v>1649334285.5999999</v>
          </cell>
          <cell r="N255">
            <v>397.09817697599999</v>
          </cell>
          <cell r="O255">
            <v>10</v>
          </cell>
          <cell r="P255">
            <v>100</v>
          </cell>
          <cell r="S255">
            <v>50</v>
          </cell>
          <cell r="T255" t="str">
            <v>ГКО-3</v>
          </cell>
        </row>
        <row r="256">
          <cell r="A256" t="str">
            <v>KZ46L2106A03</v>
          </cell>
          <cell r="B256" t="str">
            <v>115/6</v>
          </cell>
          <cell r="C256">
            <v>36516</v>
          </cell>
          <cell r="D256">
            <v>36573</v>
          </cell>
          <cell r="E256">
            <v>57</v>
          </cell>
          <cell r="F256">
            <v>92.37</v>
          </cell>
          <cell r="G256">
            <v>92.36</v>
          </cell>
          <cell r="H256">
            <v>16.523174342698798</v>
          </cell>
          <cell r="I256">
            <v>500000000</v>
          </cell>
          <cell r="J256">
            <v>33583013</v>
          </cell>
          <cell r="K256">
            <v>3100103710.8099999</v>
          </cell>
          <cell r="L256">
            <v>32983013</v>
          </cell>
          <cell r="M256">
            <v>3046535210.8099999</v>
          </cell>
          <cell r="N256">
            <v>620.02074216200003</v>
          </cell>
          <cell r="O256">
            <v>6</v>
          </cell>
          <cell r="P256">
            <v>94.76</v>
          </cell>
          <cell r="S256">
            <v>50</v>
          </cell>
          <cell r="T256" t="str">
            <v>ГКО-6</v>
          </cell>
        </row>
        <row r="257">
          <cell r="A257" t="str">
            <v>KZ4CL2212A09</v>
          </cell>
          <cell r="B257" t="str">
            <v>29/12</v>
          </cell>
          <cell r="C257">
            <v>36516</v>
          </cell>
          <cell r="D257">
            <v>36882</v>
          </cell>
          <cell r="E257">
            <v>366</v>
          </cell>
          <cell r="F257">
            <v>84.74</v>
          </cell>
          <cell r="G257">
            <v>84.73</v>
          </cell>
          <cell r="H257">
            <v>18.008024545669102</v>
          </cell>
          <cell r="I257">
            <v>500000000</v>
          </cell>
          <cell r="J257">
            <v>32647947</v>
          </cell>
          <cell r="K257">
            <v>2755530458.7800002</v>
          </cell>
          <cell r="L257">
            <v>31370897</v>
          </cell>
          <cell r="M257">
            <v>2658369811.7800002</v>
          </cell>
          <cell r="N257">
            <v>551.10609175599996</v>
          </cell>
          <cell r="O257">
            <v>6</v>
          </cell>
          <cell r="P257">
            <v>100</v>
          </cell>
          <cell r="Q257">
            <v>30</v>
          </cell>
          <cell r="R257">
            <v>30</v>
          </cell>
          <cell r="S257">
            <v>50</v>
          </cell>
          <cell r="T257" t="str">
            <v>ГКО-12</v>
          </cell>
        </row>
        <row r="258">
          <cell r="A258" t="str">
            <v>KZ97K1002A09</v>
          </cell>
          <cell r="B258" t="str">
            <v>355/n</v>
          </cell>
          <cell r="C258">
            <v>36516</v>
          </cell>
          <cell r="D258">
            <v>36566</v>
          </cell>
          <cell r="E258">
            <v>49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300000000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60</v>
          </cell>
          <cell r="T258" t="str">
            <v>Ноты-49</v>
          </cell>
        </row>
        <row r="259">
          <cell r="A259" t="str">
            <v>KZ71K2512A00</v>
          </cell>
          <cell r="B259" t="str">
            <v>1/12ALU</v>
          </cell>
          <cell r="C259">
            <v>36518</v>
          </cell>
          <cell r="D259">
            <v>36885</v>
          </cell>
          <cell r="E259">
            <v>367</v>
          </cell>
          <cell r="F259">
            <v>88.494023726533399</v>
          </cell>
          <cell r="G259">
            <v>88.49</v>
          </cell>
          <cell r="H259">
            <v>13.0019811383226</v>
          </cell>
          <cell r="I259">
            <v>400000000</v>
          </cell>
          <cell r="J259">
            <v>73725</v>
          </cell>
          <cell r="K259">
            <v>6499628.9199999999</v>
          </cell>
          <cell r="L259">
            <v>32706</v>
          </cell>
          <cell r="M259">
            <v>2894285.54</v>
          </cell>
          <cell r="N259">
            <v>224.64342454749999</v>
          </cell>
          <cell r="O259">
            <v>7</v>
          </cell>
          <cell r="P259">
            <v>100</v>
          </cell>
          <cell r="Q259">
            <v>138.19999999999999</v>
          </cell>
          <cell r="R259">
            <v>144.4</v>
          </cell>
          <cell r="S259">
            <v>0</v>
          </cell>
          <cell r="T259" t="str">
            <v>ALU012.001</v>
          </cell>
        </row>
        <row r="260">
          <cell r="A260" t="str">
            <v>KZ46L2306A01</v>
          </cell>
          <cell r="B260" t="str">
            <v>27/6B</v>
          </cell>
          <cell r="C260">
            <v>36518</v>
          </cell>
          <cell r="D260">
            <v>36700</v>
          </cell>
          <cell r="E260">
            <v>182</v>
          </cell>
          <cell r="F260">
            <v>95.35</v>
          </cell>
          <cell r="G260">
            <v>95.35</v>
          </cell>
          <cell r="H260">
            <v>9.7535395909806102</v>
          </cell>
          <cell r="I260">
            <v>4000000</v>
          </cell>
          <cell r="J260">
            <v>309561</v>
          </cell>
          <cell r="K260">
            <v>29061902.57</v>
          </cell>
          <cell r="L260">
            <v>206298</v>
          </cell>
          <cell r="M260">
            <v>19670805.18</v>
          </cell>
          <cell r="N260">
            <v>726.54756425000005</v>
          </cell>
          <cell r="O260">
            <v>8</v>
          </cell>
          <cell r="P260">
            <v>100</v>
          </cell>
          <cell r="Q260">
            <v>138.25</v>
          </cell>
          <cell r="R260">
            <v>142.5</v>
          </cell>
          <cell r="S260">
            <v>50</v>
          </cell>
          <cell r="T260" t="str">
            <v>ГКВО-6</v>
          </cell>
        </row>
        <row r="261">
          <cell r="A261" t="str">
            <v>KZ97K1102A08</v>
          </cell>
          <cell r="B261" t="str">
            <v>356/n</v>
          </cell>
          <cell r="C261">
            <v>36518</v>
          </cell>
          <cell r="D261">
            <v>36567</v>
          </cell>
          <cell r="E261">
            <v>49</v>
          </cell>
          <cell r="F261">
            <v>98.22</v>
          </cell>
          <cell r="G261">
            <v>98.21</v>
          </cell>
          <cell r="H261">
            <v>13.462489455159</v>
          </cell>
          <cell r="I261">
            <v>300000000</v>
          </cell>
          <cell r="J261">
            <v>5211190</v>
          </cell>
          <cell r="K261">
            <v>511525829.60000002</v>
          </cell>
          <cell r="L261">
            <v>4409790</v>
          </cell>
          <cell r="M261">
            <v>433124343.39999998</v>
          </cell>
          <cell r="N261">
            <v>170.508609866667</v>
          </cell>
          <cell r="O261">
            <v>0</v>
          </cell>
          <cell r="P261">
            <v>100</v>
          </cell>
          <cell r="S261">
            <v>60</v>
          </cell>
          <cell r="T261" t="str">
            <v>Ноты-49</v>
          </cell>
        </row>
        <row r="262">
          <cell r="A262" t="str">
            <v>KZ71L2612A08</v>
          </cell>
          <cell r="B262" t="str">
            <v>1/12ASU</v>
          </cell>
          <cell r="C262">
            <v>36521</v>
          </cell>
          <cell r="D262">
            <v>36886</v>
          </cell>
          <cell r="E262">
            <v>365</v>
          </cell>
          <cell r="F262">
            <v>99.36</v>
          </cell>
          <cell r="G262">
            <v>99.33</v>
          </cell>
          <cell r="H262">
            <v>13</v>
          </cell>
          <cell r="I262">
            <v>150000000</v>
          </cell>
          <cell r="J262">
            <v>18026</v>
          </cell>
          <cell r="K262">
            <v>1802600</v>
          </cell>
          <cell r="L262">
            <v>10853</v>
          </cell>
          <cell r="M262">
            <v>1085300</v>
          </cell>
          <cell r="N262">
            <v>166.079546666667</v>
          </cell>
          <cell r="O262">
            <v>4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ASU012.001</v>
          </cell>
        </row>
        <row r="263">
          <cell r="A263" t="str">
            <v>KZ4CL2612A05</v>
          </cell>
          <cell r="B263" t="str">
            <v>1/12B</v>
          </cell>
          <cell r="C263">
            <v>36521</v>
          </cell>
          <cell r="D263">
            <v>36886</v>
          </cell>
          <cell r="E263">
            <v>365</v>
          </cell>
          <cell r="F263">
            <v>90.88</v>
          </cell>
          <cell r="G263">
            <v>90.87</v>
          </cell>
          <cell r="H263">
            <v>10.0077175381054</v>
          </cell>
          <cell r="I263">
            <v>7000000</v>
          </cell>
          <cell r="J263">
            <v>120474</v>
          </cell>
          <cell r="K263">
            <v>10933008.1</v>
          </cell>
          <cell r="L263">
            <v>119424</v>
          </cell>
          <cell r="M263">
            <v>10853841.6</v>
          </cell>
          <cell r="N263">
            <v>156.18583000000001</v>
          </cell>
          <cell r="O263">
            <v>3</v>
          </cell>
          <cell r="P263">
            <v>100</v>
          </cell>
          <cell r="Q263">
            <v>138.19999999999999</v>
          </cell>
          <cell r="R263">
            <v>144.5</v>
          </cell>
          <cell r="S263">
            <v>50</v>
          </cell>
          <cell r="T263" t="str">
            <v>ГКВО-12</v>
          </cell>
        </row>
        <row r="264">
          <cell r="A264" t="str">
            <v>KZ8SK2501A08</v>
          </cell>
          <cell r="B264" t="str">
            <v>357/n</v>
          </cell>
          <cell r="C264">
            <v>36521</v>
          </cell>
          <cell r="D264">
            <v>36550</v>
          </cell>
          <cell r="E264">
            <v>28</v>
          </cell>
          <cell r="F264">
            <v>98.99</v>
          </cell>
          <cell r="G264">
            <v>98.97</v>
          </cell>
          <cell r="H264">
            <v>13.263966057177599</v>
          </cell>
          <cell r="I264">
            <v>300000000</v>
          </cell>
          <cell r="J264">
            <v>22595618</v>
          </cell>
          <cell r="K264">
            <v>2236468246.2199998</v>
          </cell>
          <cell r="L264">
            <v>17594518</v>
          </cell>
          <cell r="M264">
            <v>1741639336.8199999</v>
          </cell>
          <cell r="N264">
            <v>745.48941540666704</v>
          </cell>
          <cell r="O264">
            <v>0</v>
          </cell>
          <cell r="P264">
            <v>100</v>
          </cell>
          <cell r="Q264">
            <v>50</v>
          </cell>
          <cell r="R264">
            <v>25</v>
          </cell>
          <cell r="S264">
            <v>60</v>
          </cell>
          <cell r="T264" t="str">
            <v>Ноты-28</v>
          </cell>
        </row>
        <row r="265">
          <cell r="A265" t="str">
            <v>KZ49L2609A02</v>
          </cell>
          <cell r="B265" t="str">
            <v>2/9B</v>
          </cell>
          <cell r="C265">
            <v>36522</v>
          </cell>
          <cell r="D265">
            <v>36795</v>
          </cell>
          <cell r="E265">
            <v>273</v>
          </cell>
          <cell r="F265">
            <v>93.1</v>
          </cell>
          <cell r="G265">
            <v>93.09</v>
          </cell>
          <cell r="H265">
            <v>9.8818474758324495</v>
          </cell>
          <cell r="I265">
            <v>7000000</v>
          </cell>
          <cell r="J265">
            <v>38631</v>
          </cell>
          <cell r="K265">
            <v>3569923.39</v>
          </cell>
          <cell r="L265">
            <v>34531</v>
          </cell>
          <cell r="M265">
            <v>3214851.71</v>
          </cell>
          <cell r="N265">
            <v>50.998905571428601</v>
          </cell>
          <cell r="O265">
            <v>7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ГКВО-9</v>
          </cell>
        </row>
        <row r="266">
          <cell r="A266" t="str">
            <v>KZ97K1502A04</v>
          </cell>
          <cell r="B266" t="str">
            <v>358/n</v>
          </cell>
          <cell r="C266">
            <v>36522</v>
          </cell>
          <cell r="D266">
            <v>36571</v>
          </cell>
          <cell r="E266">
            <v>49</v>
          </cell>
          <cell r="F266">
            <v>98.21</v>
          </cell>
          <cell r="G266">
            <v>98.21</v>
          </cell>
          <cell r="H266">
            <v>13.5394999054505</v>
          </cell>
          <cell r="I266">
            <v>300000000</v>
          </cell>
          <cell r="J266">
            <v>7456111</v>
          </cell>
          <cell r="K266">
            <v>732019907.80999994</v>
          </cell>
          <cell r="L266">
            <v>5915345</v>
          </cell>
          <cell r="M266">
            <v>580950742.45000005</v>
          </cell>
          <cell r="N266">
            <v>244.00663593666701</v>
          </cell>
          <cell r="O266" t="str">
            <v>н/д</v>
          </cell>
          <cell r="P266">
            <v>100</v>
          </cell>
          <cell r="S266">
            <v>60</v>
          </cell>
          <cell r="T266" t="str">
            <v>Ноты-49</v>
          </cell>
        </row>
        <row r="267">
          <cell r="A267" t="str">
            <v>KZ46L0607A01</v>
          </cell>
          <cell r="B267" t="str">
            <v>116/6</v>
          </cell>
          <cell r="C267">
            <v>36528</v>
          </cell>
          <cell r="D267">
            <v>36713</v>
          </cell>
          <cell r="E267">
            <v>185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500000000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50</v>
          </cell>
          <cell r="T267" t="str">
            <v>ГКО-6</v>
          </cell>
        </row>
        <row r="268">
          <cell r="A268" t="str">
            <v>KZ43L0604A07</v>
          </cell>
          <cell r="B268" t="str">
            <v>257/3</v>
          </cell>
          <cell r="C268">
            <v>36529</v>
          </cell>
          <cell r="D268">
            <v>36622</v>
          </cell>
          <cell r="E268">
            <v>93</v>
          </cell>
          <cell r="F268">
            <v>96.24</v>
          </cell>
          <cell r="G268">
            <v>96.24</v>
          </cell>
          <cell r="H268">
            <v>15.6275976724855</v>
          </cell>
          <cell r="I268">
            <v>500000000</v>
          </cell>
          <cell r="J268">
            <v>12109396</v>
          </cell>
          <cell r="K268">
            <v>1164849656.6400001</v>
          </cell>
          <cell r="L268">
            <v>9956276</v>
          </cell>
          <cell r="M268">
            <v>958192002.24000001</v>
          </cell>
          <cell r="N268">
            <v>232.969931328</v>
          </cell>
          <cell r="O268">
            <v>5</v>
          </cell>
          <cell r="P268">
            <v>100</v>
          </cell>
          <cell r="S268">
            <v>50</v>
          </cell>
          <cell r="T268" t="str">
            <v>ГКО-3</v>
          </cell>
        </row>
        <row r="269">
          <cell r="A269" t="str">
            <v>KZ95K1002A01</v>
          </cell>
          <cell r="B269" t="str">
            <v>359/n</v>
          </cell>
          <cell r="C269">
            <v>36530</v>
          </cell>
          <cell r="D269">
            <v>36566</v>
          </cell>
          <cell r="E269">
            <v>35</v>
          </cell>
          <cell r="F269">
            <v>98.73</v>
          </cell>
          <cell r="G269">
            <v>98.72</v>
          </cell>
          <cell r="H269">
            <v>13.3778993213815</v>
          </cell>
          <cell r="I269">
            <v>300000000</v>
          </cell>
          <cell r="J269">
            <v>18179417</v>
          </cell>
          <cell r="K269">
            <v>1794643627.21</v>
          </cell>
          <cell r="L269">
            <v>15005117</v>
          </cell>
          <cell r="M269">
            <v>1481432873.21</v>
          </cell>
          <cell r="N269">
            <v>598.21454240333298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Ноты-35</v>
          </cell>
        </row>
        <row r="270">
          <cell r="A270" t="str">
            <v>KZ46L0707A00</v>
          </cell>
          <cell r="B270" t="str">
            <v>117/6</v>
          </cell>
          <cell r="C270">
            <v>36531</v>
          </cell>
          <cell r="D270">
            <v>36714</v>
          </cell>
          <cell r="E270">
            <v>183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500000000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50</v>
          </cell>
          <cell r="T270" t="str">
            <v>ГКО-6</v>
          </cell>
        </row>
        <row r="271">
          <cell r="A271" t="str">
            <v>KZ8EK2101A08</v>
          </cell>
          <cell r="B271" t="str">
            <v>360/n</v>
          </cell>
          <cell r="C271">
            <v>36531</v>
          </cell>
          <cell r="D271">
            <v>36546</v>
          </cell>
          <cell r="E271">
            <v>14</v>
          </cell>
          <cell r="F271">
            <v>99.51</v>
          </cell>
          <cell r="G271">
            <v>99.49</v>
          </cell>
          <cell r="H271">
            <v>12.8027333936286</v>
          </cell>
          <cell r="I271">
            <v>300000000</v>
          </cell>
          <cell r="J271">
            <v>24251207</v>
          </cell>
          <cell r="K271">
            <v>2413146916.5700002</v>
          </cell>
          <cell r="L271">
            <v>22351007</v>
          </cell>
          <cell r="M271">
            <v>2224127030.5700002</v>
          </cell>
          <cell r="N271">
            <v>804.382305523333</v>
          </cell>
          <cell r="O271">
            <v>5</v>
          </cell>
          <cell r="P271">
            <v>100</v>
          </cell>
          <cell r="Q271">
            <v>50</v>
          </cell>
          <cell r="R271">
            <v>25</v>
          </cell>
          <cell r="S271">
            <v>60</v>
          </cell>
          <cell r="T271" t="str">
            <v>Ноты-14</v>
          </cell>
        </row>
        <row r="272">
          <cell r="A272" t="str">
            <v>KZ43L0704A06</v>
          </cell>
          <cell r="B272" t="str">
            <v>258/3</v>
          </cell>
          <cell r="C272">
            <v>36532</v>
          </cell>
          <cell r="D272">
            <v>36623</v>
          </cell>
          <cell r="E272">
            <v>91</v>
          </cell>
          <cell r="F272">
            <v>96.24</v>
          </cell>
          <cell r="G272">
            <v>96.24</v>
          </cell>
          <cell r="H272">
            <v>15.6275976724855</v>
          </cell>
          <cell r="I272">
            <v>500000000</v>
          </cell>
          <cell r="J272">
            <v>13966100</v>
          </cell>
          <cell r="K272">
            <v>1343371682</v>
          </cell>
          <cell r="L272">
            <v>12450700</v>
          </cell>
          <cell r="M272">
            <v>1198255368</v>
          </cell>
          <cell r="N272">
            <v>268.67433640000002</v>
          </cell>
          <cell r="O272">
            <v>5</v>
          </cell>
          <cell r="P272">
            <v>100</v>
          </cell>
          <cell r="S272">
            <v>50</v>
          </cell>
          <cell r="T272" t="str">
            <v>ГКО-3</v>
          </cell>
        </row>
        <row r="273">
          <cell r="A273" t="str">
            <v>KZ46L1307A02</v>
          </cell>
          <cell r="B273" t="str">
            <v>118/6</v>
          </cell>
          <cell r="C273">
            <v>36535</v>
          </cell>
          <cell r="D273">
            <v>36720</v>
          </cell>
          <cell r="E273">
            <v>185</v>
          </cell>
          <cell r="F273">
            <v>86.4</v>
          </cell>
          <cell r="G273">
            <v>85.82</v>
          </cell>
          <cell r="H273">
            <v>15.74074074</v>
          </cell>
          <cell r="I273">
            <v>500000000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50</v>
          </cell>
          <cell r="T273" t="str">
            <v>ГКО-6</v>
          </cell>
        </row>
        <row r="274">
          <cell r="A274" t="str">
            <v>KZ43L1304A08</v>
          </cell>
          <cell r="B274" t="str">
            <v>259/3</v>
          </cell>
          <cell r="C274">
            <v>36536</v>
          </cell>
          <cell r="D274">
            <v>36629</v>
          </cell>
          <cell r="E274">
            <v>93</v>
          </cell>
          <cell r="F274">
            <v>96.22</v>
          </cell>
          <cell r="G274">
            <v>96.12</v>
          </cell>
          <cell r="H274">
            <v>15.713988775722299</v>
          </cell>
          <cell r="I274">
            <v>500000000</v>
          </cell>
          <cell r="J274">
            <v>14906043</v>
          </cell>
          <cell r="K274">
            <v>1433645162.6199999</v>
          </cell>
          <cell r="L274">
            <v>14496043</v>
          </cell>
          <cell r="M274">
            <v>1394837692.6199999</v>
          </cell>
          <cell r="N274">
            <v>286.72903252399999</v>
          </cell>
          <cell r="O274">
            <v>9</v>
          </cell>
          <cell r="P274">
            <v>100</v>
          </cell>
          <cell r="Q274">
            <v>50</v>
          </cell>
          <cell r="R274">
            <v>25</v>
          </cell>
          <cell r="S274">
            <v>50</v>
          </cell>
          <cell r="T274" t="str">
            <v>ГКО-3</v>
          </cell>
        </row>
        <row r="275">
          <cell r="A275" t="str">
            <v>KZ95K1702A04</v>
          </cell>
          <cell r="B275" t="str">
            <v>361/n</v>
          </cell>
          <cell r="C275">
            <v>36537</v>
          </cell>
          <cell r="D275">
            <v>36573</v>
          </cell>
          <cell r="E275">
            <v>35</v>
          </cell>
          <cell r="F275">
            <v>98.71</v>
          </cell>
          <cell r="G275">
            <v>98.67</v>
          </cell>
          <cell r="H275">
            <v>13.5913281329147</v>
          </cell>
          <cell r="I275">
            <v>600000000</v>
          </cell>
          <cell r="J275">
            <v>25959766</v>
          </cell>
          <cell r="K275">
            <v>2561612755.8800001</v>
          </cell>
          <cell r="L275">
            <v>17425608</v>
          </cell>
          <cell r="M275">
            <v>1720070687.6800001</v>
          </cell>
          <cell r="N275">
            <v>426.93545931333301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Ноты-35</v>
          </cell>
        </row>
        <row r="276">
          <cell r="A276" t="str">
            <v>KZ97K0303A07</v>
          </cell>
          <cell r="B276" t="str">
            <v>362/n</v>
          </cell>
          <cell r="C276">
            <v>36538</v>
          </cell>
          <cell r="D276">
            <v>36588</v>
          </cell>
          <cell r="E276">
            <v>49</v>
          </cell>
          <cell r="F276">
            <v>98.18</v>
          </cell>
          <cell r="G276">
            <v>98.16</v>
          </cell>
          <cell r="H276">
            <v>13.770625381951501</v>
          </cell>
          <cell r="I276">
            <v>300000000</v>
          </cell>
          <cell r="J276">
            <v>7122524</v>
          </cell>
          <cell r="K276">
            <v>698718447.87</v>
          </cell>
          <cell r="L276">
            <v>3293957</v>
          </cell>
          <cell r="M276">
            <v>323398293.66000003</v>
          </cell>
          <cell r="N276">
            <v>232.90614929</v>
          </cell>
          <cell r="O276">
            <v>8</v>
          </cell>
          <cell r="P276">
            <v>100</v>
          </cell>
          <cell r="S276">
            <v>60</v>
          </cell>
          <cell r="T276" t="str">
            <v>Ноты-49</v>
          </cell>
        </row>
        <row r="277">
          <cell r="A277" t="str">
            <v>KZ46L1407A01</v>
          </cell>
          <cell r="B277" t="str">
            <v>119/6</v>
          </cell>
          <cell r="C277">
            <v>36539</v>
          </cell>
          <cell r="D277">
            <v>36721</v>
          </cell>
          <cell r="E277">
            <v>182</v>
          </cell>
          <cell r="F277">
            <v>92.15</v>
          </cell>
          <cell r="G277">
            <v>92.15</v>
          </cell>
          <cell r="H277">
            <v>17.037438958220299</v>
          </cell>
          <cell r="I277">
            <v>500000000</v>
          </cell>
          <cell r="J277">
            <v>3834000</v>
          </cell>
          <cell r="K277">
            <v>351496140</v>
          </cell>
          <cell r="L277">
            <v>1543000</v>
          </cell>
          <cell r="M277">
            <v>142187450</v>
          </cell>
          <cell r="N277">
            <v>70.299227999999999</v>
          </cell>
          <cell r="O277">
            <v>6</v>
          </cell>
          <cell r="P277">
            <v>100</v>
          </cell>
          <cell r="Q277">
            <v>30</v>
          </cell>
          <cell r="R277">
            <v>50</v>
          </cell>
          <cell r="S277">
            <v>50</v>
          </cell>
          <cell r="T277" t="str">
            <v>ГКО-6</v>
          </cell>
        </row>
        <row r="278">
          <cell r="A278" t="str">
            <v>KZ46L2007A03</v>
          </cell>
          <cell r="B278" t="str">
            <v>120/6</v>
          </cell>
          <cell r="C278">
            <v>36542</v>
          </cell>
          <cell r="D278">
            <v>36727</v>
          </cell>
          <cell r="E278">
            <v>185</v>
          </cell>
          <cell r="F278">
            <v>97.41</v>
          </cell>
          <cell r="G278">
            <v>97.13</v>
          </cell>
          <cell r="H278">
            <v>10.63545837</v>
          </cell>
          <cell r="I278">
            <v>500000000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50</v>
          </cell>
          <cell r="T278" t="str">
            <v>ГКО-6</v>
          </cell>
        </row>
        <row r="279">
          <cell r="A279" t="str">
            <v>KZ49L1910A08</v>
          </cell>
          <cell r="B279" t="str">
            <v>3/9B</v>
          </cell>
          <cell r="C279">
            <v>36543</v>
          </cell>
          <cell r="D279">
            <v>36818</v>
          </cell>
          <cell r="E279">
            <v>275</v>
          </cell>
          <cell r="F279">
            <v>93.1</v>
          </cell>
          <cell r="G279">
            <v>93.09</v>
          </cell>
          <cell r="H279">
            <v>9.8818474758324495</v>
          </cell>
          <cell r="I279">
            <v>4000000</v>
          </cell>
          <cell r="J279">
            <v>218177</v>
          </cell>
          <cell r="K279">
            <v>20291434.719999999</v>
          </cell>
          <cell r="L279">
            <v>154645</v>
          </cell>
          <cell r="M279">
            <v>14397419.5</v>
          </cell>
          <cell r="N279">
            <v>507.28586799999999</v>
          </cell>
          <cell r="O279">
            <v>9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ГКВО-9</v>
          </cell>
        </row>
        <row r="280">
          <cell r="A280" t="str">
            <v>KZ97K0903A01</v>
          </cell>
          <cell r="B280" t="str">
            <v>363/n</v>
          </cell>
          <cell r="C280">
            <v>36544</v>
          </cell>
          <cell r="D280">
            <v>36594</v>
          </cell>
          <cell r="E280">
            <v>49</v>
          </cell>
          <cell r="F280">
            <v>98.18</v>
          </cell>
          <cell r="G280">
            <v>98.18</v>
          </cell>
          <cell r="H280">
            <v>13.770625381951501</v>
          </cell>
          <cell r="I280">
            <v>500000000</v>
          </cell>
          <cell r="J280">
            <v>4309211</v>
          </cell>
          <cell r="K280">
            <v>422909035.69</v>
          </cell>
          <cell r="L280">
            <v>3835504</v>
          </cell>
          <cell r="M280">
            <v>376569782.72000003</v>
          </cell>
          <cell r="N280">
            <v>84.581807138000002</v>
          </cell>
          <cell r="O280">
            <v>4</v>
          </cell>
          <cell r="P280">
            <v>100</v>
          </cell>
          <cell r="S280">
            <v>60</v>
          </cell>
          <cell r="T280" t="str">
            <v>Ноты-49</v>
          </cell>
        </row>
        <row r="281">
          <cell r="A281" t="str">
            <v>KZ8LK1102A00</v>
          </cell>
          <cell r="B281" t="str">
            <v>364/n</v>
          </cell>
          <cell r="C281">
            <v>36545</v>
          </cell>
          <cell r="D281">
            <v>36567</v>
          </cell>
          <cell r="E281">
            <v>21</v>
          </cell>
          <cell r="F281">
            <v>99.25</v>
          </cell>
          <cell r="G281">
            <v>99.25</v>
          </cell>
          <cell r="H281">
            <v>13.0982367758186</v>
          </cell>
          <cell r="I281">
            <v>500000000</v>
          </cell>
          <cell r="J281">
            <v>18090997</v>
          </cell>
          <cell r="K281">
            <v>1795236631.51</v>
          </cell>
          <cell r="L281">
            <v>15608893</v>
          </cell>
          <cell r="M281">
            <v>1549182630.25</v>
          </cell>
          <cell r="N281">
            <v>359.04732630199999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60</v>
          </cell>
          <cell r="T281" t="str">
            <v>Ноты-21</v>
          </cell>
        </row>
        <row r="282">
          <cell r="A282" t="str">
            <v>KZ4CL2501A17</v>
          </cell>
          <cell r="B282" t="str">
            <v>2/12B</v>
          </cell>
          <cell r="C282">
            <v>36549</v>
          </cell>
          <cell r="D282">
            <v>36916</v>
          </cell>
          <cell r="E282">
            <v>365</v>
          </cell>
          <cell r="F282">
            <v>90.85</v>
          </cell>
          <cell r="G282">
            <v>90.85</v>
          </cell>
          <cell r="H282">
            <v>10.071546505228399</v>
          </cell>
          <cell r="I282">
            <v>4000000</v>
          </cell>
          <cell r="J282">
            <v>33550</v>
          </cell>
          <cell r="K282">
            <v>2985315</v>
          </cell>
          <cell r="L282">
            <v>19550</v>
          </cell>
          <cell r="M282">
            <v>1776117.5</v>
          </cell>
          <cell r="N282">
            <v>74.632874999999999</v>
          </cell>
          <cell r="O282">
            <v>5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ГКВО-12</v>
          </cell>
        </row>
        <row r="283">
          <cell r="A283" t="str">
            <v>KZ46L2707A06</v>
          </cell>
          <cell r="B283" t="str">
            <v>121/6</v>
          </cell>
          <cell r="C283">
            <v>36550</v>
          </cell>
          <cell r="D283">
            <v>36734</v>
          </cell>
          <cell r="E283">
            <v>185</v>
          </cell>
          <cell r="F283">
            <v>92.16</v>
          </cell>
          <cell r="G283">
            <v>92.16</v>
          </cell>
          <cell r="H283">
            <v>17.0138888888889</v>
          </cell>
          <cell r="I283">
            <v>500000000</v>
          </cell>
          <cell r="J283">
            <v>10635250</v>
          </cell>
          <cell r="K283">
            <v>978022942.5</v>
          </cell>
          <cell r="L283">
            <v>7920000</v>
          </cell>
          <cell r="M283">
            <v>729907200</v>
          </cell>
          <cell r="N283">
            <v>195.60458850000001</v>
          </cell>
          <cell r="O283">
            <v>10</v>
          </cell>
          <cell r="P283">
            <v>100</v>
          </cell>
          <cell r="S283">
            <v>50</v>
          </cell>
          <cell r="T283" t="str">
            <v>ГКО-6</v>
          </cell>
        </row>
        <row r="284">
          <cell r="A284" t="str">
            <v>KZ8SK2402A08</v>
          </cell>
          <cell r="B284" t="str">
            <v>365/n</v>
          </cell>
          <cell r="C284">
            <v>36551</v>
          </cell>
          <cell r="D284">
            <v>36580</v>
          </cell>
          <cell r="E284">
            <v>28</v>
          </cell>
          <cell r="F284">
            <v>99.01</v>
          </cell>
          <cell r="G284">
            <v>99.01</v>
          </cell>
          <cell r="H284">
            <v>12.9986870013129</v>
          </cell>
          <cell r="I284">
            <v>150000000</v>
          </cell>
          <cell r="J284">
            <v>14684514</v>
          </cell>
          <cell r="K284">
            <v>1453062690</v>
          </cell>
          <cell r="L284">
            <v>6516304</v>
          </cell>
          <cell r="M284">
            <v>645179259.03999996</v>
          </cell>
          <cell r="N284">
            <v>968.70845999999995</v>
          </cell>
          <cell r="O284">
            <v>13</v>
          </cell>
          <cell r="P284">
            <v>100</v>
          </cell>
          <cell r="Q284">
            <v>30</v>
          </cell>
          <cell r="R284">
            <v>50</v>
          </cell>
          <cell r="S284">
            <v>60</v>
          </cell>
          <cell r="T284" t="str">
            <v>Ноты-28</v>
          </cell>
        </row>
        <row r="285">
          <cell r="A285" t="str">
            <v>KZ96K1003A09</v>
          </cell>
          <cell r="B285" t="str">
            <v>366/n</v>
          </cell>
          <cell r="C285">
            <v>36552</v>
          </cell>
          <cell r="D285">
            <v>36595</v>
          </cell>
          <cell r="E285">
            <v>42</v>
          </cell>
          <cell r="F285">
            <v>98.5</v>
          </cell>
          <cell r="G285">
            <v>98.5</v>
          </cell>
          <cell r="H285">
            <v>13.197969543147201</v>
          </cell>
          <cell r="I285">
            <v>150000000</v>
          </cell>
          <cell r="J285">
            <v>4955847</v>
          </cell>
          <cell r="K285">
            <v>487608586.32999998</v>
          </cell>
          <cell r="L285">
            <v>2365847</v>
          </cell>
          <cell r="M285">
            <v>233037829.5</v>
          </cell>
          <cell r="N285">
            <v>325.07239088666699</v>
          </cell>
          <cell r="O285">
            <v>9</v>
          </cell>
          <cell r="P285">
            <v>100</v>
          </cell>
          <cell r="Q285">
            <v>50</v>
          </cell>
          <cell r="R285">
            <v>25</v>
          </cell>
          <cell r="S285">
            <v>60</v>
          </cell>
          <cell r="T285" t="str">
            <v>Ноты-42</v>
          </cell>
        </row>
        <row r="286">
          <cell r="A286" t="str">
            <v>KZ46L2807A05</v>
          </cell>
          <cell r="B286" t="str">
            <v>28/6B</v>
          </cell>
          <cell r="C286">
            <v>36553</v>
          </cell>
          <cell r="D286">
            <v>36735</v>
          </cell>
          <cell r="E286">
            <v>182</v>
          </cell>
          <cell r="F286">
            <v>95.35</v>
          </cell>
          <cell r="G286">
            <v>95.35</v>
          </cell>
          <cell r="H286">
            <v>9.7535395909806102</v>
          </cell>
          <cell r="I286">
            <v>4000000</v>
          </cell>
          <cell r="J286">
            <v>197215</v>
          </cell>
          <cell r="K286">
            <v>18798075.059999999</v>
          </cell>
          <cell r="L286">
            <v>192215</v>
          </cell>
          <cell r="M286">
            <v>18327700.25</v>
          </cell>
          <cell r="N286">
            <v>469.95187650000003</v>
          </cell>
          <cell r="O286">
            <v>8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ГКВО-6</v>
          </cell>
        </row>
        <row r="287">
          <cell r="A287" t="str">
            <v>KZ4CL0102A14</v>
          </cell>
          <cell r="B287" t="str">
            <v>3/12B</v>
          </cell>
          <cell r="C287">
            <v>36556</v>
          </cell>
          <cell r="D287">
            <v>36923</v>
          </cell>
          <cell r="E287">
            <v>365</v>
          </cell>
          <cell r="H287">
            <v>20.99</v>
          </cell>
          <cell r="I287">
            <v>4000000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</v>
          </cell>
          <cell r="Q287">
            <v>70</v>
          </cell>
          <cell r="R287">
            <v>70</v>
          </cell>
          <cell r="S287">
            <v>50</v>
          </cell>
          <cell r="T287" t="str">
            <v>ГКВО-12</v>
          </cell>
        </row>
        <row r="288">
          <cell r="A288" t="str">
            <v>KZ46L0308A03</v>
          </cell>
          <cell r="B288" t="str">
            <v>122/6</v>
          </cell>
          <cell r="C288">
            <v>36557</v>
          </cell>
          <cell r="D288">
            <v>36741</v>
          </cell>
          <cell r="E288">
            <v>185</v>
          </cell>
          <cell r="F288">
            <v>92.16</v>
          </cell>
          <cell r="G288">
            <v>92.16</v>
          </cell>
          <cell r="H288">
            <v>17.0138888888889</v>
          </cell>
          <cell r="I288">
            <v>500000000</v>
          </cell>
          <cell r="J288">
            <v>6602630</v>
          </cell>
          <cell r="K288">
            <v>606788235.08000004</v>
          </cell>
          <cell r="L288">
            <v>3919430</v>
          </cell>
          <cell r="M288">
            <v>361214668.80000001</v>
          </cell>
          <cell r="N288">
            <v>121.357647016</v>
          </cell>
          <cell r="O288">
            <v>7</v>
          </cell>
          <cell r="P288">
            <v>100</v>
          </cell>
          <cell r="Q288">
            <v>50</v>
          </cell>
          <cell r="R288">
            <v>25</v>
          </cell>
          <cell r="S288">
            <v>50</v>
          </cell>
          <cell r="T288" t="str">
            <v>ГКО-6</v>
          </cell>
        </row>
        <row r="289">
          <cell r="A289" t="str">
            <v>KZ8SK0203A03</v>
          </cell>
          <cell r="B289" t="str">
            <v>367/n</v>
          </cell>
          <cell r="C289">
            <v>36558</v>
          </cell>
          <cell r="D289">
            <v>36587</v>
          </cell>
          <cell r="E289">
            <v>28</v>
          </cell>
          <cell r="F289">
            <v>99.02</v>
          </cell>
          <cell r="G289">
            <v>99.02</v>
          </cell>
          <cell r="H289">
            <v>12.866087659058801</v>
          </cell>
          <cell r="I289">
            <v>300000000</v>
          </cell>
          <cell r="J289">
            <v>16652607</v>
          </cell>
          <cell r="K289">
            <v>1646649642.3299999</v>
          </cell>
          <cell r="L289">
            <v>6921131</v>
          </cell>
          <cell r="M289">
            <v>685330391.62</v>
          </cell>
          <cell r="N289">
            <v>548.88321411000004</v>
          </cell>
          <cell r="O289">
            <v>10</v>
          </cell>
          <cell r="P289">
            <v>100</v>
          </cell>
          <cell r="S289">
            <v>60</v>
          </cell>
          <cell r="T289" t="str">
            <v>Ноты-28</v>
          </cell>
        </row>
        <row r="290">
          <cell r="A290" t="str">
            <v>KZ97K2403A02</v>
          </cell>
          <cell r="B290" t="str">
            <v>368/n</v>
          </cell>
          <cell r="C290">
            <v>36560</v>
          </cell>
          <cell r="D290">
            <v>36609</v>
          </cell>
          <cell r="E290">
            <v>49</v>
          </cell>
          <cell r="F290">
            <v>98.24</v>
          </cell>
          <cell r="G290">
            <v>98.23</v>
          </cell>
          <cell r="H290">
            <v>13.3085155886459</v>
          </cell>
          <cell r="I290">
            <v>300000000</v>
          </cell>
          <cell r="J290">
            <v>24877700</v>
          </cell>
          <cell r="K290">
            <v>2442983677.77</v>
          </cell>
          <cell r="L290">
            <v>8370457</v>
          </cell>
          <cell r="M290">
            <v>822310695.67999995</v>
          </cell>
          <cell r="N290">
            <v>814.32789259000003</v>
          </cell>
          <cell r="O290">
            <v>13</v>
          </cell>
          <cell r="P290">
            <v>100</v>
          </cell>
          <cell r="S290">
            <v>60</v>
          </cell>
          <cell r="T290" t="str">
            <v>Ноты-49</v>
          </cell>
        </row>
        <row r="291">
          <cell r="A291" t="str">
            <v>KZ4CL0802A17</v>
          </cell>
          <cell r="B291" t="str">
            <v>30/12</v>
          </cell>
          <cell r="C291">
            <v>36563</v>
          </cell>
          <cell r="D291">
            <v>36930</v>
          </cell>
          <cell r="E291">
            <v>366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500000000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50</v>
          </cell>
          <cell r="T291" t="str">
            <v>ГКО-12</v>
          </cell>
        </row>
        <row r="292">
          <cell r="A292" t="str">
            <v>KZ46L1008A04</v>
          </cell>
          <cell r="B292" t="str">
            <v>123/6</v>
          </cell>
          <cell r="C292">
            <v>36564</v>
          </cell>
          <cell r="D292">
            <v>36748</v>
          </cell>
          <cell r="E292">
            <v>185</v>
          </cell>
          <cell r="F292">
            <v>92.16</v>
          </cell>
          <cell r="G292">
            <v>92.15</v>
          </cell>
          <cell r="H292">
            <v>17.0138888888889</v>
          </cell>
          <cell r="I292">
            <v>500000000</v>
          </cell>
          <cell r="J292">
            <v>7710000</v>
          </cell>
          <cell r="K292">
            <v>707619100</v>
          </cell>
          <cell r="L292">
            <v>5000000</v>
          </cell>
          <cell r="M292">
            <v>460796000</v>
          </cell>
          <cell r="N292">
            <v>141.52382</v>
          </cell>
          <cell r="O292">
            <v>6</v>
          </cell>
          <cell r="P292">
            <v>100</v>
          </cell>
          <cell r="Q292">
            <v>50</v>
          </cell>
          <cell r="R292">
            <v>25</v>
          </cell>
          <cell r="S292">
            <v>50</v>
          </cell>
          <cell r="T292" t="str">
            <v>ГКО-6</v>
          </cell>
        </row>
        <row r="293">
          <cell r="A293" t="str">
            <v>KZ97K3003A04</v>
          </cell>
          <cell r="B293" t="str">
            <v>369/n</v>
          </cell>
          <cell r="C293">
            <v>36565</v>
          </cell>
          <cell r="D293">
            <v>36615</v>
          </cell>
          <cell r="E293">
            <v>49</v>
          </cell>
          <cell r="F293">
            <v>98.24</v>
          </cell>
          <cell r="G293">
            <v>98.23</v>
          </cell>
          <cell r="H293">
            <v>13.3085155886459</v>
          </cell>
          <cell r="I293">
            <v>300000000</v>
          </cell>
          <cell r="J293">
            <v>23303295</v>
          </cell>
          <cell r="K293">
            <v>2288981380.02</v>
          </cell>
          <cell r="L293">
            <v>16623052</v>
          </cell>
          <cell r="M293">
            <v>1633015228.48</v>
          </cell>
          <cell r="N293">
            <v>762.99379334000002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Ноты-49</v>
          </cell>
        </row>
        <row r="294">
          <cell r="A294" t="str">
            <v>KZ4CL0902A16</v>
          </cell>
          <cell r="B294" t="str">
            <v>4/12B</v>
          </cell>
          <cell r="C294">
            <v>36566</v>
          </cell>
          <cell r="D294">
            <v>36931</v>
          </cell>
          <cell r="E294">
            <v>365</v>
          </cell>
          <cell r="F294">
            <v>90.85</v>
          </cell>
          <cell r="G294">
            <v>90.85</v>
          </cell>
          <cell r="H294">
            <v>10.071546505228399</v>
          </cell>
          <cell r="I294">
            <v>4000000</v>
          </cell>
          <cell r="J294">
            <v>148092</v>
          </cell>
          <cell r="K294">
            <v>13452981.18</v>
          </cell>
          <cell r="L294">
            <v>110052</v>
          </cell>
          <cell r="M294">
            <v>9998362.0999999996</v>
          </cell>
          <cell r="N294">
            <v>336.32452949999998</v>
          </cell>
          <cell r="O294">
            <v>9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ГКВО-12</v>
          </cell>
        </row>
        <row r="295">
          <cell r="A295" t="str">
            <v>KZ95K1703A03</v>
          </cell>
          <cell r="B295" t="str">
            <v>370/n</v>
          </cell>
          <cell r="C295">
            <v>36567</v>
          </cell>
          <cell r="D295">
            <v>36602</v>
          </cell>
          <cell r="E295">
            <v>35</v>
          </cell>
          <cell r="F295">
            <v>98.76</v>
          </cell>
          <cell r="G295">
            <v>98.76</v>
          </cell>
          <cell r="H295">
            <v>13.0579181855001</v>
          </cell>
          <cell r="I295">
            <v>300000000</v>
          </cell>
          <cell r="J295">
            <v>14206125</v>
          </cell>
          <cell r="K295">
            <v>1402831987.77</v>
          </cell>
          <cell r="L295">
            <v>9016391</v>
          </cell>
          <cell r="M295">
            <v>890458775.15999997</v>
          </cell>
          <cell r="N295">
            <v>467.61066259</v>
          </cell>
          <cell r="O295">
            <v>6</v>
          </cell>
          <cell r="P295">
            <v>100</v>
          </cell>
          <cell r="Q295">
            <v>30</v>
          </cell>
          <cell r="R295">
            <v>50</v>
          </cell>
          <cell r="S295">
            <v>60</v>
          </cell>
          <cell r="T295" t="str">
            <v>Ноты-35</v>
          </cell>
        </row>
        <row r="296">
          <cell r="A296" t="str">
            <v>KZ49L1011A06</v>
          </cell>
          <cell r="B296" t="str">
            <v>4/9B</v>
          </cell>
          <cell r="C296">
            <v>36567</v>
          </cell>
          <cell r="D296">
            <v>36840</v>
          </cell>
          <cell r="E296">
            <v>275</v>
          </cell>
          <cell r="F296">
            <v>93.16</v>
          </cell>
          <cell r="G296">
            <v>93.16</v>
          </cell>
          <cell r="H296">
            <v>9.7896092743666898</v>
          </cell>
          <cell r="I296">
            <v>4000000</v>
          </cell>
          <cell r="J296">
            <v>320522</v>
          </cell>
          <cell r="K296">
            <v>29841871.98</v>
          </cell>
          <cell r="L296">
            <v>126080</v>
          </cell>
          <cell r="M296">
            <v>11745612.800000001</v>
          </cell>
          <cell r="N296">
            <v>746.04679950000002</v>
          </cell>
          <cell r="O296">
            <v>11</v>
          </cell>
          <cell r="P296">
            <v>100</v>
          </cell>
          <cell r="Q296">
            <v>139.65</v>
          </cell>
          <cell r="R296">
            <v>142.69999999999999</v>
          </cell>
          <cell r="S296">
            <v>50</v>
          </cell>
          <cell r="T296" t="str">
            <v>ГКВО-9</v>
          </cell>
        </row>
        <row r="297">
          <cell r="A297" t="str">
            <v>KZ4CL1402A19</v>
          </cell>
          <cell r="B297" t="str">
            <v>31/12</v>
          </cell>
          <cell r="C297">
            <v>36570</v>
          </cell>
          <cell r="D297">
            <v>36936</v>
          </cell>
          <cell r="E297">
            <v>364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500000000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ГКО-12</v>
          </cell>
        </row>
        <row r="298">
          <cell r="A298" t="str">
            <v>KZ4CL1502A18</v>
          </cell>
          <cell r="B298" t="str">
            <v>5/12B</v>
          </cell>
          <cell r="C298">
            <v>36571</v>
          </cell>
          <cell r="D298">
            <v>36937</v>
          </cell>
          <cell r="E298">
            <v>366</v>
          </cell>
          <cell r="F298">
            <v>90.85</v>
          </cell>
          <cell r="G298">
            <v>90.85</v>
          </cell>
          <cell r="H298">
            <v>10.071546505228399</v>
          </cell>
          <cell r="I298">
            <v>4000000</v>
          </cell>
          <cell r="J298">
            <v>141791</v>
          </cell>
          <cell r="K298">
            <v>12831604.6</v>
          </cell>
          <cell r="L298">
            <v>86566</v>
          </cell>
          <cell r="M298">
            <v>7864521.0999999996</v>
          </cell>
          <cell r="N298">
            <v>320.79011500000001</v>
          </cell>
          <cell r="O298">
            <v>12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ГКВО-12</v>
          </cell>
        </row>
        <row r="299">
          <cell r="A299" t="str">
            <v>KZ43L1905A01</v>
          </cell>
          <cell r="B299" t="str">
            <v>260/3</v>
          </cell>
          <cell r="C299">
            <v>36573</v>
          </cell>
          <cell r="D299">
            <v>36665</v>
          </cell>
          <cell r="E299">
            <v>92</v>
          </cell>
          <cell r="F299">
            <v>96.28</v>
          </cell>
          <cell r="G299">
            <v>96.28</v>
          </cell>
          <cell r="H299">
            <v>15.454923140839201</v>
          </cell>
          <cell r="I299">
            <v>200000000</v>
          </cell>
          <cell r="J299">
            <v>17258493</v>
          </cell>
          <cell r="K299">
            <v>1660260826.5599999</v>
          </cell>
          <cell r="L299">
            <v>2077274</v>
          </cell>
          <cell r="M299">
            <v>199999940.72</v>
          </cell>
          <cell r="N299">
            <v>830.13041327999997</v>
          </cell>
          <cell r="O299">
            <v>14</v>
          </cell>
          <cell r="P299">
            <v>100</v>
          </cell>
          <cell r="Q299">
            <v>30</v>
          </cell>
          <cell r="R299">
            <v>50</v>
          </cell>
          <cell r="S299">
            <v>50</v>
          </cell>
          <cell r="T299" t="str">
            <v>ГКО-3</v>
          </cell>
        </row>
        <row r="300">
          <cell r="A300" t="str">
            <v>KZ97K0704A02</v>
          </cell>
          <cell r="B300" t="str">
            <v>371/n</v>
          </cell>
          <cell r="C300">
            <v>36573</v>
          </cell>
          <cell r="D300">
            <v>36623</v>
          </cell>
          <cell r="E300">
            <v>49</v>
          </cell>
          <cell r="F300">
            <v>98.25</v>
          </cell>
          <cell r="G300">
            <v>98.25</v>
          </cell>
          <cell r="H300">
            <v>13.2315521628499</v>
          </cell>
          <cell r="I300">
            <v>300000000</v>
          </cell>
          <cell r="J300">
            <v>7149623</v>
          </cell>
          <cell r="K300">
            <v>702168398.88999999</v>
          </cell>
          <cell r="L300">
            <v>4639380</v>
          </cell>
          <cell r="M300">
            <v>455819085</v>
          </cell>
          <cell r="N300">
            <v>234.056132963333</v>
          </cell>
          <cell r="O300">
            <v>12</v>
          </cell>
          <cell r="P300">
            <v>100</v>
          </cell>
          <cell r="Q300">
            <v>50</v>
          </cell>
          <cell r="R300">
            <v>25</v>
          </cell>
          <cell r="S300">
            <v>60</v>
          </cell>
          <cell r="T300" t="str">
            <v>Ноты-49</v>
          </cell>
        </row>
        <row r="301">
          <cell r="A301" t="str">
            <v>KZ46L2408A08</v>
          </cell>
          <cell r="B301" t="str">
            <v>124/6</v>
          </cell>
          <cell r="C301">
            <v>36577</v>
          </cell>
          <cell r="D301">
            <v>36762</v>
          </cell>
          <cell r="E301">
            <v>185</v>
          </cell>
          <cell r="F301">
            <v>92.23</v>
          </cell>
          <cell r="G301">
            <v>92.23</v>
          </cell>
          <cell r="H301">
            <v>16.849181394340199</v>
          </cell>
          <cell r="I301">
            <v>500000000</v>
          </cell>
          <cell r="J301">
            <v>13552352</v>
          </cell>
          <cell r="K301">
            <v>1248435295.5599999</v>
          </cell>
          <cell r="L301">
            <v>7788927</v>
          </cell>
          <cell r="M301">
            <v>718372737.21000004</v>
          </cell>
          <cell r="N301">
            <v>249.68705911199999</v>
          </cell>
          <cell r="O301">
            <v>12</v>
          </cell>
          <cell r="P301">
            <v>100</v>
          </cell>
          <cell r="S301">
            <v>50</v>
          </cell>
          <cell r="T301" t="str">
            <v>ГКО-6</v>
          </cell>
        </row>
        <row r="302">
          <cell r="A302" t="str">
            <v>KZ4CL2202A19</v>
          </cell>
          <cell r="B302" t="str">
            <v>32/12</v>
          </cell>
          <cell r="C302">
            <v>36578</v>
          </cell>
          <cell r="D302">
            <v>36944</v>
          </cell>
          <cell r="E302">
            <v>366</v>
          </cell>
          <cell r="F302">
            <v>84.76</v>
          </cell>
          <cell r="G302">
            <v>84.75</v>
          </cell>
          <cell r="H302">
            <v>17.980179329872598</v>
          </cell>
          <cell r="I302">
            <v>500000000</v>
          </cell>
          <cell r="J302">
            <v>2767826</v>
          </cell>
          <cell r="K302">
            <v>232622595.00999999</v>
          </cell>
          <cell r="L302">
            <v>1717801</v>
          </cell>
          <cell r="M302">
            <v>145598312.75999999</v>
          </cell>
          <cell r="N302">
            <v>46.524519001999998</v>
          </cell>
          <cell r="O302">
            <v>8</v>
          </cell>
          <cell r="P302">
            <v>100</v>
          </cell>
          <cell r="S302">
            <v>50</v>
          </cell>
          <cell r="T302" t="str">
            <v>ГКО-12</v>
          </cell>
        </row>
        <row r="303">
          <cell r="A303" t="str">
            <v>KZ4CL2302A18</v>
          </cell>
          <cell r="B303" t="str">
            <v>33/12</v>
          </cell>
          <cell r="C303">
            <v>36580</v>
          </cell>
          <cell r="D303">
            <v>36973</v>
          </cell>
          <cell r="E303">
            <v>364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500000000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50</v>
          </cell>
          <cell r="T303" t="str">
            <v>ГКО-12</v>
          </cell>
        </row>
        <row r="304">
          <cell r="A304" t="str">
            <v>KZ98K2104A03</v>
          </cell>
          <cell r="B304" t="str">
            <v>372/n</v>
          </cell>
          <cell r="C304">
            <v>36580</v>
          </cell>
          <cell r="D304">
            <v>36637</v>
          </cell>
          <cell r="E304">
            <v>56</v>
          </cell>
          <cell r="F304">
            <v>98.02</v>
          </cell>
          <cell r="G304">
            <v>98.02</v>
          </cell>
          <cell r="H304">
            <v>13.129973474801099</v>
          </cell>
          <cell r="I304">
            <v>300000000</v>
          </cell>
          <cell r="J304">
            <v>9019245</v>
          </cell>
          <cell r="K304">
            <v>883002351.58000004</v>
          </cell>
          <cell r="L304">
            <v>3192745</v>
          </cell>
          <cell r="M304">
            <v>312952864.89999998</v>
          </cell>
          <cell r="N304">
            <v>294.33411719333299</v>
          </cell>
          <cell r="O304">
            <v>12</v>
          </cell>
          <cell r="P304">
            <v>100</v>
          </cell>
          <cell r="Q304">
            <v>50</v>
          </cell>
          <cell r="R304">
            <v>25</v>
          </cell>
          <cell r="S304">
            <v>60</v>
          </cell>
          <cell r="T304" t="str">
            <v>Ноты-56</v>
          </cell>
        </row>
        <row r="305">
          <cell r="A305" t="str">
            <v>KZ33L3011A00</v>
          </cell>
          <cell r="B305" t="str">
            <v>1/9i</v>
          </cell>
          <cell r="C305">
            <v>36584</v>
          </cell>
          <cell r="D305">
            <v>36860</v>
          </cell>
          <cell r="E305">
            <v>273</v>
          </cell>
          <cell r="F305">
            <v>97.98</v>
          </cell>
          <cell r="G305">
            <v>97.95</v>
          </cell>
          <cell r="H305">
            <v>10.75</v>
          </cell>
          <cell r="I305">
            <v>300000000</v>
          </cell>
          <cell r="J305">
            <v>200500</v>
          </cell>
          <cell r="K305">
            <v>200500000</v>
          </cell>
          <cell r="L305">
            <v>30000</v>
          </cell>
          <cell r="M305">
            <v>30000000</v>
          </cell>
          <cell r="N305">
            <v>66.8333333333333</v>
          </cell>
          <cell r="O305">
            <v>5</v>
          </cell>
          <cell r="P305">
            <v>1000</v>
          </cell>
          <cell r="S305">
            <v>50</v>
          </cell>
          <cell r="T305" t="str">
            <v>ГИКО-9</v>
          </cell>
        </row>
        <row r="306">
          <cell r="A306" t="str">
            <v>KZ4CL0103A13</v>
          </cell>
          <cell r="B306" t="str">
            <v>34/12</v>
          </cell>
          <cell r="C306">
            <v>36585</v>
          </cell>
          <cell r="D306">
            <v>36951</v>
          </cell>
          <cell r="E306">
            <v>366</v>
          </cell>
          <cell r="F306">
            <v>84.76</v>
          </cell>
          <cell r="G306">
            <v>84.76</v>
          </cell>
          <cell r="H306">
            <v>17.980179329872598</v>
          </cell>
          <cell r="I306">
            <v>500000000</v>
          </cell>
          <cell r="J306">
            <v>3544757</v>
          </cell>
          <cell r="K306">
            <v>298922365.19</v>
          </cell>
          <cell r="L306">
            <v>1268000</v>
          </cell>
          <cell r="M306">
            <v>107475680</v>
          </cell>
          <cell r="N306">
            <v>59.784473038000002</v>
          </cell>
          <cell r="O306">
            <v>12</v>
          </cell>
          <cell r="P306">
            <v>100</v>
          </cell>
          <cell r="Q306">
            <v>30</v>
          </cell>
          <cell r="R306">
            <v>50</v>
          </cell>
          <cell r="S306">
            <v>50</v>
          </cell>
          <cell r="T306" t="str">
            <v>ГКО-12</v>
          </cell>
        </row>
        <row r="307">
          <cell r="A307" t="str">
            <v>KZ46L0109A04</v>
          </cell>
          <cell r="B307" t="str">
            <v>125/6</v>
          </cell>
          <cell r="C307">
            <v>36587</v>
          </cell>
          <cell r="D307">
            <v>36770</v>
          </cell>
          <cell r="E307">
            <v>183</v>
          </cell>
          <cell r="F307">
            <v>92.24</v>
          </cell>
          <cell r="G307">
            <v>92.24</v>
          </cell>
          <cell r="H307">
            <v>16.8256721595837</v>
          </cell>
          <cell r="I307">
            <v>500000000</v>
          </cell>
          <cell r="J307">
            <v>4260000</v>
          </cell>
          <cell r="K307">
            <v>391751600</v>
          </cell>
          <cell r="L307">
            <v>2900000</v>
          </cell>
          <cell r="M307">
            <v>267496000</v>
          </cell>
          <cell r="N307">
            <v>78.350319999999996</v>
          </cell>
          <cell r="O307">
            <v>7</v>
          </cell>
          <cell r="P307">
            <v>100</v>
          </cell>
          <cell r="Q307">
            <v>50</v>
          </cell>
          <cell r="R307">
            <v>25</v>
          </cell>
          <cell r="S307">
            <v>50</v>
          </cell>
          <cell r="T307" t="str">
            <v>ГКО-6</v>
          </cell>
        </row>
        <row r="308">
          <cell r="A308" t="str">
            <v>KZ96K1404A04</v>
          </cell>
          <cell r="B308" t="str">
            <v>373/n</v>
          </cell>
          <cell r="C308">
            <v>36587</v>
          </cell>
          <cell r="D308">
            <v>36630</v>
          </cell>
          <cell r="E308">
            <v>42</v>
          </cell>
          <cell r="F308">
            <v>98.52</v>
          </cell>
          <cell r="G308">
            <v>98.52</v>
          </cell>
          <cell r="H308">
            <v>13.019353092434701</v>
          </cell>
          <cell r="I308">
            <v>300000000</v>
          </cell>
          <cell r="J308">
            <v>18109328</v>
          </cell>
          <cell r="K308">
            <v>1783754751.79</v>
          </cell>
          <cell r="L308">
            <v>10962821</v>
          </cell>
          <cell r="M308">
            <v>1080057124.9200001</v>
          </cell>
          <cell r="N308">
            <v>594.58491726333295</v>
          </cell>
          <cell r="O308">
            <v>12</v>
          </cell>
          <cell r="P308">
            <v>100</v>
          </cell>
          <cell r="S308">
            <v>60</v>
          </cell>
          <cell r="T308" t="str">
            <v>Ноты-42</v>
          </cell>
        </row>
        <row r="309">
          <cell r="A309" t="str">
            <v>KZ97K2104A04</v>
          </cell>
          <cell r="B309" t="str">
            <v>374/n</v>
          </cell>
          <cell r="C309">
            <v>36588</v>
          </cell>
          <cell r="D309">
            <v>36637</v>
          </cell>
          <cell r="E309">
            <v>49</v>
          </cell>
          <cell r="F309">
            <v>98.26</v>
          </cell>
          <cell r="G309">
            <v>98.26</v>
          </cell>
          <cell r="H309">
            <v>13.154604402314501</v>
          </cell>
          <cell r="I309">
            <v>300000000</v>
          </cell>
          <cell r="J309">
            <v>3885333</v>
          </cell>
          <cell r="K309">
            <v>381685150.57999998</v>
          </cell>
          <cell r="L309">
            <v>2593333</v>
          </cell>
          <cell r="M309">
            <v>254820900.58000001</v>
          </cell>
          <cell r="N309">
            <v>127.228383526667</v>
          </cell>
          <cell r="O309">
            <v>9</v>
          </cell>
          <cell r="P309">
            <v>100</v>
          </cell>
          <cell r="S309">
            <v>60</v>
          </cell>
          <cell r="T309" t="str">
            <v>Ноты-49</v>
          </cell>
        </row>
        <row r="310">
          <cell r="A310" t="str">
            <v>KZ4CL0203A12</v>
          </cell>
          <cell r="B310" t="str">
            <v>6/12B</v>
          </cell>
          <cell r="C310">
            <v>36588</v>
          </cell>
          <cell r="D310">
            <v>36952</v>
          </cell>
          <cell r="E310">
            <v>366</v>
          </cell>
          <cell r="F310">
            <v>90.91</v>
          </cell>
          <cell r="G310">
            <v>90.91</v>
          </cell>
          <cell r="H310">
            <v>9.9989000109998898</v>
          </cell>
          <cell r="I310">
            <v>4000000</v>
          </cell>
          <cell r="J310">
            <v>278697</v>
          </cell>
          <cell r="K310">
            <v>25314062.09</v>
          </cell>
          <cell r="L310">
            <v>95828</v>
          </cell>
          <cell r="M310">
            <v>8711723.4800000004</v>
          </cell>
          <cell r="N310">
            <v>632.85155225000005</v>
          </cell>
          <cell r="O310">
            <v>13</v>
          </cell>
          <cell r="P310">
            <v>100</v>
          </cell>
          <cell r="Q310">
            <v>140.5</v>
          </cell>
          <cell r="R310">
            <v>145.30000000000001</v>
          </cell>
          <cell r="S310">
            <v>50</v>
          </cell>
          <cell r="T310" t="str">
            <v>ГКВО-12</v>
          </cell>
        </row>
        <row r="311">
          <cell r="A311" t="str">
            <v>KZ46L0709A08</v>
          </cell>
          <cell r="B311" t="str">
            <v>126/6</v>
          </cell>
          <cell r="C311">
            <v>36591</v>
          </cell>
          <cell r="D311">
            <v>36776</v>
          </cell>
          <cell r="E311">
            <v>185</v>
          </cell>
          <cell r="F311">
            <v>92.24</v>
          </cell>
          <cell r="G311">
            <v>92.24</v>
          </cell>
          <cell r="H311">
            <v>16.8256721595837</v>
          </cell>
          <cell r="I311">
            <v>500000000</v>
          </cell>
          <cell r="J311">
            <v>3764050</v>
          </cell>
          <cell r="K311">
            <v>346148842.5</v>
          </cell>
          <cell r="L311">
            <v>2050000</v>
          </cell>
          <cell r="M311">
            <v>189092000</v>
          </cell>
          <cell r="N311">
            <v>69.229768500000006</v>
          </cell>
          <cell r="O311">
            <v>8</v>
          </cell>
          <cell r="P311">
            <v>100</v>
          </cell>
          <cell r="Q311">
            <v>50</v>
          </cell>
          <cell r="R311">
            <v>25</v>
          </cell>
          <cell r="S311">
            <v>50</v>
          </cell>
          <cell r="T311" t="str">
            <v>ГКО-6</v>
          </cell>
        </row>
        <row r="312">
          <cell r="A312" t="str">
            <v>KZ4CL0803A16</v>
          </cell>
          <cell r="B312" t="str">
            <v>35/12</v>
          </cell>
          <cell r="C312">
            <v>36592</v>
          </cell>
          <cell r="D312">
            <v>36958</v>
          </cell>
          <cell r="E312">
            <v>366</v>
          </cell>
          <cell r="F312">
            <v>84.76</v>
          </cell>
          <cell r="G312">
            <v>84.76</v>
          </cell>
          <cell r="H312">
            <v>17.980179329872598</v>
          </cell>
          <cell r="I312">
            <v>500000000</v>
          </cell>
          <cell r="J312">
            <v>3397010</v>
          </cell>
          <cell r="K312">
            <v>285721530.30000001</v>
          </cell>
          <cell r="L312">
            <v>2270000</v>
          </cell>
          <cell r="M312">
            <v>192405200</v>
          </cell>
          <cell r="N312">
            <v>57.144306059999998</v>
          </cell>
          <cell r="O312">
            <v>5</v>
          </cell>
          <cell r="P312">
            <v>100</v>
          </cell>
          <cell r="S312">
            <v>50</v>
          </cell>
          <cell r="T312" t="str">
            <v>ГКО-12</v>
          </cell>
        </row>
        <row r="313">
          <cell r="A313" t="str">
            <v>KZ96K2004A06</v>
          </cell>
          <cell r="B313" t="str">
            <v>375/n</v>
          </cell>
          <cell r="C313">
            <v>36592</v>
          </cell>
          <cell r="D313">
            <v>36636</v>
          </cell>
          <cell r="E313">
            <v>42</v>
          </cell>
          <cell r="F313">
            <v>98.52</v>
          </cell>
          <cell r="G313">
            <v>98.52</v>
          </cell>
          <cell r="H313">
            <v>13.019353092434701</v>
          </cell>
          <cell r="I313">
            <v>300000000</v>
          </cell>
          <cell r="J313">
            <v>5211807</v>
          </cell>
          <cell r="K313">
            <v>513207407.79000002</v>
          </cell>
          <cell r="L313">
            <v>2791400</v>
          </cell>
          <cell r="M313">
            <v>275008722</v>
          </cell>
          <cell r="N313">
            <v>171.06913592999999</v>
          </cell>
          <cell r="O313">
            <v>8</v>
          </cell>
          <cell r="P313">
            <v>100</v>
          </cell>
          <cell r="Q313">
            <v>30</v>
          </cell>
          <cell r="R313">
            <v>50</v>
          </cell>
          <cell r="S313">
            <v>60</v>
          </cell>
          <cell r="T313" t="str">
            <v>Ноты-42</v>
          </cell>
        </row>
        <row r="314">
          <cell r="A314" t="str">
            <v>KZ99K1205A02</v>
          </cell>
          <cell r="B314" t="str">
            <v>376/n</v>
          </cell>
          <cell r="C314">
            <v>36594</v>
          </cell>
          <cell r="D314">
            <v>36658</v>
          </cell>
          <cell r="E314">
            <v>63</v>
          </cell>
          <cell r="F314">
            <v>97.77</v>
          </cell>
          <cell r="G314">
            <v>97.76</v>
          </cell>
          <cell r="H314">
            <v>13.178321002807101</v>
          </cell>
          <cell r="I314">
            <v>300000000</v>
          </cell>
          <cell r="J314">
            <v>7992140</v>
          </cell>
          <cell r="K314">
            <v>780669824.91999996</v>
          </cell>
          <cell r="L314">
            <v>5759829</v>
          </cell>
          <cell r="M314">
            <v>563133881.33000004</v>
          </cell>
          <cell r="N314">
            <v>260.22327497333299</v>
          </cell>
          <cell r="O314">
            <v>11</v>
          </cell>
          <cell r="P314">
            <v>100</v>
          </cell>
          <cell r="Q314">
            <v>50</v>
          </cell>
          <cell r="R314">
            <v>25</v>
          </cell>
          <cell r="S314">
            <v>60</v>
          </cell>
          <cell r="T314" t="str">
            <v>Ноты-63</v>
          </cell>
        </row>
        <row r="315">
          <cell r="A315" t="str">
            <v>KZ4CL0903A15</v>
          </cell>
          <cell r="B315" t="str">
            <v>7/12B</v>
          </cell>
          <cell r="C315">
            <v>36594</v>
          </cell>
          <cell r="D315">
            <v>36959</v>
          </cell>
          <cell r="E315">
            <v>365</v>
          </cell>
          <cell r="F315">
            <v>90.97</v>
          </cell>
          <cell r="G315">
            <v>90.97</v>
          </cell>
          <cell r="H315">
            <v>9.9263493459382204</v>
          </cell>
          <cell r="I315">
            <v>4000000</v>
          </cell>
          <cell r="J315">
            <v>203404</v>
          </cell>
          <cell r="K315">
            <v>18472834.879999999</v>
          </cell>
          <cell r="L315">
            <v>122404</v>
          </cell>
          <cell r="M315">
            <v>11135091.880000001</v>
          </cell>
          <cell r="N315">
            <v>461.82087200000001</v>
          </cell>
          <cell r="O315">
            <v>12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50</v>
          </cell>
          <cell r="T315" t="str">
            <v>ГКВО-12</v>
          </cell>
        </row>
        <row r="316">
          <cell r="A316" t="str">
            <v>KZ46L0809A07</v>
          </cell>
          <cell r="B316" t="str">
            <v>127/6</v>
          </cell>
          <cell r="C316">
            <v>36595</v>
          </cell>
          <cell r="D316">
            <v>36777</v>
          </cell>
          <cell r="E316">
            <v>185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500000000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50</v>
          </cell>
          <cell r="T316" t="str">
            <v>ГКО-6</v>
          </cell>
        </row>
        <row r="317">
          <cell r="A317" t="str">
            <v>KZ97K2804A07</v>
          </cell>
          <cell r="B317" t="str">
            <v>377/n</v>
          </cell>
          <cell r="C317">
            <v>36595</v>
          </cell>
          <cell r="D317">
            <v>36644</v>
          </cell>
          <cell r="E317">
            <v>49</v>
          </cell>
          <cell r="F317">
            <v>98.27</v>
          </cell>
          <cell r="G317">
            <v>98.27</v>
          </cell>
          <cell r="H317">
            <v>13.077672302257699</v>
          </cell>
          <cell r="I317">
            <v>300000000</v>
          </cell>
          <cell r="J317">
            <v>10821967</v>
          </cell>
          <cell r="K317">
            <v>1053329872.67</v>
          </cell>
          <cell r="L317">
            <v>5846344</v>
          </cell>
          <cell r="M317">
            <v>574520434.27999997</v>
          </cell>
          <cell r="N317">
            <v>351.10995755666698</v>
          </cell>
          <cell r="O317">
            <v>14</v>
          </cell>
          <cell r="P317">
            <v>100</v>
          </cell>
          <cell r="Q317">
            <v>50</v>
          </cell>
          <cell r="R317">
            <v>50</v>
          </cell>
          <cell r="S317">
            <v>60</v>
          </cell>
          <cell r="T317" t="str">
            <v>Ноты-49</v>
          </cell>
        </row>
        <row r="318">
          <cell r="A318" t="str">
            <v>KZ46L1409A09</v>
          </cell>
          <cell r="B318" t="str">
            <v>128/6</v>
          </cell>
          <cell r="C318">
            <v>36598</v>
          </cell>
          <cell r="D318">
            <v>36783</v>
          </cell>
          <cell r="E318">
            <v>185</v>
          </cell>
          <cell r="F318">
            <v>92.24</v>
          </cell>
          <cell r="G318">
            <v>92.24</v>
          </cell>
          <cell r="H318">
            <v>16.8256721595837</v>
          </cell>
          <cell r="I318">
            <v>500000000</v>
          </cell>
          <cell r="J318">
            <v>4198149</v>
          </cell>
          <cell r="K318">
            <v>386553221.25999999</v>
          </cell>
          <cell r="L318">
            <v>2006644</v>
          </cell>
          <cell r="M318">
            <v>185092842.56</v>
          </cell>
          <cell r="N318">
            <v>77.310644252000003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50</v>
          </cell>
          <cell r="T318" t="str">
            <v>ГКО-6</v>
          </cell>
        </row>
        <row r="319">
          <cell r="A319" t="str">
            <v>KZ4CL1503A17</v>
          </cell>
          <cell r="B319" t="str">
            <v>36/12</v>
          </cell>
          <cell r="C319">
            <v>36599</v>
          </cell>
          <cell r="D319">
            <v>36965</v>
          </cell>
          <cell r="E319">
            <v>366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500000000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50</v>
          </cell>
          <cell r="T319" t="str">
            <v>ГКО-12</v>
          </cell>
        </row>
        <row r="320">
          <cell r="A320" t="str">
            <v>KZ97K0405A04</v>
          </cell>
          <cell r="B320" t="str">
            <v>378/n</v>
          </cell>
          <cell r="C320">
            <v>36599</v>
          </cell>
          <cell r="D320">
            <v>36650</v>
          </cell>
          <cell r="E320">
            <v>49</v>
          </cell>
          <cell r="F320">
            <v>98.27</v>
          </cell>
          <cell r="G320">
            <v>98.27</v>
          </cell>
          <cell r="H320">
            <v>13.077672302257699</v>
          </cell>
          <cell r="I320">
            <v>300000000</v>
          </cell>
          <cell r="J320">
            <v>3015243</v>
          </cell>
          <cell r="K320">
            <v>296003674.07999998</v>
          </cell>
          <cell r="L320">
            <v>2595000</v>
          </cell>
          <cell r="M320">
            <v>255010650</v>
          </cell>
          <cell r="N320">
            <v>98.667891359999999</v>
          </cell>
          <cell r="O320">
            <v>7</v>
          </cell>
          <cell r="P320">
            <v>100</v>
          </cell>
          <cell r="S320">
            <v>60</v>
          </cell>
          <cell r="T320" t="str">
            <v>Ноты-49</v>
          </cell>
        </row>
        <row r="321">
          <cell r="A321" t="str">
            <v>KZ96K2704A09</v>
          </cell>
          <cell r="B321" t="str">
            <v>379/n</v>
          </cell>
          <cell r="C321">
            <v>36600</v>
          </cell>
          <cell r="D321">
            <v>36643</v>
          </cell>
          <cell r="E321">
            <v>42</v>
          </cell>
          <cell r="F321">
            <v>98.53</v>
          </cell>
          <cell r="G321">
            <v>98.53</v>
          </cell>
          <cell r="H321">
            <v>12.9300720592713</v>
          </cell>
          <cell r="I321">
            <v>300000000</v>
          </cell>
          <cell r="J321">
            <v>5062461</v>
          </cell>
          <cell r="K321">
            <v>498451096.25</v>
          </cell>
          <cell r="L321">
            <v>2502218</v>
          </cell>
          <cell r="M321">
            <v>246543539.53999999</v>
          </cell>
          <cell r="N321">
            <v>166.150365416667</v>
          </cell>
          <cell r="O321">
            <v>11</v>
          </cell>
          <cell r="P321">
            <v>100</v>
          </cell>
          <cell r="Q321">
            <v>30</v>
          </cell>
          <cell r="R321">
            <v>50</v>
          </cell>
          <cell r="S321">
            <v>60</v>
          </cell>
          <cell r="T321" t="str">
            <v>Ноты-42</v>
          </cell>
        </row>
        <row r="322">
          <cell r="A322" t="str">
            <v>KZ43L1606A03</v>
          </cell>
          <cell r="B322" t="str">
            <v>261/3</v>
          </cell>
          <cell r="C322">
            <v>36601</v>
          </cell>
          <cell r="D322">
            <v>36693</v>
          </cell>
          <cell r="E322">
            <v>92</v>
          </cell>
          <cell r="F322">
            <v>96.36</v>
          </cell>
          <cell r="G322">
            <v>96.36</v>
          </cell>
          <cell r="H322">
            <v>15.1100041511</v>
          </cell>
          <cell r="I322">
            <v>300000000</v>
          </cell>
          <cell r="J322">
            <v>8005456</v>
          </cell>
          <cell r="K322">
            <v>770621950.15999997</v>
          </cell>
          <cell r="L322">
            <v>4189356</v>
          </cell>
          <cell r="M322">
            <v>403686344.16000003</v>
          </cell>
          <cell r="N322">
            <v>256.87398338666702</v>
          </cell>
          <cell r="O322">
            <v>12</v>
          </cell>
          <cell r="P322">
            <v>100</v>
          </cell>
          <cell r="Q322">
            <v>50</v>
          </cell>
          <cell r="R322">
            <v>25</v>
          </cell>
          <cell r="S322">
            <v>60</v>
          </cell>
          <cell r="T322" t="str">
            <v>ГКО-3</v>
          </cell>
        </row>
        <row r="323">
          <cell r="A323" t="str">
            <v>KZ46L1509A08</v>
          </cell>
          <cell r="B323" t="str">
            <v>129/6</v>
          </cell>
          <cell r="C323">
            <v>36602</v>
          </cell>
          <cell r="D323">
            <v>36784</v>
          </cell>
          <cell r="E323">
            <v>182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500000000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60</v>
          </cell>
          <cell r="T323" t="str">
            <v>ГКО-6</v>
          </cell>
        </row>
        <row r="324">
          <cell r="A324" t="str">
            <v>KZ99K1905A05</v>
          </cell>
          <cell r="B324" t="str">
            <v>380/n</v>
          </cell>
          <cell r="C324">
            <v>36602</v>
          </cell>
          <cell r="D324">
            <v>36665</v>
          </cell>
          <cell r="E324">
            <v>63</v>
          </cell>
          <cell r="F324">
            <v>97.77</v>
          </cell>
          <cell r="G324">
            <v>97.77</v>
          </cell>
          <cell r="H324">
            <v>13.178321002807101</v>
          </cell>
          <cell r="I324">
            <v>300000000</v>
          </cell>
          <cell r="J324">
            <v>1216619</v>
          </cell>
          <cell r="K324">
            <v>118738253.98999999</v>
          </cell>
          <cell r="L324">
            <v>1036308</v>
          </cell>
          <cell r="M324">
            <v>101319833.16</v>
          </cell>
          <cell r="N324">
            <v>39.579417996666699</v>
          </cell>
          <cell r="O324">
            <v>9</v>
          </cell>
          <cell r="P324">
            <v>100</v>
          </cell>
          <cell r="S324">
            <v>60</v>
          </cell>
          <cell r="T324" t="str">
            <v>Ноты-63</v>
          </cell>
        </row>
        <row r="325">
          <cell r="A325" t="str">
            <v>KZ46L2109A00</v>
          </cell>
          <cell r="B325" t="str">
            <v>130/6</v>
          </cell>
          <cell r="C325">
            <v>36605</v>
          </cell>
          <cell r="D325">
            <v>36790</v>
          </cell>
          <cell r="E325">
            <v>185</v>
          </cell>
          <cell r="F325">
            <v>92.24</v>
          </cell>
          <cell r="G325">
            <v>92.24</v>
          </cell>
          <cell r="H325">
            <v>16.8256721595837</v>
          </cell>
          <cell r="I325">
            <v>500000000</v>
          </cell>
          <cell r="J325">
            <v>3645200</v>
          </cell>
          <cell r="K325">
            <v>331643345.5</v>
          </cell>
          <cell r="L325">
            <v>1284130</v>
          </cell>
          <cell r="M325">
            <v>118453571.84999999</v>
          </cell>
          <cell r="N325">
            <v>66.328669099999999</v>
          </cell>
          <cell r="O325">
            <v>8</v>
          </cell>
          <cell r="P325">
            <v>100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ГКО-6</v>
          </cell>
        </row>
        <row r="326">
          <cell r="A326" t="str">
            <v>KZ4CL2203A18</v>
          </cell>
          <cell r="B326" t="str">
            <v>37/12</v>
          </cell>
          <cell r="C326">
            <v>36606</v>
          </cell>
          <cell r="D326">
            <v>36972</v>
          </cell>
          <cell r="E326">
            <v>366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500000000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50</v>
          </cell>
          <cell r="T326" t="str">
            <v>ГКО-12</v>
          </cell>
        </row>
        <row r="327">
          <cell r="A327" t="str">
            <v>KZ95K2704A00</v>
          </cell>
          <cell r="B327" t="str">
            <v>381/n</v>
          </cell>
          <cell r="C327">
            <v>36606</v>
          </cell>
          <cell r="D327">
            <v>36643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300000000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60</v>
          </cell>
          <cell r="T327" t="str">
            <v>Ноты-35</v>
          </cell>
        </row>
        <row r="328">
          <cell r="A328" t="str">
            <v>KZ46L2209A09</v>
          </cell>
          <cell r="B328" t="str">
            <v>131/6</v>
          </cell>
          <cell r="C328">
            <v>36609</v>
          </cell>
          <cell r="D328">
            <v>36791</v>
          </cell>
          <cell r="E328">
            <v>182</v>
          </cell>
          <cell r="F328">
            <v>92.24</v>
          </cell>
          <cell r="G328">
            <v>92.24</v>
          </cell>
          <cell r="H328">
            <v>16.8256721595837</v>
          </cell>
          <cell r="I328">
            <v>500000000</v>
          </cell>
          <cell r="J328">
            <v>3315000</v>
          </cell>
          <cell r="K328">
            <v>299540360</v>
          </cell>
          <cell r="L328">
            <v>2105000</v>
          </cell>
          <cell r="M328">
            <v>194165200</v>
          </cell>
          <cell r="N328">
            <v>59.908071999999997</v>
          </cell>
          <cell r="O328">
            <v>10</v>
          </cell>
          <cell r="P328">
            <v>100</v>
          </cell>
          <cell r="S328">
            <v>50</v>
          </cell>
          <cell r="T328" t="str">
            <v>ГКО-6</v>
          </cell>
        </row>
        <row r="329">
          <cell r="A329" t="str">
            <v>KZ96K0505A04</v>
          </cell>
          <cell r="B329" t="str">
            <v>382/n</v>
          </cell>
          <cell r="C329">
            <v>36609</v>
          </cell>
          <cell r="D329">
            <v>36651</v>
          </cell>
          <cell r="E329">
            <v>42</v>
          </cell>
          <cell r="F329">
            <v>98.53</v>
          </cell>
          <cell r="G329">
            <v>98.53</v>
          </cell>
          <cell r="H329">
            <v>12.9300720592713</v>
          </cell>
          <cell r="I329">
            <v>300000000</v>
          </cell>
          <cell r="J329">
            <v>8455971</v>
          </cell>
          <cell r="K329">
            <v>833022448.02999997</v>
          </cell>
          <cell r="L329">
            <v>6775971</v>
          </cell>
          <cell r="M329">
            <v>667636422.63</v>
          </cell>
          <cell r="N329">
            <v>277.674149343333</v>
          </cell>
          <cell r="O329">
            <v>11</v>
          </cell>
          <cell r="P329">
            <v>100</v>
          </cell>
          <cell r="Q329">
            <v>30</v>
          </cell>
          <cell r="R329">
            <v>100</v>
          </cell>
          <cell r="S329">
            <v>60</v>
          </cell>
          <cell r="T329" t="str">
            <v>Ноты-42</v>
          </cell>
        </row>
        <row r="330">
          <cell r="A330" t="str">
            <v>KZ46L2809A03</v>
          </cell>
          <cell r="B330" t="str">
            <v>132/6</v>
          </cell>
          <cell r="C330">
            <v>36612</v>
          </cell>
          <cell r="D330">
            <v>36797</v>
          </cell>
          <cell r="E330">
            <v>185</v>
          </cell>
          <cell r="F330">
            <v>92.24</v>
          </cell>
          <cell r="G330">
            <v>92.24</v>
          </cell>
          <cell r="H330">
            <v>16.8256721595837</v>
          </cell>
          <cell r="I330">
            <v>500000000</v>
          </cell>
          <cell r="J330">
            <v>3616796</v>
          </cell>
          <cell r="K330">
            <v>333322549.68000001</v>
          </cell>
          <cell r="L330">
            <v>3096796</v>
          </cell>
          <cell r="M330">
            <v>285648463.04000002</v>
          </cell>
          <cell r="N330">
            <v>66.664509936000002</v>
          </cell>
          <cell r="O330">
            <v>11</v>
          </cell>
          <cell r="P330">
            <v>100</v>
          </cell>
          <cell r="Q330">
            <v>50</v>
          </cell>
          <cell r="R330">
            <v>100</v>
          </cell>
          <cell r="S330">
            <v>50</v>
          </cell>
          <cell r="T330" t="str">
            <v>ГКО-6</v>
          </cell>
        </row>
        <row r="331">
          <cell r="A331" t="str">
            <v>KZ4CL2903A11</v>
          </cell>
          <cell r="B331" t="str">
            <v>38/12</v>
          </cell>
          <cell r="C331">
            <v>36613</v>
          </cell>
          <cell r="D331">
            <v>36979</v>
          </cell>
          <cell r="E331">
            <v>366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50</v>
          </cell>
          <cell r="T331" t="str">
            <v>ГКО-12</v>
          </cell>
        </row>
        <row r="332">
          <cell r="A332" t="str">
            <v>KZ96K1105A06</v>
          </cell>
          <cell r="B332" t="str">
            <v>383/n</v>
          </cell>
          <cell r="C332">
            <v>36614</v>
          </cell>
          <cell r="D332">
            <v>36657</v>
          </cell>
          <cell r="E332">
            <v>42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300000000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Ноты-42</v>
          </cell>
        </row>
        <row r="333">
          <cell r="A333" t="str">
            <v>KZ46L2909A02</v>
          </cell>
          <cell r="B333" t="str">
            <v>29/6B</v>
          </cell>
          <cell r="C333">
            <v>36615</v>
          </cell>
          <cell r="D333">
            <v>36798</v>
          </cell>
          <cell r="E333">
            <v>182</v>
          </cell>
          <cell r="F333">
            <v>95.37</v>
          </cell>
          <cell r="G333">
            <v>95.37</v>
          </cell>
          <cell r="H333">
            <v>9.7095522701058901</v>
          </cell>
          <cell r="I333">
            <v>4000000</v>
          </cell>
          <cell r="J333">
            <v>140119</v>
          </cell>
          <cell r="K333">
            <v>13349422.33</v>
          </cell>
          <cell r="L333">
            <v>123319</v>
          </cell>
          <cell r="M333">
            <v>11760933.029999999</v>
          </cell>
          <cell r="N333">
            <v>333.73555825</v>
          </cell>
          <cell r="O333">
            <v>11</v>
          </cell>
          <cell r="P333">
            <v>100</v>
          </cell>
          <cell r="Q333">
            <v>141.80000000000001</v>
          </cell>
          <cell r="R333">
            <v>142.75</v>
          </cell>
          <cell r="S333">
            <v>50</v>
          </cell>
          <cell r="T333" t="str">
            <v>ГКВО-6</v>
          </cell>
        </row>
        <row r="334">
          <cell r="A334" t="str">
            <v>KZ98K2605A07</v>
          </cell>
          <cell r="B334" t="str">
            <v>384/n</v>
          </cell>
          <cell r="C334">
            <v>36615</v>
          </cell>
          <cell r="D334">
            <v>36672</v>
          </cell>
          <cell r="E334">
            <v>56</v>
          </cell>
          <cell r="F334">
            <v>98.02</v>
          </cell>
          <cell r="G334">
            <v>98.02</v>
          </cell>
          <cell r="H334">
            <v>13.129973474801099</v>
          </cell>
          <cell r="I334">
            <v>300000000</v>
          </cell>
          <cell r="J334">
            <v>3762266</v>
          </cell>
          <cell r="K334">
            <v>368486737.06</v>
          </cell>
          <cell r="L334">
            <v>1619990</v>
          </cell>
          <cell r="M334">
            <v>158792199.5</v>
          </cell>
          <cell r="N334">
            <v>122.828912353333</v>
          </cell>
          <cell r="O334">
            <v>10</v>
          </cell>
          <cell r="P334">
            <v>100</v>
          </cell>
          <cell r="Q334">
            <v>50</v>
          </cell>
          <cell r="R334">
            <v>100</v>
          </cell>
          <cell r="S334">
            <v>60</v>
          </cell>
          <cell r="T334" t="str">
            <v>Ноты-56</v>
          </cell>
        </row>
        <row r="335">
          <cell r="A335" t="str">
            <v>KZ8SK2804A02</v>
          </cell>
          <cell r="B335" t="str">
            <v>385/n</v>
          </cell>
          <cell r="C335">
            <v>36616</v>
          </cell>
          <cell r="D335">
            <v>36644</v>
          </cell>
          <cell r="E335">
            <v>28</v>
          </cell>
          <cell r="F335">
            <v>99.03</v>
          </cell>
          <cell r="G335">
            <v>99.03</v>
          </cell>
          <cell r="H335">
            <v>12.733515096435401</v>
          </cell>
          <cell r="I335">
            <v>300000000</v>
          </cell>
          <cell r="J335">
            <v>1539839</v>
          </cell>
          <cell r="K335">
            <v>152372430.37</v>
          </cell>
          <cell r="L335">
            <v>485239</v>
          </cell>
          <cell r="M335">
            <v>48053218.170000002</v>
          </cell>
          <cell r="N335">
            <v>50.790810123333301</v>
          </cell>
          <cell r="O335">
            <v>8</v>
          </cell>
          <cell r="P335">
            <v>100</v>
          </cell>
          <cell r="S335">
            <v>60</v>
          </cell>
          <cell r="T335" t="str">
            <v>Ноты-28</v>
          </cell>
        </row>
        <row r="336">
          <cell r="A336" t="str">
            <v>KZ46L0510A07</v>
          </cell>
          <cell r="B336" t="str">
            <v>133/6</v>
          </cell>
          <cell r="C336">
            <v>36619</v>
          </cell>
          <cell r="D336">
            <v>36804</v>
          </cell>
          <cell r="E336">
            <v>185</v>
          </cell>
          <cell r="F336">
            <v>92.24</v>
          </cell>
          <cell r="G336">
            <v>92.24</v>
          </cell>
          <cell r="H336">
            <v>16.8256721595837</v>
          </cell>
          <cell r="I336">
            <v>500000000</v>
          </cell>
          <cell r="J336">
            <v>1070764</v>
          </cell>
          <cell r="K336">
            <v>98532134.359999999</v>
          </cell>
          <cell r="L336">
            <v>542064</v>
          </cell>
          <cell r="M336">
            <v>49999983.359999999</v>
          </cell>
          <cell r="N336">
            <v>19.706426872000002</v>
          </cell>
          <cell r="O336">
            <v>6</v>
          </cell>
          <cell r="P336">
            <v>100</v>
          </cell>
          <cell r="S336">
            <v>50</v>
          </cell>
          <cell r="T336" t="str">
            <v>ГКО-6</v>
          </cell>
        </row>
        <row r="337">
          <cell r="A337" t="str">
            <v>KZ4CL0504A18</v>
          </cell>
          <cell r="B337" t="str">
            <v>39/12</v>
          </cell>
          <cell r="C337">
            <v>36620</v>
          </cell>
          <cell r="D337">
            <v>36986</v>
          </cell>
          <cell r="E337">
            <v>366</v>
          </cell>
          <cell r="F337">
            <v>84.76</v>
          </cell>
          <cell r="G337">
            <v>84.76</v>
          </cell>
          <cell r="H337">
            <v>17.980179329872598</v>
          </cell>
          <cell r="I337">
            <v>500000000</v>
          </cell>
          <cell r="J337">
            <v>1852500</v>
          </cell>
          <cell r="K337">
            <v>155263825</v>
          </cell>
          <cell r="L337">
            <v>1000000</v>
          </cell>
          <cell r="M337">
            <v>84760000</v>
          </cell>
          <cell r="N337">
            <v>31.052765000000001</v>
          </cell>
          <cell r="O337">
            <v>7</v>
          </cell>
          <cell r="P337">
            <v>100</v>
          </cell>
          <cell r="Q337">
            <v>50</v>
          </cell>
          <cell r="R337">
            <v>100</v>
          </cell>
          <cell r="S337">
            <v>50</v>
          </cell>
          <cell r="T337" t="str">
            <v>ГКО-12</v>
          </cell>
        </row>
        <row r="338">
          <cell r="A338" t="str">
            <v>KZ95K1105A07</v>
          </cell>
          <cell r="B338" t="str">
            <v>386/n</v>
          </cell>
          <cell r="C338">
            <v>36621</v>
          </cell>
          <cell r="D338">
            <v>36657</v>
          </cell>
          <cell r="E338">
            <v>35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300000000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10</v>
          </cell>
          <cell r="P338">
            <v>100</v>
          </cell>
          <cell r="S338">
            <v>60</v>
          </cell>
          <cell r="T338" t="str">
            <v>Ноты-42</v>
          </cell>
        </row>
        <row r="339">
          <cell r="A339" t="str">
            <v>KZ97K2605A08</v>
          </cell>
          <cell r="B339" t="str">
            <v>387/n</v>
          </cell>
          <cell r="C339">
            <v>36622</v>
          </cell>
          <cell r="D339">
            <v>36672</v>
          </cell>
          <cell r="E339">
            <v>49</v>
          </cell>
          <cell r="F339">
            <v>98.28</v>
          </cell>
          <cell r="G339">
            <v>98.27</v>
          </cell>
          <cell r="H339">
            <v>13.000755857898699</v>
          </cell>
          <cell r="I339">
            <v>300000000</v>
          </cell>
          <cell r="J339">
            <v>8041697</v>
          </cell>
          <cell r="K339">
            <v>790040394.96000004</v>
          </cell>
          <cell r="L339">
            <v>6611697</v>
          </cell>
          <cell r="M339">
            <v>649786861.15999997</v>
          </cell>
          <cell r="N339">
            <v>263.34679832</v>
          </cell>
          <cell r="O339">
            <v>13</v>
          </cell>
          <cell r="P339">
            <v>100</v>
          </cell>
          <cell r="Q339">
            <v>50</v>
          </cell>
          <cell r="R339">
            <v>100</v>
          </cell>
          <cell r="S339">
            <v>60</v>
          </cell>
          <cell r="T339" t="str">
            <v>Ноты-56</v>
          </cell>
        </row>
        <row r="340">
          <cell r="A340" t="str">
            <v>KZ4CL0604A17</v>
          </cell>
          <cell r="B340" t="str">
            <v>40/12</v>
          </cell>
          <cell r="C340">
            <v>36622</v>
          </cell>
          <cell r="D340">
            <v>36987</v>
          </cell>
          <cell r="E340">
            <v>366</v>
          </cell>
          <cell r="F340">
            <v>84.76</v>
          </cell>
          <cell r="G340">
            <v>84.76</v>
          </cell>
          <cell r="H340">
            <v>17.980179329872598</v>
          </cell>
          <cell r="I340">
            <v>500000000</v>
          </cell>
          <cell r="J340">
            <v>2175575</v>
          </cell>
          <cell r="K340">
            <v>182179165.5</v>
          </cell>
          <cell r="L340">
            <v>237615</v>
          </cell>
          <cell r="M340">
            <v>20140247.399999999</v>
          </cell>
          <cell r="N340">
            <v>36.435833100000004</v>
          </cell>
          <cell r="O340">
            <v>8</v>
          </cell>
          <cell r="P340">
            <v>100</v>
          </cell>
          <cell r="S340">
            <v>50</v>
          </cell>
          <cell r="T340" t="str">
            <v>ГКО-12</v>
          </cell>
        </row>
        <row r="341">
          <cell r="A341" t="str">
            <v>KZ46L0610A06</v>
          </cell>
          <cell r="B341" t="str">
            <v>134/6</v>
          </cell>
          <cell r="C341">
            <v>36623</v>
          </cell>
          <cell r="D341">
            <v>36805</v>
          </cell>
          <cell r="E341">
            <v>182</v>
          </cell>
          <cell r="F341">
            <v>92.24</v>
          </cell>
          <cell r="G341">
            <v>92.24</v>
          </cell>
          <cell r="H341">
            <v>16.8256721595837</v>
          </cell>
          <cell r="I341">
            <v>500000000</v>
          </cell>
          <cell r="J341">
            <v>8396886</v>
          </cell>
          <cell r="K341">
            <v>773949349.63999999</v>
          </cell>
          <cell r="L341">
            <v>5519386</v>
          </cell>
          <cell r="M341">
            <v>509108164.63999999</v>
          </cell>
          <cell r="N341">
            <v>154.789869928</v>
          </cell>
          <cell r="O341">
            <v>8</v>
          </cell>
          <cell r="P341">
            <v>100</v>
          </cell>
          <cell r="S341">
            <v>50</v>
          </cell>
          <cell r="T341" t="str">
            <v>ГКО-6</v>
          </cell>
        </row>
        <row r="342">
          <cell r="A342" t="str">
            <v>KZ43L1307A05</v>
          </cell>
          <cell r="B342" t="str">
            <v>262/3</v>
          </cell>
          <cell r="C342">
            <v>36626</v>
          </cell>
          <cell r="D342">
            <v>36720</v>
          </cell>
          <cell r="E342">
            <v>94</v>
          </cell>
          <cell r="F342">
            <v>96.37</v>
          </cell>
          <cell r="G342">
            <v>96.37</v>
          </cell>
          <cell r="H342">
            <v>15.066929542388699</v>
          </cell>
          <cell r="I342">
            <v>500000000</v>
          </cell>
          <cell r="J342">
            <v>11058130</v>
          </cell>
          <cell r="K342">
            <v>1064859636</v>
          </cell>
          <cell r="L342">
            <v>5771670</v>
          </cell>
          <cell r="M342">
            <v>556215837.89999998</v>
          </cell>
          <cell r="N342">
            <v>212.97192720000001</v>
          </cell>
          <cell r="O342">
            <v>10</v>
          </cell>
          <cell r="P342">
            <v>100</v>
          </cell>
          <cell r="Q342">
            <v>50</v>
          </cell>
          <cell r="S342">
            <v>50</v>
          </cell>
          <cell r="T342" t="str">
            <v>ГКО-3</v>
          </cell>
        </row>
        <row r="343">
          <cell r="A343" t="str">
            <v>KZ46L1210A08</v>
          </cell>
          <cell r="B343" t="str">
            <v>135/6</v>
          </cell>
          <cell r="C343">
            <v>36627</v>
          </cell>
          <cell r="D343">
            <v>36811</v>
          </cell>
          <cell r="E343">
            <v>184</v>
          </cell>
          <cell r="F343">
            <v>92.24</v>
          </cell>
          <cell r="G343">
            <v>92.24</v>
          </cell>
          <cell r="H343">
            <v>16.8256721595837</v>
          </cell>
          <cell r="I343">
            <v>450000000</v>
          </cell>
          <cell r="J343">
            <v>1660341</v>
          </cell>
          <cell r="K343">
            <v>152238083.84</v>
          </cell>
          <cell r="L343">
            <v>510841</v>
          </cell>
          <cell r="M343">
            <v>47119973.840000004</v>
          </cell>
          <cell r="N343">
            <v>33.830685297777798</v>
          </cell>
          <cell r="O343">
            <v>8</v>
          </cell>
          <cell r="P343">
            <v>100</v>
          </cell>
          <cell r="S343">
            <v>50</v>
          </cell>
          <cell r="T343" t="str">
            <v>ГКО-6</v>
          </cell>
        </row>
        <row r="344">
          <cell r="A344" t="str">
            <v>KZ95K1805A00</v>
          </cell>
          <cell r="B344" t="str">
            <v>388/n</v>
          </cell>
          <cell r="C344">
            <v>36627</v>
          </cell>
          <cell r="D344">
            <v>36664</v>
          </cell>
          <cell r="E344">
            <v>35</v>
          </cell>
          <cell r="F344">
            <v>98.78</v>
          </cell>
          <cell r="G344">
            <v>98.78</v>
          </cell>
          <cell r="H344">
            <v>12.844705405952601</v>
          </cell>
          <cell r="I344">
            <v>300000000</v>
          </cell>
          <cell r="J344">
            <v>6780341</v>
          </cell>
          <cell r="K344">
            <v>669676280.94000006</v>
          </cell>
          <cell r="L344">
            <v>5740168</v>
          </cell>
          <cell r="M344">
            <v>567013795.03999996</v>
          </cell>
          <cell r="N344">
            <v>223.22542698000001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Ноты-35</v>
          </cell>
        </row>
        <row r="345">
          <cell r="A345" t="str">
            <v>KZ97K0206A05</v>
          </cell>
          <cell r="B345" t="str">
            <v>389/n</v>
          </cell>
          <cell r="C345">
            <v>36629</v>
          </cell>
          <cell r="D345">
            <v>36679</v>
          </cell>
          <cell r="E345">
            <v>49</v>
          </cell>
          <cell r="F345">
            <v>98.28</v>
          </cell>
          <cell r="G345">
            <v>98.28</v>
          </cell>
          <cell r="H345">
            <v>13.000755857898699</v>
          </cell>
          <cell r="I345">
            <v>300000000</v>
          </cell>
          <cell r="J345">
            <v>18760822</v>
          </cell>
          <cell r="K345">
            <v>1843286961.6500001</v>
          </cell>
          <cell r="L345">
            <v>12100822</v>
          </cell>
          <cell r="M345">
            <v>1189268786.1600001</v>
          </cell>
          <cell r="N345">
            <v>614.428987216667</v>
          </cell>
          <cell r="O345">
            <v>12</v>
          </cell>
          <cell r="P345">
            <v>100</v>
          </cell>
          <cell r="Q345">
            <v>50</v>
          </cell>
          <cell r="S345">
            <v>60</v>
          </cell>
          <cell r="T345" t="str">
            <v>Ноты-49</v>
          </cell>
        </row>
        <row r="346">
          <cell r="A346" t="str">
            <v>KZ4CL1304A18</v>
          </cell>
          <cell r="B346" t="str">
            <v>41/12</v>
          </cell>
          <cell r="C346">
            <v>36629</v>
          </cell>
          <cell r="D346">
            <v>36994</v>
          </cell>
          <cell r="E346">
            <v>366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50</v>
          </cell>
          <cell r="T346" t="str">
            <v>ГКО-12</v>
          </cell>
        </row>
        <row r="347">
          <cell r="A347" t="str">
            <v>KZ46L1310A07</v>
          </cell>
          <cell r="B347" t="str">
            <v>136/6</v>
          </cell>
          <cell r="C347">
            <v>36630</v>
          </cell>
          <cell r="D347">
            <v>36812</v>
          </cell>
          <cell r="E347">
            <v>182</v>
          </cell>
          <cell r="F347">
            <v>92.24</v>
          </cell>
          <cell r="G347">
            <v>92.24</v>
          </cell>
          <cell r="H347">
            <v>16.8256721595837</v>
          </cell>
          <cell r="I347">
            <v>500000000</v>
          </cell>
          <cell r="J347">
            <v>4504155</v>
          </cell>
          <cell r="K347">
            <v>415007674.80000001</v>
          </cell>
          <cell r="L347">
            <v>2441140</v>
          </cell>
          <cell r="M347">
            <v>225170753.59999999</v>
          </cell>
          <cell r="N347">
            <v>83.001534960000001</v>
          </cell>
          <cell r="O347">
            <v>8</v>
          </cell>
          <cell r="P347">
            <v>100</v>
          </cell>
          <cell r="S347">
            <v>50</v>
          </cell>
          <cell r="T347" t="str">
            <v>ГКО-6</v>
          </cell>
        </row>
        <row r="348">
          <cell r="A348" t="str">
            <v>KZ46L1910A01</v>
          </cell>
          <cell r="B348" t="str">
            <v>137/6</v>
          </cell>
          <cell r="C348">
            <v>36633</v>
          </cell>
          <cell r="D348">
            <v>36818</v>
          </cell>
          <cell r="E348">
            <v>184</v>
          </cell>
          <cell r="F348">
            <v>92.24</v>
          </cell>
          <cell r="G348">
            <v>92.24</v>
          </cell>
          <cell r="H348">
            <v>16.8256721595837</v>
          </cell>
          <cell r="I348">
            <v>500000000</v>
          </cell>
          <cell r="J348">
            <v>1935415</v>
          </cell>
          <cell r="K348">
            <v>177734049.59999999</v>
          </cell>
          <cell r="L348">
            <v>1108415</v>
          </cell>
          <cell r="M348">
            <v>102240199.59999999</v>
          </cell>
          <cell r="N348">
            <v>35.546809920000001</v>
          </cell>
          <cell r="O348">
            <v>7</v>
          </cell>
          <cell r="P348">
            <v>100</v>
          </cell>
          <cell r="S348">
            <v>50</v>
          </cell>
          <cell r="T348" t="str">
            <v>ГКО-6</v>
          </cell>
        </row>
        <row r="349">
          <cell r="A349" t="str">
            <v>KZ4CL1904A12</v>
          </cell>
          <cell r="B349" t="str">
            <v>42/12</v>
          </cell>
          <cell r="C349">
            <v>36634</v>
          </cell>
          <cell r="D349">
            <v>37000</v>
          </cell>
          <cell r="E349">
            <v>366</v>
          </cell>
          <cell r="F349">
            <v>84.76</v>
          </cell>
          <cell r="G349">
            <v>84.76</v>
          </cell>
          <cell r="H349">
            <v>17.980179329872598</v>
          </cell>
          <cell r="I349">
            <v>500000000</v>
          </cell>
          <cell r="J349">
            <v>1608000</v>
          </cell>
          <cell r="K349">
            <v>133949380</v>
          </cell>
          <cell r="L349">
            <v>600000</v>
          </cell>
          <cell r="M349">
            <v>50856000</v>
          </cell>
          <cell r="N349">
            <v>26.789876</v>
          </cell>
          <cell r="O349">
            <v>8</v>
          </cell>
          <cell r="P349">
            <v>100</v>
          </cell>
          <cell r="S349">
            <v>50</v>
          </cell>
          <cell r="T349" t="str">
            <v>ГКО-12</v>
          </cell>
        </row>
        <row r="350">
          <cell r="A350" t="str">
            <v>KZ95K2505A01</v>
          </cell>
          <cell r="B350" t="str">
            <v>390/n</v>
          </cell>
          <cell r="C350">
            <v>36635</v>
          </cell>
          <cell r="D350">
            <v>36671</v>
          </cell>
          <cell r="E350">
            <v>35</v>
          </cell>
          <cell r="F350">
            <v>98.78</v>
          </cell>
          <cell r="G350">
            <v>98.78</v>
          </cell>
          <cell r="H350">
            <v>12.844705405952601</v>
          </cell>
          <cell r="I350">
            <v>300000000</v>
          </cell>
          <cell r="J350">
            <v>6784154</v>
          </cell>
          <cell r="K350">
            <v>669992105.91999996</v>
          </cell>
          <cell r="L350">
            <v>4550000</v>
          </cell>
          <cell r="M350">
            <v>449449000</v>
          </cell>
          <cell r="N350">
            <v>223.33070197333299</v>
          </cell>
          <cell r="O350">
            <v>8</v>
          </cell>
          <cell r="P350">
            <v>100</v>
          </cell>
          <cell r="S350">
            <v>60</v>
          </cell>
          <cell r="T350" t="str">
            <v>Ноты-35</v>
          </cell>
        </row>
        <row r="351">
          <cell r="A351" t="str">
            <v>KZ98K1606A08</v>
          </cell>
          <cell r="B351" t="str">
            <v>391/n</v>
          </cell>
          <cell r="C351">
            <v>36636</v>
          </cell>
          <cell r="D351">
            <v>36693</v>
          </cell>
          <cell r="E351">
            <v>56</v>
          </cell>
          <cell r="F351">
            <v>98.03</v>
          </cell>
          <cell r="G351">
            <v>98.03</v>
          </cell>
          <cell r="H351">
            <v>13.0623278588187</v>
          </cell>
          <cell r="I351">
            <v>300000000</v>
          </cell>
          <cell r="J351">
            <v>8118419</v>
          </cell>
          <cell r="K351">
            <v>795553858.02999997</v>
          </cell>
          <cell r="L351">
            <v>4041149</v>
          </cell>
          <cell r="M351">
            <v>396153836.47000003</v>
          </cell>
          <cell r="N351">
            <v>265.184619343333</v>
          </cell>
          <cell r="O351">
            <v>7</v>
          </cell>
          <cell r="P351">
            <v>100</v>
          </cell>
          <cell r="S351">
            <v>60</v>
          </cell>
          <cell r="T351" t="str">
            <v>Ноты-56</v>
          </cell>
        </row>
        <row r="352">
          <cell r="A352" t="str">
            <v>KZ4CL2004A19</v>
          </cell>
          <cell r="B352" t="str">
            <v>43/12</v>
          </cell>
          <cell r="C352">
            <v>36636</v>
          </cell>
          <cell r="D352">
            <v>37001</v>
          </cell>
          <cell r="E352">
            <v>366</v>
          </cell>
          <cell r="F352">
            <v>84.76</v>
          </cell>
          <cell r="G352">
            <v>84.76</v>
          </cell>
          <cell r="H352">
            <v>17.980179329872598</v>
          </cell>
          <cell r="I352">
            <v>500000000</v>
          </cell>
          <cell r="J352">
            <v>1564110</v>
          </cell>
          <cell r="K352">
            <v>132007060.3</v>
          </cell>
          <cell r="L352">
            <v>354000</v>
          </cell>
          <cell r="M352">
            <v>30005040</v>
          </cell>
          <cell r="N352">
            <v>26.401412059999998</v>
          </cell>
          <cell r="O352">
            <v>13</v>
          </cell>
          <cell r="P352">
            <v>100</v>
          </cell>
          <cell r="S352">
            <v>50</v>
          </cell>
          <cell r="T352" t="str">
            <v>ГКО-12</v>
          </cell>
        </row>
        <row r="353">
          <cell r="A353" t="str">
            <v>KZ46L2010A08</v>
          </cell>
          <cell r="B353" t="str">
            <v>138/6</v>
          </cell>
          <cell r="C353">
            <v>36637</v>
          </cell>
          <cell r="D353">
            <v>36819</v>
          </cell>
          <cell r="E353">
            <v>182</v>
          </cell>
          <cell r="F353">
            <v>92.24</v>
          </cell>
          <cell r="G353">
            <v>92.24</v>
          </cell>
          <cell r="H353">
            <v>16.8256721595837</v>
          </cell>
          <cell r="I353">
            <v>500000000</v>
          </cell>
          <cell r="J353">
            <v>5692800</v>
          </cell>
          <cell r="K353">
            <v>524476707</v>
          </cell>
          <cell r="L353">
            <v>2721800</v>
          </cell>
          <cell r="M353">
            <v>251058832</v>
          </cell>
          <cell r="N353">
            <v>104.89534140000001</v>
          </cell>
          <cell r="O353">
            <v>9</v>
          </cell>
          <cell r="P353">
            <v>100</v>
          </cell>
          <cell r="Q353">
            <v>80</v>
          </cell>
          <cell r="S353">
            <v>50</v>
          </cell>
          <cell r="T353" t="str">
            <v>ГКО-6</v>
          </cell>
        </row>
        <row r="354">
          <cell r="A354" t="str">
            <v>KZ4CL2604A13</v>
          </cell>
          <cell r="B354" t="str">
            <v>44/12</v>
          </cell>
          <cell r="C354">
            <v>36640</v>
          </cell>
          <cell r="D354">
            <v>37007</v>
          </cell>
          <cell r="E354">
            <v>366</v>
          </cell>
          <cell r="F354">
            <v>84.76</v>
          </cell>
          <cell r="G354">
            <v>84.76</v>
          </cell>
          <cell r="H354">
            <v>17.980179329872598</v>
          </cell>
          <cell r="I354">
            <v>500000000</v>
          </cell>
          <cell r="J354">
            <v>1470500</v>
          </cell>
          <cell r="K354">
            <v>124617800</v>
          </cell>
          <cell r="L354">
            <v>855000</v>
          </cell>
          <cell r="M354">
            <v>72469800</v>
          </cell>
          <cell r="N354">
            <v>24.923559999999998</v>
          </cell>
          <cell r="O354">
            <v>6</v>
          </cell>
          <cell r="P354">
            <v>100</v>
          </cell>
          <cell r="S354">
            <v>50</v>
          </cell>
          <cell r="T354" t="str">
            <v>ГКО-12</v>
          </cell>
        </row>
        <row r="355">
          <cell r="A355" t="str">
            <v>KZ46L2610A02</v>
          </cell>
          <cell r="B355" t="str">
            <v>139/6</v>
          </cell>
          <cell r="C355">
            <v>36641</v>
          </cell>
          <cell r="D355">
            <v>36825</v>
          </cell>
          <cell r="E355">
            <v>184</v>
          </cell>
          <cell r="F355">
            <v>92.27</v>
          </cell>
          <cell r="G355">
            <v>92.26</v>
          </cell>
          <cell r="H355">
            <v>16.755175029803802</v>
          </cell>
          <cell r="I355">
            <v>500000000</v>
          </cell>
          <cell r="J355">
            <v>13223258</v>
          </cell>
          <cell r="K355">
            <v>1219324940.28</v>
          </cell>
          <cell r="L355">
            <v>8321220</v>
          </cell>
          <cell r="M355">
            <v>767798919.39999998</v>
          </cell>
          <cell r="N355">
            <v>243.86498805599999</v>
          </cell>
          <cell r="O355">
            <v>10</v>
          </cell>
          <cell r="P355">
            <v>100</v>
          </cell>
          <cell r="S355">
            <v>50</v>
          </cell>
          <cell r="T355" t="str">
            <v>ГКО-6</v>
          </cell>
        </row>
        <row r="356">
          <cell r="A356" t="str">
            <v>KZ97K1506A00</v>
          </cell>
          <cell r="B356" t="str">
            <v>392/n</v>
          </cell>
          <cell r="C356">
            <v>36642</v>
          </cell>
          <cell r="D356">
            <v>36692</v>
          </cell>
          <cell r="E356">
            <v>49</v>
          </cell>
          <cell r="F356">
            <v>98.29</v>
          </cell>
          <cell r="G356">
            <v>98.29</v>
          </cell>
          <cell r="H356">
            <v>12.9238550644593</v>
          </cell>
          <cell r="I356">
            <v>200000000</v>
          </cell>
          <cell r="J356">
            <v>3833141</v>
          </cell>
          <cell r="K356">
            <v>376628948.50999999</v>
          </cell>
          <cell r="L356">
            <v>2988898</v>
          </cell>
          <cell r="M356">
            <v>293778784.42000002</v>
          </cell>
          <cell r="N356">
            <v>188.31447425499999</v>
          </cell>
          <cell r="O356">
            <v>9</v>
          </cell>
          <cell r="P356">
            <v>100</v>
          </cell>
          <cell r="S356">
            <v>60</v>
          </cell>
          <cell r="T356" t="str">
            <v>Ноты-49</v>
          </cell>
        </row>
        <row r="357">
          <cell r="A357" t="str">
            <v>KZ4CL2704A12</v>
          </cell>
          <cell r="B357" t="str">
            <v>12/12nso</v>
          </cell>
          <cell r="C357">
            <v>36643</v>
          </cell>
          <cell r="D357">
            <v>37008</v>
          </cell>
          <cell r="E357">
            <v>364</v>
          </cell>
          <cell r="H357">
            <v>6.55</v>
          </cell>
          <cell r="I357">
            <v>170000000</v>
          </cell>
          <cell r="J357">
            <v>132243</v>
          </cell>
          <cell r="K357">
            <v>132243000</v>
          </cell>
          <cell r="L357">
            <v>170000</v>
          </cell>
          <cell r="M357">
            <v>170000000</v>
          </cell>
          <cell r="N357">
            <v>77.790000000000006</v>
          </cell>
          <cell r="O357">
            <v>2</v>
          </cell>
          <cell r="P357">
            <v>1000</v>
          </cell>
          <cell r="Q357">
            <v>80</v>
          </cell>
          <cell r="T357" t="str">
            <v>НСО</v>
          </cell>
        </row>
        <row r="358">
          <cell r="A358" t="str">
            <v>KZ43L2807A08</v>
          </cell>
          <cell r="B358" t="str">
            <v>263/3</v>
          </cell>
          <cell r="C358">
            <v>36643</v>
          </cell>
          <cell r="D358">
            <v>36735</v>
          </cell>
          <cell r="E358">
            <v>92</v>
          </cell>
          <cell r="F358">
            <v>96.45</v>
          </cell>
          <cell r="G358">
            <v>96.45</v>
          </cell>
          <cell r="H358">
            <v>14.722654224987</v>
          </cell>
          <cell r="I358">
            <v>500000000</v>
          </cell>
          <cell r="J358">
            <v>12780203</v>
          </cell>
          <cell r="K358">
            <v>1231670033.99</v>
          </cell>
          <cell r="L358">
            <v>7140203</v>
          </cell>
          <cell r="M358">
            <v>688672579.35000002</v>
          </cell>
          <cell r="N358">
            <v>246.33400679799999</v>
          </cell>
          <cell r="O358">
            <v>13</v>
          </cell>
          <cell r="P358">
            <v>100</v>
          </cell>
          <cell r="Q358">
            <v>80</v>
          </cell>
          <cell r="S358">
            <v>50</v>
          </cell>
          <cell r="T358" t="str">
            <v>ГКО-3</v>
          </cell>
        </row>
        <row r="359">
          <cell r="A359" t="str">
            <v>KZ46L2710A01</v>
          </cell>
          <cell r="B359" t="str">
            <v>140/6</v>
          </cell>
          <cell r="C359">
            <v>36644</v>
          </cell>
          <cell r="D359">
            <v>36826</v>
          </cell>
          <cell r="E359">
            <v>182</v>
          </cell>
          <cell r="F359">
            <v>92.27</v>
          </cell>
          <cell r="G359">
            <v>92.27</v>
          </cell>
          <cell r="H359">
            <v>16.755175029803802</v>
          </cell>
          <cell r="I359">
            <v>500000000</v>
          </cell>
          <cell r="J359">
            <v>5413675</v>
          </cell>
          <cell r="K359">
            <v>499374604.60000002</v>
          </cell>
          <cell r="L359">
            <v>3260675</v>
          </cell>
          <cell r="M359">
            <v>300862482.25</v>
          </cell>
          <cell r="N359">
            <v>99.874920919999994</v>
          </cell>
          <cell r="O359">
            <v>10</v>
          </cell>
          <cell r="P359">
            <v>100</v>
          </cell>
          <cell r="S359">
            <v>50</v>
          </cell>
          <cell r="T359" t="str">
            <v>ГКО-6</v>
          </cell>
        </row>
        <row r="360">
          <cell r="A360" t="str">
            <v>KZ95K0206A07</v>
          </cell>
          <cell r="B360" t="str">
            <v>393/n</v>
          </cell>
          <cell r="C360">
            <v>36644</v>
          </cell>
          <cell r="D360">
            <v>36679</v>
          </cell>
          <cell r="E360">
            <v>35</v>
          </cell>
          <cell r="F360">
            <v>98.82</v>
          </cell>
          <cell r="G360">
            <v>98.82</v>
          </cell>
          <cell r="H360">
            <v>12.4185387573366</v>
          </cell>
          <cell r="I360">
            <v>200000000</v>
          </cell>
          <cell r="J360">
            <v>7580897</v>
          </cell>
          <cell r="K360">
            <v>748618015.57000005</v>
          </cell>
          <cell r="L360">
            <v>4658743</v>
          </cell>
          <cell r="M360">
            <v>460376983.25999999</v>
          </cell>
          <cell r="N360">
            <v>374.30900778500001</v>
          </cell>
          <cell r="O360">
            <v>13</v>
          </cell>
          <cell r="P360">
            <v>100</v>
          </cell>
          <cell r="S360">
            <v>60</v>
          </cell>
          <cell r="T360" t="str">
            <v>Ноты-35</v>
          </cell>
        </row>
        <row r="361">
          <cell r="A361" t="str">
            <v>KZ46L0211A09</v>
          </cell>
          <cell r="B361" t="str">
            <v>141/6</v>
          </cell>
          <cell r="C361">
            <v>36648</v>
          </cell>
          <cell r="D361">
            <v>36832</v>
          </cell>
          <cell r="E361">
            <v>184</v>
          </cell>
          <cell r="F361">
            <v>92.4</v>
          </cell>
          <cell r="G361">
            <v>92.4</v>
          </cell>
          <cell r="H361">
            <v>16.450216450216399</v>
          </cell>
          <cell r="I361">
            <v>500000000</v>
          </cell>
          <cell r="J361">
            <v>4545145</v>
          </cell>
          <cell r="K361">
            <v>419416115.5</v>
          </cell>
          <cell r="L361">
            <v>3309895</v>
          </cell>
          <cell r="M361">
            <v>305834298</v>
          </cell>
          <cell r="N361">
            <v>83.883223099999995</v>
          </cell>
          <cell r="O361">
            <v>10</v>
          </cell>
          <cell r="P361">
            <v>100</v>
          </cell>
          <cell r="S361">
            <v>50</v>
          </cell>
          <cell r="T361" t="str">
            <v>ГКО-6</v>
          </cell>
        </row>
        <row r="362">
          <cell r="A362" t="str">
            <v>KZ46L0311A08</v>
          </cell>
          <cell r="B362" t="str">
            <v>142/6</v>
          </cell>
          <cell r="C362">
            <v>36650</v>
          </cell>
          <cell r="D362">
            <v>36833</v>
          </cell>
          <cell r="E362">
            <v>184</v>
          </cell>
          <cell r="F362">
            <v>92.6</v>
          </cell>
          <cell r="G362">
            <v>92.6</v>
          </cell>
          <cell r="H362">
            <v>15.9827213822894</v>
          </cell>
          <cell r="I362">
            <v>600000000</v>
          </cell>
          <cell r="J362">
            <v>13953068</v>
          </cell>
          <cell r="K362">
            <v>1288826993.8399999</v>
          </cell>
          <cell r="L362">
            <v>5274541</v>
          </cell>
          <cell r="M362">
            <v>488422496.83999997</v>
          </cell>
          <cell r="N362">
            <v>214.80449897333301</v>
          </cell>
          <cell r="O362">
            <v>13</v>
          </cell>
          <cell r="P362">
            <v>100</v>
          </cell>
          <cell r="S362">
            <v>50</v>
          </cell>
          <cell r="T362" t="str">
            <v>ГКО-6</v>
          </cell>
        </row>
        <row r="363">
          <cell r="A363" t="str">
            <v>KZ96K1606A00</v>
          </cell>
          <cell r="B363" t="str">
            <v>394/n</v>
          </cell>
          <cell r="C363">
            <v>36650</v>
          </cell>
          <cell r="D363">
            <v>36693</v>
          </cell>
          <cell r="E363">
            <v>42</v>
          </cell>
          <cell r="F363">
            <v>98.58</v>
          </cell>
          <cell r="G363">
            <v>98.58</v>
          </cell>
          <cell r="H363">
            <v>12.483938594711599</v>
          </cell>
          <cell r="I363">
            <v>200000000</v>
          </cell>
          <cell r="J363">
            <v>16741767</v>
          </cell>
          <cell r="K363">
            <v>1649768893.97</v>
          </cell>
          <cell r="L363">
            <v>10088169</v>
          </cell>
          <cell r="M363">
            <v>994491700.01999998</v>
          </cell>
          <cell r="N363">
            <v>824.88444698499995</v>
          </cell>
          <cell r="O363">
            <v>16</v>
          </cell>
          <cell r="P363">
            <v>100</v>
          </cell>
          <cell r="S363">
            <v>60</v>
          </cell>
          <cell r="T363" t="str">
            <v>Ноты-42</v>
          </cell>
        </row>
        <row r="364">
          <cell r="A364" t="str">
            <v>KZ4CL0405A18</v>
          </cell>
          <cell r="B364" t="str">
            <v>45/12</v>
          </cell>
          <cell r="C364">
            <v>36651</v>
          </cell>
          <cell r="D364">
            <v>37015</v>
          </cell>
          <cell r="E364">
            <v>364</v>
          </cell>
          <cell r="F364">
            <v>85.11</v>
          </cell>
          <cell r="G364">
            <v>85.11</v>
          </cell>
          <cell r="H364">
            <v>17.495006462225401</v>
          </cell>
          <cell r="I364">
            <v>550000000</v>
          </cell>
          <cell r="J364">
            <v>8944790</v>
          </cell>
          <cell r="K364">
            <v>759578166.79999995</v>
          </cell>
          <cell r="L364">
            <v>7724790</v>
          </cell>
          <cell r="M364">
            <v>657456876.89999998</v>
          </cell>
          <cell r="N364">
            <v>138.105121236364</v>
          </cell>
          <cell r="O364">
            <v>10</v>
          </cell>
          <cell r="P364">
            <v>100</v>
          </cell>
          <cell r="S364">
            <v>50</v>
          </cell>
          <cell r="T364" t="str">
            <v>ГКО-12</v>
          </cell>
        </row>
        <row r="365">
          <cell r="A365" t="str">
            <v>KZ98K3006A00</v>
          </cell>
          <cell r="B365" t="str">
            <v>395/n</v>
          </cell>
          <cell r="C365">
            <v>36652</v>
          </cell>
          <cell r="D365">
            <v>36707</v>
          </cell>
          <cell r="E365">
            <v>55</v>
          </cell>
          <cell r="F365">
            <v>98.08</v>
          </cell>
          <cell r="G365">
            <v>98.08</v>
          </cell>
          <cell r="H365">
            <v>12.9556577191161</v>
          </cell>
          <cell r="I365">
            <v>200000000</v>
          </cell>
          <cell r="J365">
            <v>16699720</v>
          </cell>
          <cell r="K365">
            <v>1637721057.8399999</v>
          </cell>
          <cell r="L365">
            <v>10320728</v>
          </cell>
          <cell r="M365">
            <v>1012257002.24</v>
          </cell>
          <cell r="N365">
            <v>818.86052891999998</v>
          </cell>
          <cell r="O365">
            <v>13</v>
          </cell>
          <cell r="P365">
            <v>100</v>
          </cell>
          <cell r="S365">
            <v>60</v>
          </cell>
          <cell r="T365" t="str">
            <v>Ноты-55</v>
          </cell>
        </row>
        <row r="366">
          <cell r="A366" t="str">
            <v>KZ43L1108A06</v>
          </cell>
          <cell r="B366" t="str">
            <v>264/3</v>
          </cell>
          <cell r="C366">
            <v>36657</v>
          </cell>
          <cell r="D366">
            <v>36749</v>
          </cell>
          <cell r="E366">
            <v>92</v>
          </cell>
          <cell r="F366">
            <v>96.52</v>
          </cell>
          <cell r="G366">
            <v>96.52</v>
          </cell>
          <cell r="H366">
            <v>14.4218814753419</v>
          </cell>
          <cell r="I366">
            <v>500000000</v>
          </cell>
          <cell r="J366">
            <v>26727632</v>
          </cell>
          <cell r="K366">
            <v>2577948894.4899998</v>
          </cell>
          <cell r="L366">
            <v>14158543</v>
          </cell>
          <cell r="M366">
            <v>1366582570.3599999</v>
          </cell>
          <cell r="N366">
            <v>515.58977889799996</v>
          </cell>
          <cell r="O366">
            <v>14</v>
          </cell>
          <cell r="P366">
            <v>100</v>
          </cell>
          <cell r="S366">
            <v>50</v>
          </cell>
          <cell r="T366" t="str">
            <v>ГКО-3</v>
          </cell>
        </row>
        <row r="367">
          <cell r="A367" t="str">
            <v>KZ98K0707A08</v>
          </cell>
          <cell r="B367" t="str">
            <v>396/n</v>
          </cell>
          <cell r="C367">
            <v>36658</v>
          </cell>
          <cell r="D367">
            <v>36714</v>
          </cell>
          <cell r="E367">
            <v>56</v>
          </cell>
          <cell r="F367">
            <v>98.08</v>
          </cell>
          <cell r="G367">
            <v>98.08</v>
          </cell>
          <cell r="H367">
            <v>12.724306688417601</v>
          </cell>
          <cell r="I367">
            <v>800000000</v>
          </cell>
          <cell r="J367">
            <v>10579011</v>
          </cell>
          <cell r="K367">
            <v>1037307215.83</v>
          </cell>
          <cell r="L367">
            <v>7886734</v>
          </cell>
          <cell r="M367">
            <v>773530870.72000003</v>
          </cell>
          <cell r="N367">
            <v>129.66340197874999</v>
          </cell>
          <cell r="O367">
            <v>9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KZ4CL1105A19</v>
          </cell>
          <cell r="B368" t="str">
            <v>46/12</v>
          </cell>
          <cell r="C368">
            <v>36658</v>
          </cell>
          <cell r="D368">
            <v>37022</v>
          </cell>
          <cell r="E368">
            <v>364</v>
          </cell>
          <cell r="F368">
            <v>85.32</v>
          </cell>
          <cell r="G368">
            <v>85.32</v>
          </cell>
          <cell r="H368">
            <v>17.205813408345101</v>
          </cell>
          <cell r="I368">
            <v>500000000</v>
          </cell>
          <cell r="J368">
            <v>8673421</v>
          </cell>
          <cell r="K368">
            <v>738262739.72000003</v>
          </cell>
          <cell r="L368">
            <v>4963421</v>
          </cell>
          <cell r="M368">
            <v>423479079.72000003</v>
          </cell>
          <cell r="N368">
            <v>147.65254794399999</v>
          </cell>
          <cell r="O368">
            <v>7</v>
          </cell>
          <cell r="P368">
            <v>100</v>
          </cell>
          <cell r="S368">
            <v>50</v>
          </cell>
          <cell r="T368" t="str">
            <v>ГКО-12</v>
          </cell>
        </row>
        <row r="369">
          <cell r="A369" t="str">
            <v>KZ46L1611A03</v>
          </cell>
          <cell r="B369" t="str">
            <v>143/6</v>
          </cell>
          <cell r="C369">
            <v>36661</v>
          </cell>
          <cell r="D369">
            <v>36846</v>
          </cell>
          <cell r="E369">
            <v>185</v>
          </cell>
          <cell r="F369">
            <v>92.62</v>
          </cell>
          <cell r="G369">
            <v>92.62</v>
          </cell>
          <cell r="H369">
            <v>15.936082919455799</v>
          </cell>
          <cell r="I369">
            <v>500000000</v>
          </cell>
          <cell r="J369">
            <v>5915200</v>
          </cell>
          <cell r="K369">
            <v>547263986</v>
          </cell>
          <cell r="L369">
            <v>3159800</v>
          </cell>
          <cell r="M369">
            <v>292660676</v>
          </cell>
          <cell r="N369">
            <v>109.45279720000001</v>
          </cell>
          <cell r="O369">
            <v>8</v>
          </cell>
          <cell r="P369">
            <v>100</v>
          </cell>
          <cell r="S369">
            <v>50</v>
          </cell>
          <cell r="T369" t="str">
            <v>ГКО-6</v>
          </cell>
        </row>
        <row r="370">
          <cell r="A370" t="str">
            <v>KZ4CL1705A13</v>
          </cell>
          <cell r="B370" t="str">
            <v>47/12</v>
          </cell>
          <cell r="C370">
            <v>36662</v>
          </cell>
          <cell r="D370">
            <v>37028</v>
          </cell>
          <cell r="E370">
            <v>366</v>
          </cell>
          <cell r="F370">
            <v>85.34</v>
          </cell>
          <cell r="G370">
            <v>85.34</v>
          </cell>
          <cell r="H370">
            <v>17.178345441762399</v>
          </cell>
          <cell r="I370">
            <v>500000000</v>
          </cell>
          <cell r="J370">
            <v>4230110</v>
          </cell>
          <cell r="K370">
            <v>359752720.30000001</v>
          </cell>
          <cell r="L370">
            <v>1320000</v>
          </cell>
          <cell r="M370">
            <v>112648800</v>
          </cell>
          <cell r="N370">
            <v>71.950544059999999</v>
          </cell>
          <cell r="O370">
            <v>8</v>
          </cell>
          <cell r="P370">
            <v>100</v>
          </cell>
          <cell r="S370">
            <v>50</v>
          </cell>
          <cell r="T370" t="str">
            <v>ГКО-12</v>
          </cell>
        </row>
        <row r="371">
          <cell r="A371" t="str">
            <v>KZ96K2906A05</v>
          </cell>
          <cell r="B371" t="str">
            <v>397/n</v>
          </cell>
          <cell r="C371">
            <v>36663</v>
          </cell>
          <cell r="D371">
            <v>36706</v>
          </cell>
          <cell r="E371">
            <v>42</v>
          </cell>
          <cell r="F371">
            <v>98.62</v>
          </cell>
          <cell r="G371">
            <v>98.62</v>
          </cell>
          <cell r="H371">
            <v>12.1273575339687</v>
          </cell>
          <cell r="I371">
            <v>300000000</v>
          </cell>
          <cell r="J371">
            <v>6326164</v>
          </cell>
          <cell r="K371">
            <v>623359935.75999999</v>
          </cell>
          <cell r="L371">
            <v>3652980</v>
          </cell>
          <cell r="M371">
            <v>360256887.60000002</v>
          </cell>
          <cell r="N371">
            <v>207.78664525333301</v>
          </cell>
          <cell r="O371">
            <v>12</v>
          </cell>
          <cell r="P371">
            <v>100</v>
          </cell>
          <cell r="S371">
            <v>60</v>
          </cell>
          <cell r="T371" t="str">
            <v>Ноты-42</v>
          </cell>
        </row>
        <row r="372">
          <cell r="A372" t="str">
            <v>KZ46L1711A02</v>
          </cell>
          <cell r="B372" t="str">
            <v>144/6</v>
          </cell>
          <cell r="C372">
            <v>36664</v>
          </cell>
          <cell r="D372">
            <v>36847</v>
          </cell>
          <cell r="E372">
            <v>183</v>
          </cell>
          <cell r="F372">
            <v>92.77</v>
          </cell>
          <cell r="G372">
            <v>92.77</v>
          </cell>
          <cell r="H372">
            <v>15.586935431712799</v>
          </cell>
          <cell r="I372">
            <v>500000000</v>
          </cell>
          <cell r="J372">
            <v>7521935</v>
          </cell>
          <cell r="K372">
            <v>696927119.95000005</v>
          </cell>
          <cell r="L372">
            <v>4594935</v>
          </cell>
          <cell r="M372">
            <v>426272119.94999999</v>
          </cell>
          <cell r="N372">
            <v>139.38542398999999</v>
          </cell>
          <cell r="O372">
            <v>8</v>
          </cell>
          <cell r="P372">
            <v>100</v>
          </cell>
          <cell r="S372">
            <v>50</v>
          </cell>
          <cell r="T372" t="str">
            <v>ГКО-6</v>
          </cell>
        </row>
        <row r="373">
          <cell r="A373" t="str">
            <v>KZ99K2107A09</v>
          </cell>
          <cell r="B373" t="str">
            <v>398/n</v>
          </cell>
          <cell r="C373">
            <v>36664</v>
          </cell>
          <cell r="D373">
            <v>36728</v>
          </cell>
          <cell r="E373">
            <v>63</v>
          </cell>
          <cell r="F373">
            <v>97.85</v>
          </cell>
          <cell r="G373">
            <v>97.85</v>
          </cell>
          <cell r="H373">
            <v>12.6951683415659</v>
          </cell>
          <cell r="I373">
            <v>300000000</v>
          </cell>
          <cell r="J373">
            <v>2637059</v>
          </cell>
          <cell r="K373">
            <v>257901379.84999999</v>
          </cell>
          <cell r="L373">
            <v>2107059</v>
          </cell>
          <cell r="M373">
            <v>206175723.15000001</v>
          </cell>
          <cell r="N373">
            <v>85.967126616666704</v>
          </cell>
          <cell r="O373">
            <v>6</v>
          </cell>
          <cell r="P373">
            <v>100</v>
          </cell>
          <cell r="S373">
            <v>60</v>
          </cell>
          <cell r="T373" t="str">
            <v>Ноты-63</v>
          </cell>
        </row>
        <row r="374">
          <cell r="A374" t="str">
            <v>KZ4CL1805A12</v>
          </cell>
          <cell r="B374" t="str">
            <v>48/12</v>
          </cell>
          <cell r="C374">
            <v>36665</v>
          </cell>
          <cell r="D374">
            <v>37029</v>
          </cell>
          <cell r="E374">
            <v>364</v>
          </cell>
          <cell r="F374">
            <v>85.49</v>
          </cell>
          <cell r="G374">
            <v>85.49</v>
          </cell>
          <cell r="H374">
            <v>16.972745350333401</v>
          </cell>
          <cell r="I374">
            <v>500000000</v>
          </cell>
          <cell r="J374">
            <v>10730646</v>
          </cell>
          <cell r="K374">
            <v>916256386.53999996</v>
          </cell>
          <cell r="L374">
            <v>5848638</v>
          </cell>
          <cell r="M374">
            <v>500000062.62</v>
          </cell>
          <cell r="N374">
            <v>183.251277308</v>
          </cell>
          <cell r="O374">
            <v>8</v>
          </cell>
          <cell r="P374">
            <v>100</v>
          </cell>
          <cell r="S374">
            <v>50</v>
          </cell>
          <cell r="T374" t="str">
            <v>ГКО-12</v>
          </cell>
        </row>
        <row r="375">
          <cell r="A375" t="str">
            <v>KZ46L2311A04</v>
          </cell>
          <cell r="B375" t="str">
            <v>145/6</v>
          </cell>
          <cell r="C375">
            <v>36668</v>
          </cell>
          <cell r="D375">
            <v>36853</v>
          </cell>
          <cell r="E375">
            <v>185</v>
          </cell>
          <cell r="F375">
            <v>92.94</v>
          </cell>
          <cell r="G375">
            <v>92.94</v>
          </cell>
          <cell r="H375">
            <v>15.192597374650299</v>
          </cell>
          <cell r="I375">
            <v>500000000</v>
          </cell>
          <cell r="J375">
            <v>8663323</v>
          </cell>
          <cell r="K375">
            <v>804181299.62</v>
          </cell>
          <cell r="L375">
            <v>5089323</v>
          </cell>
          <cell r="M375">
            <v>473001679.62</v>
          </cell>
          <cell r="N375">
            <v>160.83625992399999</v>
          </cell>
          <cell r="O375">
            <v>10</v>
          </cell>
          <cell r="P375">
            <v>100</v>
          </cell>
          <cell r="S375">
            <v>50</v>
          </cell>
          <cell r="T375" t="str">
            <v>ГКО-6</v>
          </cell>
        </row>
        <row r="376">
          <cell r="A376" t="str">
            <v>KZ4CL2405A14</v>
          </cell>
          <cell r="B376" t="str">
            <v>49/12</v>
          </cell>
          <cell r="C376">
            <v>36669</v>
          </cell>
          <cell r="D376">
            <v>37035</v>
          </cell>
          <cell r="E376">
            <v>366</v>
          </cell>
          <cell r="F376">
            <v>85.84</v>
          </cell>
          <cell r="G376">
            <v>85.84</v>
          </cell>
          <cell r="H376">
            <v>16.495806150978598</v>
          </cell>
          <cell r="I376">
            <v>500000000</v>
          </cell>
          <cell r="J376">
            <v>9974025</v>
          </cell>
          <cell r="K376">
            <v>853034036</v>
          </cell>
          <cell r="L376">
            <v>5824791</v>
          </cell>
          <cell r="M376">
            <v>500000059.44</v>
          </cell>
          <cell r="N376">
            <v>170.60680719999999</v>
          </cell>
          <cell r="O376">
            <v>10</v>
          </cell>
          <cell r="P376">
            <v>100</v>
          </cell>
          <cell r="S376">
            <v>50</v>
          </cell>
          <cell r="T376" t="str">
            <v>ГКО-12</v>
          </cell>
        </row>
        <row r="377">
          <cell r="A377" t="str">
            <v>KZ96K0607A01</v>
          </cell>
          <cell r="B377" t="str">
            <v>399/n</v>
          </cell>
          <cell r="C377">
            <v>36670</v>
          </cell>
          <cell r="D377">
            <v>36713</v>
          </cell>
          <cell r="E377">
            <v>42</v>
          </cell>
          <cell r="F377">
            <v>98.67</v>
          </cell>
          <cell r="G377">
            <v>98.67</v>
          </cell>
          <cell r="H377">
            <v>11.6820377689943</v>
          </cell>
          <cell r="I377">
            <v>300000000</v>
          </cell>
          <cell r="J377">
            <v>5886600</v>
          </cell>
          <cell r="K377">
            <v>580234619.86000001</v>
          </cell>
          <cell r="L377">
            <v>2292409</v>
          </cell>
          <cell r="M377">
            <v>226191996.03</v>
          </cell>
          <cell r="N377">
            <v>193.411539953333</v>
          </cell>
          <cell r="O377">
            <v>10</v>
          </cell>
          <cell r="P377">
            <v>100</v>
          </cell>
          <cell r="S377">
            <v>60</v>
          </cell>
          <cell r="T377" t="str">
            <v>Ноты-42</v>
          </cell>
        </row>
        <row r="378">
          <cell r="A378" t="str">
            <v>KZ46L2411A03</v>
          </cell>
          <cell r="B378" t="str">
            <v>146/6</v>
          </cell>
          <cell r="C378">
            <v>36671</v>
          </cell>
          <cell r="D378">
            <v>36854</v>
          </cell>
          <cell r="E378">
            <v>184</v>
          </cell>
          <cell r="F378">
            <v>93.16</v>
          </cell>
          <cell r="G378">
            <v>93.16</v>
          </cell>
          <cell r="H378">
            <v>14.684413911549999</v>
          </cell>
          <cell r="I378">
            <v>400000000</v>
          </cell>
          <cell r="J378">
            <v>5207273</v>
          </cell>
          <cell r="K378">
            <v>483921776.06</v>
          </cell>
          <cell r="L378">
            <v>2384114</v>
          </cell>
          <cell r="M378">
            <v>222094744.24000001</v>
          </cell>
          <cell r="N378">
            <v>120.980444015</v>
          </cell>
          <cell r="O378">
            <v>6</v>
          </cell>
          <cell r="P378">
            <v>100</v>
          </cell>
          <cell r="S378">
            <v>50</v>
          </cell>
          <cell r="T378" t="str">
            <v>ГКО-6</v>
          </cell>
        </row>
        <row r="379">
          <cell r="A379" t="str">
            <v>KZ98K2107A00</v>
          </cell>
          <cell r="B379" t="str">
            <v>400/n</v>
          </cell>
          <cell r="C379">
            <v>36671</v>
          </cell>
          <cell r="D379">
            <v>36728</v>
          </cell>
          <cell r="E379">
            <v>56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300000000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Ноты-56</v>
          </cell>
        </row>
        <row r="380">
          <cell r="A380" t="str">
            <v>KZ43L2508A00</v>
          </cell>
          <cell r="B380" t="str">
            <v>265/3</v>
          </cell>
          <cell r="C380">
            <v>36672</v>
          </cell>
          <cell r="D380">
            <v>36763</v>
          </cell>
          <cell r="E380">
            <v>92</v>
          </cell>
          <cell r="F380">
            <v>96.66</v>
          </cell>
          <cell r="G380">
            <v>96.66</v>
          </cell>
          <cell r="H380">
            <v>13.821642871922201</v>
          </cell>
          <cell r="I380">
            <v>500000000</v>
          </cell>
          <cell r="J380">
            <v>18297093</v>
          </cell>
          <cell r="K380">
            <v>1766762510.78</v>
          </cell>
          <cell r="L380">
            <v>4138216</v>
          </cell>
          <cell r="M380">
            <v>399999958.56</v>
          </cell>
          <cell r="N380">
            <v>353.35250215600001</v>
          </cell>
          <cell r="O380">
            <v>14</v>
          </cell>
          <cell r="P380">
            <v>100</v>
          </cell>
          <cell r="S380">
            <v>50</v>
          </cell>
          <cell r="T380" t="str">
            <v>ГКО-3</v>
          </cell>
        </row>
        <row r="381">
          <cell r="A381" t="str">
            <v>KZ46L3011A05</v>
          </cell>
          <cell r="B381" t="str">
            <v>147/6</v>
          </cell>
          <cell r="C381">
            <v>36675</v>
          </cell>
          <cell r="D381">
            <v>36860</v>
          </cell>
          <cell r="E381">
            <v>185</v>
          </cell>
          <cell r="F381">
            <v>93.32</v>
          </cell>
          <cell r="G381">
            <v>93.32</v>
          </cell>
          <cell r="H381">
            <v>14.316330904414899</v>
          </cell>
          <cell r="I381">
            <v>500000000</v>
          </cell>
          <cell r="J381">
            <v>7390048</v>
          </cell>
          <cell r="K381">
            <v>687217761.82000005</v>
          </cell>
          <cell r="L381">
            <v>2641886</v>
          </cell>
          <cell r="M381">
            <v>246540801.52000001</v>
          </cell>
          <cell r="N381">
            <v>137.443552364</v>
          </cell>
          <cell r="O381">
            <v>10</v>
          </cell>
          <cell r="P381">
            <v>100</v>
          </cell>
          <cell r="S381">
            <v>50</v>
          </cell>
          <cell r="T381" t="str">
            <v>ГКО-6</v>
          </cell>
        </row>
        <row r="382">
          <cell r="A382" t="str">
            <v>KZ4CL3105A15</v>
          </cell>
          <cell r="B382" t="str">
            <v>50/12</v>
          </cell>
          <cell r="C382">
            <v>36676</v>
          </cell>
          <cell r="D382">
            <v>37042</v>
          </cell>
          <cell r="E382">
            <v>366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500000000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12</v>
          </cell>
          <cell r="P382">
            <v>100</v>
          </cell>
          <cell r="S382">
            <v>50</v>
          </cell>
          <cell r="T382" t="str">
            <v>ГКО-12</v>
          </cell>
        </row>
        <row r="383">
          <cell r="A383" t="str">
            <v>KZ96K1307A02</v>
          </cell>
          <cell r="B383" t="str">
            <v>401/n</v>
          </cell>
          <cell r="C383">
            <v>36677</v>
          </cell>
          <cell r="D383">
            <v>36720</v>
          </cell>
          <cell r="E383">
            <v>42</v>
          </cell>
          <cell r="F383">
            <v>98.72</v>
          </cell>
          <cell r="G383">
            <v>98.72</v>
          </cell>
          <cell r="H383">
            <v>11.237169097784999</v>
          </cell>
          <cell r="I383">
            <v>400000000</v>
          </cell>
          <cell r="J383">
            <v>6763000</v>
          </cell>
          <cell r="K383">
            <v>666713550.84000003</v>
          </cell>
          <cell r="L383">
            <v>3747724</v>
          </cell>
          <cell r="M383">
            <v>369975313.27999997</v>
          </cell>
          <cell r="N383">
            <v>166.67838771000001</v>
          </cell>
          <cell r="O383">
            <v>13</v>
          </cell>
          <cell r="P383">
            <v>100</v>
          </cell>
          <cell r="S383">
            <v>60</v>
          </cell>
          <cell r="T383" t="str">
            <v>Ноты-42</v>
          </cell>
        </row>
        <row r="384">
          <cell r="A384" t="str">
            <v>KZ43L0109A07</v>
          </cell>
          <cell r="B384" t="str">
            <v>266/3</v>
          </cell>
          <cell r="C384">
            <v>36678</v>
          </cell>
          <cell r="D384">
            <v>36770</v>
          </cell>
          <cell r="E384">
            <v>92</v>
          </cell>
          <cell r="F384">
            <v>96.81</v>
          </cell>
          <cell r="G384">
            <v>96.81</v>
          </cell>
          <cell r="H384">
            <v>13.1804565644045</v>
          </cell>
          <cell r="I384">
            <v>200000000</v>
          </cell>
          <cell r="J384">
            <v>15663279</v>
          </cell>
          <cell r="K384">
            <v>1515538693.99</v>
          </cell>
          <cell r="L384">
            <v>11381779</v>
          </cell>
          <cell r="M384">
            <v>1101870024.99</v>
          </cell>
          <cell r="N384">
            <v>757.76934699499998</v>
          </cell>
          <cell r="O384">
            <v>11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KZ46L0112A09</v>
          </cell>
          <cell r="B385" t="str">
            <v>148/6</v>
          </cell>
          <cell r="C385">
            <v>36679</v>
          </cell>
          <cell r="D385">
            <v>36861</v>
          </cell>
          <cell r="E385">
            <v>185</v>
          </cell>
          <cell r="F385">
            <v>93.56</v>
          </cell>
          <cell r="G385">
            <v>93.56</v>
          </cell>
          <cell r="H385">
            <v>13.766566908935401</v>
          </cell>
          <cell r="I385">
            <v>300000000</v>
          </cell>
          <cell r="J385">
            <v>14909295</v>
          </cell>
          <cell r="K385">
            <v>1391591072.05</v>
          </cell>
          <cell r="L385">
            <v>3206499</v>
          </cell>
          <cell r="M385">
            <v>300000046.44</v>
          </cell>
          <cell r="N385">
            <v>463.863690683333</v>
          </cell>
          <cell r="O385">
            <v>11</v>
          </cell>
          <cell r="P385">
            <v>100</v>
          </cell>
          <cell r="S385">
            <v>50</v>
          </cell>
          <cell r="T385" t="str">
            <v>ГКО-6</v>
          </cell>
        </row>
        <row r="386">
          <cell r="A386" t="str">
            <v>KZ98K2807A03</v>
          </cell>
          <cell r="B386" t="str">
            <v>402/n</v>
          </cell>
          <cell r="C386">
            <v>36679</v>
          </cell>
          <cell r="D386">
            <v>36735</v>
          </cell>
          <cell r="E386">
            <v>56</v>
          </cell>
          <cell r="F386">
            <v>98.25</v>
          </cell>
          <cell r="G386">
            <v>98.25</v>
          </cell>
          <cell r="H386">
            <v>11.577608142493601</v>
          </cell>
          <cell r="I386">
            <v>400000000</v>
          </cell>
          <cell r="J386">
            <v>18483201</v>
          </cell>
          <cell r="K386">
            <v>1815196680.25</v>
          </cell>
          <cell r="L386">
            <v>12115201</v>
          </cell>
          <cell r="M386">
            <v>1190318498.25</v>
          </cell>
          <cell r="N386">
            <v>453.79917006250002</v>
          </cell>
          <cell r="O386">
            <v>12</v>
          </cell>
          <cell r="P386">
            <v>100</v>
          </cell>
          <cell r="S386">
            <v>60</v>
          </cell>
          <cell r="T386" t="str">
            <v>Ноты-56</v>
          </cell>
        </row>
        <row r="387">
          <cell r="A387" t="str">
            <v>KZ4CL0706A14</v>
          </cell>
          <cell r="B387" t="str">
            <v>51/12</v>
          </cell>
          <cell r="C387">
            <v>36682</v>
          </cell>
          <cell r="D387">
            <v>37049</v>
          </cell>
          <cell r="E387">
            <v>366</v>
          </cell>
          <cell r="F387">
            <v>87.18</v>
          </cell>
          <cell r="G387">
            <v>87.18</v>
          </cell>
          <cell r="H387">
            <v>14.705207616425801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4215471</v>
          </cell>
          <cell r="M387">
            <v>367504761.77999997</v>
          </cell>
          <cell r="N387">
            <v>248.95666725999999</v>
          </cell>
          <cell r="O387">
            <v>9</v>
          </cell>
          <cell r="P387">
            <v>100</v>
          </cell>
          <cell r="S387">
            <v>50</v>
          </cell>
          <cell r="T387" t="str">
            <v>ГКО-12</v>
          </cell>
        </row>
        <row r="388">
          <cell r="A388" t="str">
            <v>KZ52L0606A29</v>
          </cell>
          <cell r="B388" t="str">
            <v>8/24</v>
          </cell>
          <cell r="C388">
            <v>36683</v>
          </cell>
          <cell r="D388">
            <v>37413</v>
          </cell>
          <cell r="E388">
            <v>730</v>
          </cell>
          <cell r="F388">
            <v>96.5</v>
          </cell>
          <cell r="G388">
            <v>96.37</v>
          </cell>
          <cell r="H388">
            <v>16.3</v>
          </cell>
          <cell r="I388">
            <v>300000000</v>
          </cell>
          <cell r="J388">
            <v>188894</v>
          </cell>
          <cell r="K388">
            <v>188894000</v>
          </cell>
          <cell r="L388">
            <v>17894</v>
          </cell>
          <cell r="M388">
            <v>17894000</v>
          </cell>
          <cell r="N388">
            <v>62.964666666666702</v>
          </cell>
          <cell r="O388">
            <v>5</v>
          </cell>
          <cell r="P388">
            <v>1000</v>
          </cell>
          <cell r="S388">
            <v>50</v>
          </cell>
          <cell r="T388" t="str">
            <v>ГКО-24</v>
          </cell>
        </row>
        <row r="389">
          <cell r="A389" t="str">
            <v>KZ95K1307A03</v>
          </cell>
          <cell r="B389" t="str">
            <v>403/n</v>
          </cell>
          <cell r="C389">
            <v>36684</v>
          </cell>
          <cell r="D389">
            <v>36720</v>
          </cell>
          <cell r="E389">
            <v>35</v>
          </cell>
          <cell r="F389">
            <v>99.01</v>
          </cell>
          <cell r="G389">
            <v>98.98</v>
          </cell>
          <cell r="H389">
            <v>10.398949601050299</v>
          </cell>
          <cell r="I389">
            <v>400000000</v>
          </cell>
          <cell r="J389">
            <v>16163375</v>
          </cell>
          <cell r="K389">
            <v>1599194085.5699999</v>
          </cell>
          <cell r="L389">
            <v>9685555</v>
          </cell>
          <cell r="M389">
            <v>958963830.25</v>
          </cell>
          <cell r="N389">
            <v>399.79852139249999</v>
          </cell>
          <cell r="O389">
            <v>11</v>
          </cell>
          <cell r="P389">
            <v>100</v>
          </cell>
          <cell r="S389">
            <v>60</v>
          </cell>
          <cell r="T389" t="str">
            <v>Ноты-35</v>
          </cell>
        </row>
        <row r="390">
          <cell r="A390" t="str">
            <v>KZ46L0812A03</v>
          </cell>
          <cell r="B390" t="str">
            <v>149/6</v>
          </cell>
          <cell r="C390">
            <v>36685</v>
          </cell>
          <cell r="D390">
            <v>36868</v>
          </cell>
          <cell r="E390">
            <v>183</v>
          </cell>
          <cell r="F390">
            <v>93.72</v>
          </cell>
          <cell r="G390">
            <v>93.72</v>
          </cell>
          <cell r="H390">
            <v>13.4016218523261</v>
          </cell>
          <cell r="I390">
            <v>400000000</v>
          </cell>
          <cell r="J390">
            <v>9005345</v>
          </cell>
          <cell r="K390">
            <v>840912244.10000002</v>
          </cell>
          <cell r="L390">
            <v>2897016</v>
          </cell>
          <cell r="M390">
            <v>271508339.51999998</v>
          </cell>
          <cell r="N390">
            <v>210.22806102499999</v>
          </cell>
          <cell r="O390">
            <v>11</v>
          </cell>
          <cell r="P390">
            <v>100</v>
          </cell>
          <cell r="S390">
            <v>50</v>
          </cell>
          <cell r="T390" t="str">
            <v>ГКО-6</v>
          </cell>
        </row>
        <row r="391">
          <cell r="A391" t="str">
            <v>KZ98K0408A00</v>
          </cell>
          <cell r="B391" t="str">
            <v>404/n</v>
          </cell>
          <cell r="C391">
            <v>36686</v>
          </cell>
          <cell r="D391">
            <v>36742</v>
          </cell>
          <cell r="E391">
            <v>56</v>
          </cell>
          <cell r="F391">
            <v>98.37</v>
          </cell>
          <cell r="G391">
            <v>98.37</v>
          </cell>
          <cell r="H391">
            <v>10.7705601301209</v>
          </cell>
          <cell r="I391">
            <v>400000000</v>
          </cell>
          <cell r="J391">
            <v>11444536</v>
          </cell>
          <cell r="K391">
            <v>1125019008.76</v>
          </cell>
          <cell r="L391">
            <v>6191723</v>
          </cell>
          <cell r="M391">
            <v>609079791.50999999</v>
          </cell>
          <cell r="N391">
            <v>281.25475218999998</v>
          </cell>
          <cell r="O391">
            <v>7</v>
          </cell>
          <cell r="P391">
            <v>100</v>
          </cell>
          <cell r="S391">
            <v>60</v>
          </cell>
          <cell r="T391" t="str">
            <v>Ноты-56</v>
          </cell>
        </row>
        <row r="392">
          <cell r="A392" t="str">
            <v>KZ4CL0806A13</v>
          </cell>
          <cell r="B392" t="str">
            <v>52/12</v>
          </cell>
          <cell r="C392">
            <v>36686</v>
          </cell>
          <cell r="D392">
            <v>37050</v>
          </cell>
          <cell r="E392">
            <v>364</v>
          </cell>
          <cell r="F392">
            <v>87.49</v>
          </cell>
          <cell r="G392">
            <v>87.49</v>
          </cell>
          <cell r="H392">
            <v>14.2987770030861</v>
          </cell>
          <cell r="I392">
            <v>400000000</v>
          </cell>
          <cell r="J392">
            <v>4553285</v>
          </cell>
          <cell r="K392">
            <v>395320042.14999998</v>
          </cell>
          <cell r="L392">
            <v>1300175</v>
          </cell>
          <cell r="M392">
            <v>113752310.75</v>
          </cell>
          <cell r="N392">
            <v>98.830010537500002</v>
          </cell>
          <cell r="O392">
            <v>10</v>
          </cell>
          <cell r="P392">
            <v>100</v>
          </cell>
          <cell r="S392">
            <v>50</v>
          </cell>
          <cell r="T392" t="str">
            <v>ГКО-12</v>
          </cell>
        </row>
        <row r="393">
          <cell r="A393" t="str">
            <v>KZ4CL1406A15</v>
          </cell>
          <cell r="B393" t="str">
            <v>53/12</v>
          </cell>
          <cell r="C393">
            <v>36689</v>
          </cell>
          <cell r="D393">
            <v>37056</v>
          </cell>
          <cell r="E393">
            <v>366</v>
          </cell>
          <cell r="F393">
            <v>87.53</v>
          </cell>
          <cell r="G393">
            <v>87.53</v>
          </cell>
          <cell r="H393">
            <v>14.2465440420427</v>
          </cell>
          <cell r="I393">
            <v>300000000</v>
          </cell>
          <cell r="J393">
            <v>5078925</v>
          </cell>
          <cell r="K393">
            <v>440716885.25</v>
          </cell>
          <cell r="L393">
            <v>2283425</v>
          </cell>
          <cell r="M393">
            <v>199868190.25</v>
          </cell>
          <cell r="N393">
            <v>146.90562841666701</v>
          </cell>
          <cell r="O393">
            <v>9</v>
          </cell>
          <cell r="P393">
            <v>100</v>
          </cell>
          <cell r="S393">
            <v>50</v>
          </cell>
          <cell r="T393" t="str">
            <v>ГКО-12</v>
          </cell>
        </row>
        <row r="394">
          <cell r="A394" t="str">
            <v>KZ52L1306A20</v>
          </cell>
          <cell r="B394" t="str">
            <v>9/24</v>
          </cell>
          <cell r="C394">
            <v>36690</v>
          </cell>
          <cell r="D394">
            <v>37420</v>
          </cell>
          <cell r="E394">
            <v>730</v>
          </cell>
          <cell r="F394">
            <v>99.69</v>
          </cell>
          <cell r="G394">
            <v>99.64</v>
          </cell>
          <cell r="H394">
            <v>16.3</v>
          </cell>
          <cell r="I394">
            <v>300000000</v>
          </cell>
          <cell r="J394">
            <v>78000</v>
          </cell>
          <cell r="K394">
            <v>78000000</v>
          </cell>
          <cell r="L394">
            <v>30000</v>
          </cell>
          <cell r="M394">
            <v>30000000</v>
          </cell>
          <cell r="N394">
            <v>26</v>
          </cell>
          <cell r="O394">
            <v>6</v>
          </cell>
          <cell r="P394">
            <v>1000</v>
          </cell>
          <cell r="S394">
            <v>50</v>
          </cell>
          <cell r="T394" t="str">
            <v>ГКО-24</v>
          </cell>
        </row>
        <row r="395">
          <cell r="A395" t="str">
            <v>KZ95K2007A04</v>
          </cell>
          <cell r="B395" t="str">
            <v>405/n</v>
          </cell>
          <cell r="C395">
            <v>36691</v>
          </cell>
          <cell r="D395">
            <v>36727</v>
          </cell>
          <cell r="E395">
            <v>35</v>
          </cell>
          <cell r="F395">
            <v>99.01</v>
          </cell>
          <cell r="G395">
            <v>99.01</v>
          </cell>
          <cell r="H395">
            <v>10.398949601050299</v>
          </cell>
          <cell r="I395">
            <v>400000000</v>
          </cell>
          <cell r="J395">
            <v>11706039</v>
          </cell>
          <cell r="K395">
            <v>1158538863.47</v>
          </cell>
          <cell r="L395">
            <v>7364495</v>
          </cell>
          <cell r="M395">
            <v>729158649.95000005</v>
          </cell>
          <cell r="N395">
            <v>289.63471586750001</v>
          </cell>
          <cell r="O395">
            <v>11</v>
          </cell>
          <cell r="P395">
            <v>100</v>
          </cell>
          <cell r="S395">
            <v>60</v>
          </cell>
          <cell r="T395" t="str">
            <v>Ноты-35</v>
          </cell>
        </row>
        <row r="396">
          <cell r="A396" t="str">
            <v>KZ43L1509A01</v>
          </cell>
          <cell r="B396" t="str">
            <v>267/3</v>
          </cell>
          <cell r="C396">
            <v>36692</v>
          </cell>
          <cell r="D396">
            <v>36784</v>
          </cell>
          <cell r="E396">
            <v>92</v>
          </cell>
          <cell r="F396">
            <v>96.98</v>
          </cell>
          <cell r="G396">
            <v>96.97</v>
          </cell>
          <cell r="H396">
            <v>12.4561765312435</v>
          </cell>
          <cell r="I396">
            <v>300000000</v>
          </cell>
          <cell r="J396">
            <v>15781899</v>
          </cell>
          <cell r="K396">
            <v>1528173405.46</v>
          </cell>
          <cell r="L396">
            <v>12677753</v>
          </cell>
          <cell r="M396">
            <v>1229453548.53</v>
          </cell>
          <cell r="N396">
            <v>509.39113515333298</v>
          </cell>
          <cell r="O396">
            <v>14</v>
          </cell>
          <cell r="P396">
            <v>100</v>
          </cell>
          <cell r="S396">
            <v>50</v>
          </cell>
          <cell r="T396" t="str">
            <v>ГКО-3</v>
          </cell>
        </row>
        <row r="397">
          <cell r="A397" t="str">
            <v>KZ46L1512A03</v>
          </cell>
          <cell r="B397" t="str">
            <v>150/6</v>
          </cell>
          <cell r="C397">
            <v>36693</v>
          </cell>
          <cell r="D397">
            <v>36875</v>
          </cell>
          <cell r="E397">
            <v>182</v>
          </cell>
          <cell r="F397">
            <v>93.85</v>
          </cell>
          <cell r="G397">
            <v>93.85</v>
          </cell>
          <cell r="H397">
            <v>13.1060202450719</v>
          </cell>
          <cell r="I397">
            <v>300000000</v>
          </cell>
          <cell r="J397">
            <v>18738918</v>
          </cell>
          <cell r="K397">
            <v>1757583701.3</v>
          </cell>
          <cell r="L397">
            <v>11577163</v>
          </cell>
          <cell r="M397">
            <v>1086516747.55</v>
          </cell>
          <cell r="N397">
            <v>585.86123376666706</v>
          </cell>
          <cell r="O397">
            <v>13</v>
          </cell>
          <cell r="P397">
            <v>100</v>
          </cell>
          <cell r="S397">
            <v>50</v>
          </cell>
          <cell r="T397" t="str">
            <v>ГКО-6</v>
          </cell>
        </row>
        <row r="398">
          <cell r="A398" t="str">
            <v>KZ98K1108A01</v>
          </cell>
          <cell r="B398" t="str">
            <v>406/n</v>
          </cell>
          <cell r="C398">
            <v>36693</v>
          </cell>
          <cell r="D398">
            <v>36749</v>
          </cell>
          <cell r="E398">
            <v>56</v>
          </cell>
          <cell r="F398">
            <v>98.43</v>
          </cell>
          <cell r="G398">
            <v>98.42</v>
          </cell>
          <cell r="H398">
            <v>10.367774052626199</v>
          </cell>
          <cell r="I398">
            <v>400000000</v>
          </cell>
          <cell r="J398">
            <v>23504696</v>
          </cell>
          <cell r="K398">
            <v>2312924837.7199998</v>
          </cell>
          <cell r="L398">
            <v>18497696</v>
          </cell>
          <cell r="M398">
            <v>1820728217.28</v>
          </cell>
          <cell r="N398">
            <v>578.23120943000004</v>
          </cell>
          <cell r="O398">
            <v>10</v>
          </cell>
          <cell r="P398">
            <v>100</v>
          </cell>
          <cell r="S398">
            <v>60</v>
          </cell>
          <cell r="T398" t="str">
            <v>Ноты-56</v>
          </cell>
        </row>
        <row r="399">
          <cell r="A399" t="str">
            <v>KZ4CL2106A16</v>
          </cell>
          <cell r="B399" t="str">
            <v>54/12</v>
          </cell>
          <cell r="C399">
            <v>36696</v>
          </cell>
          <cell r="D399">
            <v>37063</v>
          </cell>
          <cell r="E399">
            <v>366</v>
          </cell>
          <cell r="F399">
            <v>87.61</v>
          </cell>
          <cell r="G399">
            <v>87.61</v>
          </cell>
          <cell r="H399">
            <v>14.142221207624701</v>
          </cell>
          <cell r="I399">
            <v>300000000</v>
          </cell>
          <cell r="J399">
            <v>3578115</v>
          </cell>
          <cell r="K399">
            <v>311630955.14999998</v>
          </cell>
          <cell r="L399">
            <v>1768115</v>
          </cell>
          <cell r="M399">
            <v>154904555.15000001</v>
          </cell>
          <cell r="N399">
            <v>103.87698505</v>
          </cell>
          <cell r="O399">
            <v>5</v>
          </cell>
          <cell r="P399">
            <v>100</v>
          </cell>
          <cell r="Q399">
            <v>100</v>
          </cell>
          <cell r="S399">
            <v>50</v>
          </cell>
          <cell r="T399" t="str">
            <v>ГКО-12</v>
          </cell>
        </row>
        <row r="400">
          <cell r="A400" t="str">
            <v>KZ52L2006A21</v>
          </cell>
          <cell r="B400" t="str">
            <v>10/24</v>
          </cell>
          <cell r="C400">
            <v>36697</v>
          </cell>
          <cell r="D400">
            <v>37427</v>
          </cell>
          <cell r="E400">
            <v>730</v>
          </cell>
          <cell r="F400">
            <v>96.4</v>
          </cell>
          <cell r="G400">
            <v>96.32</v>
          </cell>
          <cell r="H400">
            <v>16.3</v>
          </cell>
          <cell r="I400">
            <v>300000000</v>
          </cell>
          <cell r="J400">
            <v>202060</v>
          </cell>
          <cell r="K400">
            <v>202060000</v>
          </cell>
          <cell r="L400">
            <v>140060</v>
          </cell>
          <cell r="M400">
            <v>140060000</v>
          </cell>
          <cell r="N400">
            <v>67.353333333333296</v>
          </cell>
          <cell r="O400">
            <v>7</v>
          </cell>
          <cell r="P400">
            <v>1000</v>
          </cell>
          <cell r="S400">
            <v>50</v>
          </cell>
          <cell r="T400" t="str">
            <v>ГКО-24</v>
          </cell>
        </row>
        <row r="401">
          <cell r="A401" t="str">
            <v>KZ96K0308A00</v>
          </cell>
          <cell r="B401" t="str">
            <v>407/n</v>
          </cell>
          <cell r="C401">
            <v>36698</v>
          </cell>
          <cell r="D401">
            <v>36741</v>
          </cell>
          <cell r="E401">
            <v>42</v>
          </cell>
          <cell r="F401">
            <v>98.83</v>
          </cell>
          <cell r="G401">
            <v>98.83</v>
          </cell>
          <cell r="H401">
            <v>10.2600424972175</v>
          </cell>
          <cell r="I401">
            <v>400000000</v>
          </cell>
          <cell r="J401">
            <v>8247361</v>
          </cell>
          <cell r="K401">
            <v>814659220.44000006</v>
          </cell>
          <cell r="L401">
            <v>5447188</v>
          </cell>
          <cell r="M401">
            <v>538345590.03999996</v>
          </cell>
          <cell r="N401">
            <v>203.66480511</v>
          </cell>
          <cell r="O401">
            <v>11</v>
          </cell>
          <cell r="P401">
            <v>100</v>
          </cell>
          <cell r="S401">
            <v>60</v>
          </cell>
          <cell r="T401" t="str">
            <v>Ноты-42</v>
          </cell>
        </row>
        <row r="402">
          <cell r="A402" t="str">
            <v>KZ46L2212A04</v>
          </cell>
          <cell r="B402" t="str">
            <v>151/6</v>
          </cell>
          <cell r="C402">
            <v>36699</v>
          </cell>
          <cell r="D402">
            <v>36882</v>
          </cell>
          <cell r="E402">
            <v>183</v>
          </cell>
          <cell r="F402">
            <v>93.86</v>
          </cell>
          <cell r="G402">
            <v>93.86</v>
          </cell>
          <cell r="H402">
            <v>13.083315576390399</v>
          </cell>
          <cell r="I402">
            <v>300000000</v>
          </cell>
          <cell r="J402">
            <v>5279300</v>
          </cell>
          <cell r="K402">
            <v>493455752</v>
          </cell>
          <cell r="L402">
            <v>1618125</v>
          </cell>
          <cell r="M402">
            <v>151877212.5</v>
          </cell>
          <cell r="N402">
            <v>164.48525066666701</v>
          </cell>
          <cell r="O402">
            <v>10</v>
          </cell>
          <cell r="P402">
            <v>100</v>
          </cell>
          <cell r="S402">
            <v>50</v>
          </cell>
          <cell r="T402" t="str">
            <v>ГКО-6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</sheetData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ЛистОтч"/>
      <sheetName val="ОборБалФормОтч"/>
      <sheetName val="Памятка по заполнению"/>
      <sheetName val="ОтчРезултФХД"/>
      <sheetName val="ОтчетДвижДенег"/>
      <sheetName val="РасхПерФормОтч"/>
      <sheetName val="ТрудФормОтч"/>
      <sheetName val="ПроизПоказ"/>
      <sheetName val="РаспрДох"/>
      <sheetName val="ЯНВАРЬ"/>
      <sheetName val="База"/>
      <sheetName val="Константы"/>
      <sheetName val="Актив(1)"/>
      <sheetName val="Март"/>
      <sheetName val="Сентябрь"/>
      <sheetName val="Квартал"/>
      <sheetName val="Декабрь"/>
      <sheetName val="Ноябрь"/>
      <sheetName val="Сводная"/>
      <sheetName val="Форма2"/>
      <sheetName val="Форма1"/>
    </sheetNames>
    <sheetDataSet>
      <sheetData sheetId="0" refreshError="1">
        <row r="22">
          <cell r="C22" t="str">
            <v>ОАО"Казпочта"</v>
          </cell>
        </row>
        <row r="23">
          <cell r="C23" t="str">
            <v>Открытое акционерное общество</v>
          </cell>
        </row>
        <row r="24">
          <cell r="C24" t="str">
            <v>индекс 480012 г.Алматы ул.Богенбай батыра,152</v>
          </cell>
        </row>
        <row r="25">
          <cell r="C25">
            <v>36532</v>
          </cell>
        </row>
        <row r="26">
          <cell r="C26" t="str">
            <v>30503-1910-АК(ШК)</v>
          </cell>
        </row>
        <row r="27">
          <cell r="C27" t="str">
            <v>600700100437</v>
          </cell>
        </row>
        <row r="28">
          <cell r="C28">
            <v>39189746</v>
          </cell>
        </row>
        <row r="29">
          <cell r="C29">
            <v>50000</v>
          </cell>
        </row>
        <row r="30">
          <cell r="C30">
            <v>64110</v>
          </cell>
        </row>
        <row r="31">
          <cell r="C31" t="str">
            <v>Министерство транспорта и коммуникаций</v>
          </cell>
        </row>
        <row r="32">
          <cell r="C32">
            <v>36889</v>
          </cell>
        </row>
        <row r="33">
          <cell r="C33" t="str">
            <v>№ А 4390</v>
          </cell>
        </row>
        <row r="36">
          <cell r="C36">
            <v>903660</v>
          </cell>
        </row>
        <row r="38">
          <cell r="C38">
            <v>1000</v>
          </cell>
        </row>
        <row r="39">
          <cell r="C39">
            <v>903660</v>
          </cell>
        </row>
        <row r="40">
          <cell r="C40" t="str">
            <v>ОАО"Казпочта"</v>
          </cell>
        </row>
        <row r="41">
          <cell r="C41">
            <v>1</v>
          </cell>
        </row>
        <row r="42">
          <cell r="C42" t="str">
            <v>Председатель Правления ОАО"Казпочта</v>
          </cell>
        </row>
        <row r="43">
          <cell r="C43" t="str">
            <v>Арыстанов Аркен Кенесбекович</v>
          </cell>
        </row>
        <row r="44">
          <cell r="C44" t="str">
            <v>Кашкынбаева Кулшахан Жумашевна</v>
          </cell>
        </row>
        <row r="45">
          <cell r="C45" t="str">
            <v>Джунсызбаева Роза Баяхметовна</v>
          </cell>
        </row>
        <row r="46">
          <cell r="C46" t="str">
            <v>59-06-11</v>
          </cell>
        </row>
        <row r="47">
          <cell r="C47" t="str">
            <v>59-06-22</v>
          </cell>
        </row>
        <row r="48">
          <cell r="C48" t="str">
            <v>59-06-25</v>
          </cell>
        </row>
      </sheetData>
      <sheetData sheetId="1" refreshError="1">
        <row r="48">
          <cell r="C48">
            <v>0</v>
          </cell>
          <cell r="F48">
            <v>0</v>
          </cell>
        </row>
        <row r="63">
          <cell r="C63">
            <v>0</v>
          </cell>
        </row>
        <row r="98">
          <cell r="C98">
            <v>0</v>
          </cell>
        </row>
        <row r="113">
          <cell r="C113">
            <v>0</v>
          </cell>
          <cell r="F113">
            <v>0</v>
          </cell>
        </row>
        <row r="224">
          <cell r="E224">
            <v>0</v>
          </cell>
          <cell r="F22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"/>
      <sheetName val="Лист1"/>
      <sheetName val="СВОД по ДОГОВОРАМ"/>
      <sheetName val="почтово-канц. расходы"/>
      <sheetName val="Исп.природ.сырья"/>
      <sheetName val="Охрана окр.среды"/>
      <sheetName val="Другие прочие "/>
      <sheetName val="модель (н)"/>
      <sheetName val="модель (в)"/>
      <sheetName val="модель (свод)"/>
      <sheetName val="Сырье и материалы"/>
      <sheetName val="ГСМ"/>
      <sheetName val="Топливо"/>
      <sheetName val="Энергия"/>
      <sheetName val="ФОТ"/>
      <sheetName val="Амортизация"/>
      <sheetName val="Кап. ремонт"/>
      <sheetName val="ЗФ КР"/>
      <sheetName val="Капитализация (ЗФ)"/>
      <sheetName val="Тек.ремонт"/>
      <sheetName val="ПНР"/>
      <sheetName val="Технол.расходы"/>
      <sheetName val="Транспорт грузов"/>
      <sheetName val="Авиа"/>
      <sheetName val="Авиа1"/>
      <sheetName val="с учетом корректировки"/>
      <sheetName val="Связь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"/>
      <sheetName val="Страхование"/>
      <sheetName val="сод. и лиц. автотр. "/>
      <sheetName val="охрана"/>
      <sheetName val="услуги банков"/>
      <sheetName val="Содерж. адм.зданий"/>
      <sheetName val="Аренда"/>
      <sheetName val="юр конслт услуги"/>
      <sheetName val="Налоги"/>
      <sheetName val="Реклама"/>
      <sheetName val="Имиджевая"/>
      <sheetName val="Другие2"/>
      <sheetName val="соц пособия и МП"/>
      <sheetName val="Спонсорская помощь"/>
      <sheetName val="Социальная сфера"/>
      <sheetName val="Расх.на кул.озд.мер. "/>
      <sheetName val="Пр. соцвыплаты"/>
      <sheetName val="ЗФ КВЛ"/>
      <sheetName val="ДКСиКР"/>
      <sheetName val="ПИР ЗФ  (ДКСиКР)"/>
      <sheetName val="Онсс З.ф"/>
      <sheetName val="Орэн З.ф"/>
      <sheetName val="ДСГС"/>
      <sheetName val="ПИР ДСГС"/>
      <sheetName val="ДТК"/>
      <sheetName val="ДАСУТПиМО (КТО)"/>
      <sheetName val="Деп Эксп-я"/>
      <sheetName val="ДИ"/>
      <sheetName val="Новая техника"/>
      <sheetName val="ОТиТБ (2)"/>
      <sheetName val="ОборБалФормОтч"/>
      <sheetName val="ТитулЛистОтч"/>
      <sheetName val="Добыча нефти4"/>
      <sheetName val="поставка сравн13"/>
      <sheetName val="Форма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_Итог"/>
      <sheetName val="Дох-ЭкЭлементы-Приб"/>
      <sheetName val="БДР_п-п"/>
      <sheetName val="Отчет_ПиУ"/>
      <sheetName val="газ"/>
    </sheetNames>
    <sheetDataSet>
      <sheetData sheetId="0">
        <row r="8">
          <cell r="F8" t="str">
            <v>на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s"/>
      <sheetName val="Macroeconomic Assumptions"/>
      <sheetName val="Production Inputs"/>
      <sheetName val="Assets Inputs"/>
      <sheetName val="Actuals Input"/>
      <sheetName val="Workings"/>
      <sheetName val="Key Assumptions"/>
      <sheetName val="Key Results"/>
      <sheetName val="Balance Sheet"/>
      <sheetName val="Profit and Loss"/>
      <sheetName val="Cash Flow"/>
      <sheetName val="Steel Sales"/>
      <sheetName val="Steel Operating Costs"/>
      <sheetName val="Fixed Assets"/>
      <sheetName val="Financing"/>
      <sheetName val="Shareholder Funds"/>
      <sheetName val="IFRS FS"/>
      <sheetName val="IK2001-update FY 2001"/>
      <sheetName val="Bonds"/>
      <sheetName val="c_data"/>
      <sheetName val="To Generate"/>
      <sheetName val="класс"/>
      <sheetName val="CA"/>
      <sheetName val="AFE's  By Afe"/>
      <sheetName val="123100 O&amp;G Assets"/>
      <sheetName val="Keys"/>
      <sheetName val="statement 1998"/>
      <sheetName val="Trial Balance"/>
      <sheetName val="Macroeconomic_Assumptions"/>
      <sheetName val="Production_Inputs"/>
      <sheetName val="Assets_Inputs"/>
      <sheetName val="Actuals_Input"/>
      <sheetName val="Key_Assumptions"/>
      <sheetName val="Key_Results"/>
      <sheetName val="Balance_Sheet"/>
      <sheetName val="Profit_and_Loss"/>
      <sheetName val="Cash_Flow"/>
      <sheetName val="Steel_Sales"/>
      <sheetName val="Steel_Operating_Costs"/>
      <sheetName val="Fixed_Assets"/>
      <sheetName val="Shareholder_Funds"/>
      <sheetName val="IFRS_FS"/>
      <sheetName val="IK2001-update_FY_2001"/>
    </sheetNames>
    <sheetDataSet>
      <sheetData sheetId="0">
        <row r="1">
          <cell r="D1">
            <v>1997</v>
          </cell>
        </row>
      </sheetData>
      <sheetData sheetId="1" refreshError="1">
        <row r="1">
          <cell r="D1">
            <v>1997</v>
          </cell>
          <cell r="E1">
            <v>1998</v>
          </cell>
          <cell r="F1">
            <v>1999</v>
          </cell>
          <cell r="G1">
            <v>2000</v>
          </cell>
          <cell r="H1">
            <v>2001</v>
          </cell>
          <cell r="I1">
            <v>2002</v>
          </cell>
          <cell r="J1">
            <v>2003</v>
          </cell>
          <cell r="K1">
            <v>2004</v>
          </cell>
          <cell r="L1">
            <v>2005</v>
          </cell>
          <cell r="M1">
            <v>2006</v>
          </cell>
          <cell r="N1">
            <v>2007</v>
          </cell>
          <cell r="O1">
            <v>2008</v>
          </cell>
          <cell r="P1">
            <v>2009</v>
          </cell>
        </row>
        <row r="2">
          <cell r="D2" t="str">
            <v>Actual</v>
          </cell>
          <cell r="E2" t="str">
            <v>Actual</v>
          </cell>
          <cell r="F2" t="str">
            <v>Actual</v>
          </cell>
          <cell r="G2" t="str">
            <v>Actual</v>
          </cell>
          <cell r="H2" t="str">
            <v>Estimate</v>
          </cell>
          <cell r="I2" t="str">
            <v>Forecast</v>
          </cell>
          <cell r="J2" t="str">
            <v>Forecast</v>
          </cell>
          <cell r="K2" t="str">
            <v>Forecast</v>
          </cell>
          <cell r="L2" t="str">
            <v>Forecast</v>
          </cell>
          <cell r="M2" t="str">
            <v>Forecast</v>
          </cell>
          <cell r="N2" t="str">
            <v>Forecast</v>
          </cell>
          <cell r="O2" t="str">
            <v>Forecast</v>
          </cell>
          <cell r="P2" t="str">
            <v>Forecast</v>
          </cell>
        </row>
      </sheetData>
      <sheetData sheetId="2">
        <row r="1">
          <cell r="D1">
            <v>1997</v>
          </cell>
        </row>
      </sheetData>
      <sheetData sheetId="3"/>
      <sheetData sheetId="4">
        <row r="1">
          <cell r="D1">
            <v>1997</v>
          </cell>
        </row>
      </sheetData>
      <sheetData sheetId="5">
        <row r="1">
          <cell r="D1">
            <v>1997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с"/>
      <sheetName val="группа"/>
      <sheetName val="уз"/>
      <sheetName val="Лист2"/>
      <sheetName val="год99"/>
      <sheetName val="2-ое полуг"/>
      <sheetName val="1-е пол"/>
      <sheetName val="4-ый кв"/>
      <sheetName val="121"/>
      <sheetName val="111"/>
      <sheetName val="101"/>
      <sheetName val="3-й кв"/>
      <sheetName val="091"/>
      <sheetName val="081"/>
      <sheetName val="071"/>
      <sheetName val="2-ойкв"/>
      <sheetName val="061"/>
      <sheetName val="051"/>
      <sheetName val="041"/>
      <sheetName val="1-ыйкв"/>
      <sheetName val="031"/>
      <sheetName val="021"/>
      <sheetName val="011"/>
      <sheetName val="Лист1"/>
      <sheetName val="СПгнг"/>
      <sheetName val="Ввод"/>
      <sheetName val="факт 2005 г."/>
      <sheetName val="ОборБалФормОтч"/>
      <sheetName val="справка"/>
      <sheetName val="Пр2"/>
      <sheetName val="Форма2"/>
      <sheetName val="ОТиТБ"/>
      <sheetName val="Сомн_треб общие"/>
      <sheetName val="s"/>
      <sheetName val="ТитулЛистОтч"/>
      <sheetName val="Актив(1)"/>
      <sheetName val="База"/>
      <sheetName val="Hidden"/>
      <sheetName val="Balance Sheet"/>
      <sheetName val="HKM RTC Crude costs"/>
      <sheetName val="2-ое_полуг"/>
      <sheetName val="1-е_пол"/>
      <sheetName val="4-ый_кв"/>
      <sheetName val="3-й_кв"/>
      <sheetName val="факт_2005_г_"/>
      <sheetName val="Сомн_треб_общие"/>
      <sheetName val="83"/>
      <sheetName val="малодебит (2)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11</v>
          </cell>
          <cell r="B2" t="str">
            <v>Пшеница</v>
          </cell>
        </row>
        <row r="3">
          <cell r="A3">
            <v>12</v>
          </cell>
          <cell r="B3" t="str">
            <v>Рожь</v>
          </cell>
        </row>
        <row r="4">
          <cell r="A4">
            <v>13</v>
          </cell>
          <cell r="B4" t="str">
            <v>Овес</v>
          </cell>
        </row>
        <row r="5">
          <cell r="A5">
            <v>14</v>
          </cell>
          <cell r="B5" t="str">
            <v>Ячмень</v>
          </cell>
        </row>
        <row r="6">
          <cell r="A6">
            <v>15</v>
          </cell>
          <cell r="B6" t="str">
            <v>Зерно кукурузы</v>
          </cell>
        </row>
        <row r="7">
          <cell r="A7">
            <v>16</v>
          </cell>
          <cell r="B7" t="str">
            <v>Початки кукурузы</v>
          </cell>
        </row>
        <row r="8">
          <cell r="A8">
            <v>17</v>
          </cell>
          <cell r="B8" t="str">
            <v xml:space="preserve">Рис </v>
          </cell>
        </row>
        <row r="9">
          <cell r="A9">
            <v>18</v>
          </cell>
          <cell r="B9" t="str">
            <v>Зерновые, не поимено</v>
          </cell>
        </row>
        <row r="10">
          <cell r="A10">
            <v>21</v>
          </cell>
          <cell r="B10" t="str">
            <v>Семена сои</v>
          </cell>
        </row>
        <row r="11">
          <cell r="A11">
            <v>22</v>
          </cell>
          <cell r="B11" t="str">
            <v>Семена хлопчатника</v>
          </cell>
        </row>
        <row r="12">
          <cell r="A12">
            <v>23</v>
          </cell>
          <cell r="B12" t="str">
            <v>Семена свеклы</v>
          </cell>
        </row>
        <row r="13">
          <cell r="A13">
            <v>24</v>
          </cell>
          <cell r="B13" t="str">
            <v>Семена прочие</v>
          </cell>
        </row>
        <row r="14">
          <cell r="A14">
            <v>31</v>
          </cell>
          <cell r="B14" t="str">
            <v>Хлопок-сырец</v>
          </cell>
        </row>
        <row r="15">
          <cell r="A15">
            <v>41</v>
          </cell>
          <cell r="B15" t="str">
            <v>Овощи свежие</v>
          </cell>
        </row>
        <row r="16">
          <cell r="A16">
            <v>42</v>
          </cell>
          <cell r="B16" t="str">
            <v>Бахчевые культуры</v>
          </cell>
        </row>
        <row r="17">
          <cell r="A17">
            <v>43</v>
          </cell>
          <cell r="B17" t="str">
            <v xml:space="preserve">Картофель  </v>
          </cell>
        </row>
        <row r="18">
          <cell r="A18">
            <v>44</v>
          </cell>
          <cell r="B18" t="str">
            <v>Свекла сахарная</v>
          </cell>
        </row>
        <row r="19">
          <cell r="A19">
            <v>51</v>
          </cell>
          <cell r="B19" t="str">
            <v>Фрукты свежие</v>
          </cell>
        </row>
        <row r="20">
          <cell r="A20">
            <v>52</v>
          </cell>
          <cell r="B20" t="str">
            <v>Яблоки свежие</v>
          </cell>
        </row>
        <row r="21">
          <cell r="A21">
            <v>53</v>
          </cell>
          <cell r="B21" t="str">
            <v>Цитрусовые</v>
          </cell>
        </row>
        <row r="22">
          <cell r="A22">
            <v>54</v>
          </cell>
          <cell r="B22" t="str">
            <v>Орехи</v>
          </cell>
        </row>
        <row r="23">
          <cell r="A23">
            <v>61</v>
          </cell>
          <cell r="B23" t="str">
            <v>Крупный рогатый скот</v>
          </cell>
        </row>
        <row r="24">
          <cell r="A24">
            <v>62</v>
          </cell>
          <cell r="B24" t="str">
            <v>Свиньи и поросята</v>
          </cell>
        </row>
        <row r="25">
          <cell r="A25">
            <v>63</v>
          </cell>
          <cell r="B25" t="str">
            <v>Животные прочие</v>
          </cell>
        </row>
        <row r="26">
          <cell r="A26">
            <v>71</v>
          </cell>
          <cell r="B26" t="str">
            <v>Сено,салома и корма</v>
          </cell>
        </row>
        <row r="27">
          <cell r="A27">
            <v>72</v>
          </cell>
          <cell r="B27" t="str">
            <v>Сырье табака и махорки</v>
          </cell>
        </row>
        <row r="28">
          <cell r="A28">
            <v>73</v>
          </cell>
          <cell r="B28" t="str">
            <v>Культуры прядильные, кроме хлопчатника</v>
          </cell>
        </row>
        <row r="29">
          <cell r="A29">
            <v>74</v>
          </cell>
          <cell r="B29" t="str">
            <v>Сырье лекарст.растительное</v>
          </cell>
        </row>
        <row r="30">
          <cell r="A30">
            <v>75</v>
          </cell>
          <cell r="B30" t="str">
            <v>Рассада</v>
          </cell>
        </row>
        <row r="31">
          <cell r="A31">
            <v>76</v>
          </cell>
          <cell r="B31" t="str">
            <v>Шерсть, волос, пух, перо</v>
          </cell>
        </row>
        <row r="32">
          <cell r="A32">
            <v>77</v>
          </cell>
          <cell r="B32" t="str">
            <v>Кожи, шкуры и пушнина не выделанная</v>
          </cell>
        </row>
        <row r="33">
          <cell r="A33">
            <v>78</v>
          </cell>
          <cell r="B33" t="str">
            <v>Удобрения органические</v>
          </cell>
        </row>
        <row r="34">
          <cell r="A34">
            <v>81</v>
          </cell>
          <cell r="B34" t="str">
            <v>Лесоматериалы круглые</v>
          </cell>
        </row>
        <row r="35">
          <cell r="A35">
            <v>82</v>
          </cell>
          <cell r="B35" t="str">
            <v>Лесоматериалы крепежные</v>
          </cell>
        </row>
        <row r="36">
          <cell r="A36">
            <v>91</v>
          </cell>
          <cell r="B36" t="str">
            <v>Пиломатериалы</v>
          </cell>
        </row>
        <row r="37">
          <cell r="A37">
            <v>92</v>
          </cell>
          <cell r="B37" t="str">
            <v>Продукция шпалопиления (не пропит)</v>
          </cell>
        </row>
        <row r="38">
          <cell r="A38">
            <v>93</v>
          </cell>
          <cell r="B38" t="str">
            <v>Продукция шпалопиления ( пропит)</v>
          </cell>
        </row>
        <row r="39">
          <cell r="A39">
            <v>94</v>
          </cell>
          <cell r="B39" t="str">
            <v>Фанера  и шпон</v>
          </cell>
        </row>
        <row r="40">
          <cell r="A40">
            <v>101</v>
          </cell>
          <cell r="B40" t="str">
            <v>Дрова</v>
          </cell>
        </row>
        <row r="41">
          <cell r="A41">
            <v>102</v>
          </cell>
          <cell r="B41" t="str">
            <v>Древесина топливная</v>
          </cell>
        </row>
        <row r="42">
          <cell r="A42">
            <v>103</v>
          </cell>
          <cell r="B42" t="str">
            <v>Древесина измельченная</v>
          </cell>
        </row>
        <row r="43">
          <cell r="A43">
            <v>111</v>
          </cell>
          <cell r="B43" t="str">
            <v>Прочая продукция лесной промышл.</v>
          </cell>
        </row>
        <row r="44">
          <cell r="A44">
            <v>112</v>
          </cell>
          <cell r="B44" t="str">
            <v>Саженцы всякие</v>
          </cell>
        </row>
        <row r="45">
          <cell r="A45">
            <v>121</v>
          </cell>
          <cell r="B45" t="str">
            <v>Изделия и детали из древесины</v>
          </cell>
        </row>
        <row r="46">
          <cell r="A46">
            <v>122</v>
          </cell>
          <cell r="B46" t="str">
            <v>Плиты древесностружечные и волокн.</v>
          </cell>
        </row>
        <row r="47">
          <cell r="A47">
            <v>123</v>
          </cell>
          <cell r="B47" t="str">
            <v>Тара деревянная новая</v>
          </cell>
        </row>
        <row r="48">
          <cell r="A48">
            <v>124</v>
          </cell>
          <cell r="B48" t="str">
            <v xml:space="preserve">Тара деревянная </v>
          </cell>
        </row>
        <row r="49">
          <cell r="A49">
            <v>125</v>
          </cell>
          <cell r="B49" t="str">
            <v>Изделия деревянные, кроме мебели</v>
          </cell>
        </row>
        <row r="50">
          <cell r="A50">
            <v>126</v>
          </cell>
          <cell r="B50" t="str">
            <v>Спички</v>
          </cell>
        </row>
        <row r="51">
          <cell r="A51">
            <v>127</v>
          </cell>
          <cell r="B51" t="str">
            <v>Мебель</v>
          </cell>
        </row>
        <row r="52">
          <cell r="A52">
            <v>131</v>
          </cell>
          <cell r="B52" t="str">
            <v>Целлюлоза и масса древестная</v>
          </cell>
        </row>
        <row r="53">
          <cell r="A53">
            <v>132</v>
          </cell>
          <cell r="B53" t="str">
            <v>Бумага и картон</v>
          </cell>
        </row>
        <row r="54">
          <cell r="A54">
            <v>133</v>
          </cell>
          <cell r="B54" t="str">
            <v>Изделия из бумаги и картона</v>
          </cell>
        </row>
        <row r="55">
          <cell r="A55">
            <v>141</v>
          </cell>
          <cell r="B55" t="str">
            <v>Руды и концентраты железные</v>
          </cell>
        </row>
        <row r="56">
          <cell r="A56">
            <v>142</v>
          </cell>
          <cell r="B56" t="str">
            <v>Руды и концентраты марганцевые</v>
          </cell>
        </row>
        <row r="57">
          <cell r="A57">
            <v>151</v>
          </cell>
          <cell r="B57" t="str">
            <v>Руды и концентраты цветных металлов</v>
          </cell>
        </row>
        <row r="58">
          <cell r="A58">
            <v>152</v>
          </cell>
          <cell r="B58" t="str">
            <v xml:space="preserve">Колчедан серный </v>
          </cell>
        </row>
        <row r="59">
          <cell r="A59">
            <v>153</v>
          </cell>
          <cell r="B59" t="str">
            <v>Сырье серное, кроме серного колчедана</v>
          </cell>
        </row>
        <row r="60">
          <cell r="A60">
            <v>161</v>
          </cell>
          <cell r="B60" t="str">
            <v xml:space="preserve">Уголь каменный </v>
          </cell>
        </row>
        <row r="61">
          <cell r="A61">
            <v>171</v>
          </cell>
          <cell r="B61" t="str">
            <v>Кокс</v>
          </cell>
        </row>
        <row r="62">
          <cell r="A62">
            <v>181</v>
          </cell>
          <cell r="B62" t="str">
            <v>Торф топливный</v>
          </cell>
        </row>
        <row r="63">
          <cell r="A63">
            <v>182</v>
          </cell>
          <cell r="B63" t="str">
            <v>Торф для сельского хоз-ва</v>
          </cell>
        </row>
        <row r="64">
          <cell r="A64">
            <v>191</v>
          </cell>
          <cell r="B64" t="str">
            <v>Сланцы горючие</v>
          </cell>
        </row>
        <row r="65">
          <cell r="A65">
            <v>201</v>
          </cell>
          <cell r="B65" t="str">
            <v>Нефть сырая</v>
          </cell>
        </row>
        <row r="66">
          <cell r="A66">
            <v>211</v>
          </cell>
          <cell r="B66" t="str">
            <v>Бензин</v>
          </cell>
        </row>
        <row r="67">
          <cell r="A67">
            <v>212</v>
          </cell>
          <cell r="B67" t="str">
            <v>Керосин</v>
          </cell>
        </row>
        <row r="68">
          <cell r="A68">
            <v>213</v>
          </cell>
          <cell r="B68" t="str">
            <v>Масла и смазки (нефтяные)</v>
          </cell>
        </row>
        <row r="69">
          <cell r="A69">
            <v>214</v>
          </cell>
          <cell r="B69" t="str">
            <v>Топливо дизельное</v>
          </cell>
        </row>
        <row r="70">
          <cell r="A70">
            <v>215</v>
          </cell>
          <cell r="B70" t="str">
            <v>Прочие нефтепродукты светлые</v>
          </cell>
        </row>
        <row r="71">
          <cell r="A71">
            <v>221</v>
          </cell>
          <cell r="B71" t="str">
            <v>Мазут</v>
          </cell>
        </row>
        <row r="72">
          <cell r="A72">
            <v>222</v>
          </cell>
          <cell r="B72" t="str">
            <v>Битум и гудрон</v>
          </cell>
        </row>
        <row r="73">
          <cell r="A73">
            <v>223</v>
          </cell>
          <cell r="B73" t="str">
            <v>Асфальт, битум и гудрон природные</v>
          </cell>
        </row>
        <row r="74">
          <cell r="A74">
            <v>224</v>
          </cell>
          <cell r="B74" t="str">
            <v>Озокерит и продукция восковая</v>
          </cell>
        </row>
        <row r="75">
          <cell r="A75">
            <v>225</v>
          </cell>
          <cell r="B75" t="str">
            <v>Прочие нефтепродукты темные</v>
          </cell>
        </row>
        <row r="76">
          <cell r="A76">
            <v>226</v>
          </cell>
          <cell r="B76" t="str">
            <v>Газы энергетические</v>
          </cell>
        </row>
        <row r="77">
          <cell r="A77">
            <v>231</v>
          </cell>
          <cell r="B77" t="str">
            <v>Земля, песок, глина строительные</v>
          </cell>
        </row>
        <row r="78">
          <cell r="A78">
            <v>232</v>
          </cell>
          <cell r="B78" t="str">
            <v>Камни природные строительные</v>
          </cell>
        </row>
        <row r="79">
          <cell r="A79">
            <v>233</v>
          </cell>
          <cell r="B79" t="str">
            <v>Гипс,известь,мел</v>
          </cell>
        </row>
        <row r="80">
          <cell r="A80">
            <v>234</v>
          </cell>
          <cell r="B80" t="str">
            <v>Заполнители пористые</v>
          </cell>
        </row>
        <row r="81">
          <cell r="A81">
            <v>235</v>
          </cell>
          <cell r="B81" t="str">
            <v>Зола, шлаки негранулированные</v>
          </cell>
        </row>
        <row r="82">
          <cell r="A82">
            <v>236</v>
          </cell>
          <cell r="B82" t="str">
            <v>Балласт для железных дорог</v>
          </cell>
        </row>
        <row r="83">
          <cell r="A83">
            <v>241</v>
          </cell>
          <cell r="B83" t="str">
            <v>Земля, песок, глина сырье промышл.</v>
          </cell>
        </row>
        <row r="84">
          <cell r="A84">
            <v>242</v>
          </cell>
          <cell r="B84" t="str">
            <v>Руды неметаллические,кроме серных</v>
          </cell>
        </row>
        <row r="85">
          <cell r="A85">
            <v>243</v>
          </cell>
          <cell r="B85" t="str">
            <v>Материалы абразивные</v>
          </cell>
        </row>
        <row r="86">
          <cell r="A86">
            <v>244</v>
          </cell>
          <cell r="B86" t="str">
            <v>Пемза</v>
          </cell>
        </row>
        <row r="87">
          <cell r="A87">
            <v>245</v>
          </cell>
          <cell r="B87" t="str">
            <v>Клинкер цементный</v>
          </cell>
        </row>
        <row r="88">
          <cell r="A88">
            <v>246</v>
          </cell>
          <cell r="B88" t="str">
            <v>Силикат натрия</v>
          </cell>
        </row>
        <row r="89">
          <cell r="A89">
            <v>251</v>
          </cell>
          <cell r="B89" t="str">
            <v>Материалы стеновые</v>
          </cell>
        </row>
        <row r="90">
          <cell r="A90">
            <v>252</v>
          </cell>
          <cell r="B90" t="str">
            <v>Материалы отделочные</v>
          </cell>
        </row>
        <row r="91">
          <cell r="A91">
            <v>253</v>
          </cell>
          <cell r="B91" t="str">
            <v>Кирпич строительный</v>
          </cell>
        </row>
        <row r="92">
          <cell r="A92">
            <v>254</v>
          </cell>
          <cell r="B92" t="str">
            <v>Конструкции железобетонные</v>
          </cell>
        </row>
        <row r="93">
          <cell r="A93">
            <v>255</v>
          </cell>
          <cell r="B93" t="str">
            <v>Черепича и шифер</v>
          </cell>
        </row>
        <row r="94">
          <cell r="A94">
            <v>256</v>
          </cell>
          <cell r="B94" t="str">
            <v>Дома сборно-разборные</v>
          </cell>
        </row>
        <row r="95">
          <cell r="A95">
            <v>261</v>
          </cell>
          <cell r="B95" t="str">
            <v>Материалы тепло- и звукоизоляционные</v>
          </cell>
        </row>
        <row r="96">
          <cell r="A96">
            <v>262</v>
          </cell>
          <cell r="B96" t="str">
            <v>Изделия асбестовые технические</v>
          </cell>
        </row>
        <row r="97">
          <cell r="A97">
            <v>263</v>
          </cell>
          <cell r="B97" t="str">
            <v>Материалы асфальтовые строительные</v>
          </cell>
        </row>
        <row r="98">
          <cell r="A98">
            <v>264</v>
          </cell>
          <cell r="B98" t="str">
            <v>Прочие материалы минирально-строит.</v>
          </cell>
        </row>
        <row r="99">
          <cell r="A99">
            <v>265</v>
          </cell>
          <cell r="B99" t="str">
            <v>Трубы керамические</v>
          </cell>
        </row>
        <row r="100">
          <cell r="A100">
            <v>266</v>
          </cell>
          <cell r="B100" t="str">
            <v>Материалы и инструменты абазивные</v>
          </cell>
        </row>
        <row r="101">
          <cell r="A101">
            <v>267</v>
          </cell>
          <cell r="B101" t="str">
            <v>Стекло техническое и строительное</v>
          </cell>
        </row>
        <row r="102">
          <cell r="A102">
            <v>268</v>
          </cell>
          <cell r="B102" t="str">
            <v>Изделия санитарные керамические</v>
          </cell>
        </row>
        <row r="103">
          <cell r="A103">
            <v>271</v>
          </cell>
          <cell r="B103" t="str">
            <v>Шлаки гранулированные</v>
          </cell>
        </row>
        <row r="104">
          <cell r="A104">
            <v>281</v>
          </cell>
          <cell r="B104" t="str">
            <v>Цемент</v>
          </cell>
        </row>
        <row r="105">
          <cell r="A105">
            <v>291</v>
          </cell>
          <cell r="B105" t="str">
            <v>Флюсы, (известняк и доломиты)</v>
          </cell>
        </row>
        <row r="106">
          <cell r="A106">
            <v>292</v>
          </cell>
          <cell r="B106" t="str">
            <v>Гипс,известь,мел для флюсования</v>
          </cell>
        </row>
        <row r="107">
          <cell r="A107">
            <v>301</v>
          </cell>
          <cell r="B107" t="str">
            <v>Сырье огнеупорное</v>
          </cell>
        </row>
        <row r="108">
          <cell r="A108">
            <v>302</v>
          </cell>
          <cell r="B108" t="str">
            <v>Кирпич огнеупорный</v>
          </cell>
        </row>
        <row r="109">
          <cell r="A109">
            <v>303</v>
          </cell>
          <cell r="B109" t="str">
            <v>Материалы огнеупорные</v>
          </cell>
        </row>
        <row r="110">
          <cell r="A110">
            <v>304</v>
          </cell>
          <cell r="B110" t="str">
            <v>Асбест и слюда</v>
          </cell>
        </row>
        <row r="111">
          <cell r="A111">
            <v>311</v>
          </cell>
          <cell r="B111" t="str">
            <v>Чугун</v>
          </cell>
        </row>
        <row r="112">
          <cell r="A112">
            <v>312</v>
          </cell>
          <cell r="B112" t="str">
            <v>Сталь в слитках</v>
          </cell>
        </row>
        <row r="113">
          <cell r="A113">
            <v>313</v>
          </cell>
          <cell r="B113" t="str">
            <v>Ферросплавы</v>
          </cell>
        </row>
        <row r="114">
          <cell r="A114">
            <v>314</v>
          </cell>
          <cell r="B114" t="str">
            <v>Заготовки стальные</v>
          </cell>
        </row>
        <row r="115">
          <cell r="A115">
            <v>315</v>
          </cell>
          <cell r="B115" t="str">
            <v>Прочие черные металлы</v>
          </cell>
        </row>
        <row r="116">
          <cell r="A116">
            <v>316</v>
          </cell>
          <cell r="B116" t="str">
            <v>Лом черных металлов</v>
          </cell>
        </row>
        <row r="117">
          <cell r="A117">
            <v>321</v>
          </cell>
          <cell r="B117" t="str">
            <v>Рельсы</v>
          </cell>
        </row>
        <row r="118">
          <cell r="A118">
            <v>322</v>
          </cell>
          <cell r="B118" t="str">
            <v>Балки и швеллеры</v>
          </cell>
        </row>
        <row r="119">
          <cell r="A119">
            <v>323</v>
          </cell>
          <cell r="B119" t="str">
            <v>Труды из черных металлов</v>
          </cell>
        </row>
        <row r="120">
          <cell r="A120">
            <v>324</v>
          </cell>
          <cell r="B120" t="str">
            <v>Прочие виды проката черных металлов</v>
          </cell>
        </row>
        <row r="121">
          <cell r="A121">
            <v>331</v>
          </cell>
          <cell r="B121" t="str">
            <v>Металлы цветные и их сплавы</v>
          </cell>
        </row>
        <row r="122">
          <cell r="A122">
            <v>332</v>
          </cell>
          <cell r="B122" t="str">
            <v>Прокат цветных металлов</v>
          </cell>
        </row>
        <row r="123">
          <cell r="A123">
            <v>333</v>
          </cell>
          <cell r="B123" t="str">
            <v>Лом и отходы цветных металлов</v>
          </cell>
        </row>
        <row r="124">
          <cell r="A124">
            <v>341</v>
          </cell>
          <cell r="B124" t="str">
            <v>Шлаки металлургические для переплавки</v>
          </cell>
        </row>
        <row r="125">
          <cell r="A125">
            <v>351</v>
          </cell>
          <cell r="B125" t="str">
            <v>Машины и их части, кроме сельхоз.</v>
          </cell>
        </row>
        <row r="126">
          <cell r="A126">
            <v>361</v>
          </cell>
          <cell r="B126" t="str">
            <v>Машины и их части, сельхоз.</v>
          </cell>
        </row>
        <row r="127">
          <cell r="A127">
            <v>362</v>
          </cell>
          <cell r="B127" t="str">
            <v>Тракторы и их части</v>
          </cell>
        </row>
        <row r="128">
          <cell r="A128">
            <v>371</v>
          </cell>
          <cell r="B128" t="str">
            <v>Конструкции металлические</v>
          </cell>
        </row>
        <row r="129">
          <cell r="A129">
            <v>381</v>
          </cell>
          <cell r="B129" t="str">
            <v>Автомобили и их части</v>
          </cell>
        </row>
        <row r="130">
          <cell r="A130">
            <v>391</v>
          </cell>
          <cell r="B130" t="str">
            <v>Средства транспортирования и части</v>
          </cell>
        </row>
        <row r="131">
          <cell r="A131">
            <v>401</v>
          </cell>
          <cell r="B131" t="str">
            <v>Аппараты и приборы, кроме электробыт.</v>
          </cell>
        </row>
        <row r="132">
          <cell r="A132">
            <v>402</v>
          </cell>
          <cell r="B132" t="str">
            <v>Продукция радиопромышленности</v>
          </cell>
        </row>
        <row r="133">
          <cell r="A133">
            <v>403</v>
          </cell>
          <cell r="B133" t="str">
            <v>Лампы накаливания и фанари</v>
          </cell>
        </row>
        <row r="134">
          <cell r="A134">
            <v>404</v>
          </cell>
          <cell r="B134" t="str">
            <v>Машины и приборы электробытовые</v>
          </cell>
        </row>
        <row r="135">
          <cell r="A135">
            <v>405</v>
          </cell>
          <cell r="B135" t="str">
            <v>Весы всякие, кроме аналитических</v>
          </cell>
        </row>
        <row r="136">
          <cell r="A136">
            <v>411</v>
          </cell>
          <cell r="B136" t="str">
            <v>Изделия из черных металлов произ\назн.</v>
          </cell>
        </row>
        <row r="137">
          <cell r="A137">
            <v>412</v>
          </cell>
          <cell r="B137" t="str">
            <v>Емкости и тара металлические</v>
          </cell>
        </row>
        <row r="138">
          <cell r="A138">
            <v>413</v>
          </cell>
          <cell r="B138" t="str">
            <v>Мебель металлическая</v>
          </cell>
        </row>
        <row r="139">
          <cell r="A139">
            <v>414</v>
          </cell>
          <cell r="B139" t="str">
            <v>Части ж.д. подв. Состава и пути</v>
          </cell>
        </row>
        <row r="140">
          <cell r="A140">
            <v>415</v>
          </cell>
          <cell r="B140" t="str">
            <v>Прочие изделия металлический</v>
          </cell>
        </row>
        <row r="141">
          <cell r="A141">
            <v>416</v>
          </cell>
          <cell r="B141" t="str">
            <v>Изделия из цветных металлов произ\назн.</v>
          </cell>
        </row>
        <row r="142">
          <cell r="A142">
            <v>417</v>
          </cell>
          <cell r="B142" t="str">
            <v>Изделия кабельные</v>
          </cell>
        </row>
        <row r="143">
          <cell r="A143">
            <v>418</v>
          </cell>
          <cell r="B143" t="str">
            <v>Посуда алюминиевая</v>
          </cell>
        </row>
        <row r="144">
          <cell r="A144">
            <v>421</v>
          </cell>
          <cell r="B144" t="str">
            <v>Вагоны всякие</v>
          </cell>
        </row>
        <row r="145">
          <cell r="A145">
            <v>422</v>
          </cell>
          <cell r="B145" t="str">
            <v>Локомотивы</v>
          </cell>
        </row>
        <row r="146">
          <cell r="A146">
            <v>423</v>
          </cell>
          <cell r="B146" t="str">
            <v>Краны на ж.д. ходу</v>
          </cell>
        </row>
        <row r="147">
          <cell r="A147">
            <v>431</v>
          </cell>
          <cell r="B147" t="str">
            <v>Сырье для произв. Удобрений</v>
          </cell>
        </row>
        <row r="148">
          <cell r="A148">
            <v>432</v>
          </cell>
          <cell r="B148" t="str">
            <v>Аммиак водный</v>
          </cell>
        </row>
        <row r="149">
          <cell r="A149">
            <v>433</v>
          </cell>
          <cell r="B149" t="str">
            <v>Удобрения азотные</v>
          </cell>
        </row>
        <row r="150">
          <cell r="A150">
            <v>434</v>
          </cell>
          <cell r="B150" t="str">
            <v>Удобрения калийные</v>
          </cell>
        </row>
        <row r="151">
          <cell r="A151">
            <v>435</v>
          </cell>
          <cell r="B151" t="str">
            <v>Удобрения фосфорные</v>
          </cell>
        </row>
        <row r="152">
          <cell r="A152">
            <v>436</v>
          </cell>
          <cell r="B152" t="str">
            <v>Удобрения минеральные прочие</v>
          </cell>
        </row>
        <row r="153">
          <cell r="A153">
            <v>441</v>
          </cell>
          <cell r="B153" t="str">
            <v>Медикаменты,фармпроизводства</v>
          </cell>
        </row>
        <row r="154">
          <cell r="A154">
            <v>442</v>
          </cell>
          <cell r="B154" t="str">
            <v>Продукция парфюмерная</v>
          </cell>
        </row>
        <row r="155">
          <cell r="A155">
            <v>443</v>
          </cell>
          <cell r="B155" t="str">
            <v>Мыло</v>
          </cell>
        </row>
        <row r="156">
          <cell r="A156">
            <v>451</v>
          </cell>
          <cell r="B156" t="str">
            <v>Каучуки, резина, сажа</v>
          </cell>
        </row>
        <row r="157">
          <cell r="A157">
            <v>452</v>
          </cell>
          <cell r="B157" t="str">
            <v>Изделия резино-техн. и эбонитовые</v>
          </cell>
        </row>
        <row r="158">
          <cell r="A158">
            <v>453</v>
          </cell>
          <cell r="B158" t="str">
            <v>Изделия резино-техн.восстановленные</v>
          </cell>
        </row>
        <row r="159">
          <cell r="A159">
            <v>454</v>
          </cell>
          <cell r="B159" t="str">
            <v>Углерод технический (сажа)</v>
          </cell>
        </row>
        <row r="160">
          <cell r="A160">
            <v>461</v>
          </cell>
          <cell r="B160" t="str">
            <v>Смолы синтетические и пластические</v>
          </cell>
        </row>
        <row r="161">
          <cell r="A161">
            <v>462</v>
          </cell>
          <cell r="B161" t="str">
            <v>Изделия из смолы синтетич. и пластич.</v>
          </cell>
        </row>
        <row r="162">
          <cell r="A162">
            <v>463</v>
          </cell>
          <cell r="B162" t="str">
            <v>Волокна искуственные</v>
          </cell>
        </row>
        <row r="163">
          <cell r="A163">
            <v>464</v>
          </cell>
          <cell r="B163" t="str">
            <v>Клей</v>
          </cell>
        </row>
        <row r="164">
          <cell r="A164">
            <v>465</v>
          </cell>
          <cell r="B164" t="str">
            <v>Смола природные</v>
          </cell>
        </row>
        <row r="165">
          <cell r="A165">
            <v>466</v>
          </cell>
          <cell r="B165" t="str">
            <v>Материалы лакокрасочные</v>
          </cell>
        </row>
        <row r="166">
          <cell r="A166">
            <v>467</v>
          </cell>
          <cell r="B166" t="str">
            <v>Продукты промежуточные для красителей</v>
          </cell>
        </row>
        <row r="167">
          <cell r="A167">
            <v>471</v>
          </cell>
          <cell r="B167" t="str">
            <v>Смолы, кроме синтетических и природных</v>
          </cell>
        </row>
        <row r="168">
          <cell r="A168">
            <v>472</v>
          </cell>
          <cell r="B168" t="str">
            <v>Масла, кроме нефтеных</v>
          </cell>
        </row>
        <row r="169">
          <cell r="A169">
            <v>473</v>
          </cell>
          <cell r="B169" t="str">
            <v>Электроды графитированные и угольные</v>
          </cell>
        </row>
        <row r="170">
          <cell r="A170">
            <v>474</v>
          </cell>
          <cell r="B170" t="str">
            <v>Уголь древестный</v>
          </cell>
        </row>
        <row r="171">
          <cell r="A171">
            <v>475</v>
          </cell>
          <cell r="B171" t="str">
            <v>Прочая продукция коксохимич.промышл.</v>
          </cell>
        </row>
        <row r="172">
          <cell r="A172">
            <v>481</v>
          </cell>
          <cell r="B172" t="str">
            <v>Кислоты,оксиды,пероксиды и ангедриды</v>
          </cell>
        </row>
        <row r="173">
          <cell r="A173">
            <v>482</v>
          </cell>
          <cell r="B173" t="str">
            <v>Основания и содопродукты</v>
          </cell>
        </row>
        <row r="174">
          <cell r="A174">
            <v>483</v>
          </cell>
          <cell r="B174" t="str">
            <v>Соли кислородных кислот</v>
          </cell>
        </row>
        <row r="175">
          <cell r="A175">
            <v>484</v>
          </cell>
          <cell r="B175" t="str">
            <v>Соли кислородных кислот</v>
          </cell>
        </row>
        <row r="176">
          <cell r="A176">
            <v>485</v>
          </cell>
          <cell r="B176" t="str">
            <v>Соли безкислородных кислот</v>
          </cell>
        </row>
        <row r="177">
          <cell r="A177">
            <v>486</v>
          </cell>
          <cell r="B177" t="str">
            <v>Сорбенты и катализаторы, коагулянты</v>
          </cell>
        </row>
        <row r="178">
          <cell r="A178">
            <v>487</v>
          </cell>
          <cell r="B178" t="str">
            <v>Металлы щелочные, щелочноземельные</v>
          </cell>
        </row>
        <row r="179">
          <cell r="A179">
            <v>488</v>
          </cell>
          <cell r="B179" t="str">
            <v>Газы, кроме энергетических</v>
          </cell>
        </row>
        <row r="180">
          <cell r="A180">
            <v>489</v>
          </cell>
          <cell r="B180" t="str">
            <v>Газы, кроме энергетических не поименнов.</v>
          </cell>
        </row>
        <row r="181">
          <cell r="A181">
            <v>501</v>
          </cell>
          <cell r="B181" t="str">
            <v>Мука пшеничная</v>
          </cell>
        </row>
        <row r="182">
          <cell r="A182">
            <v>502</v>
          </cell>
          <cell r="B182" t="str">
            <v>Мука ржаная</v>
          </cell>
        </row>
        <row r="183">
          <cell r="A183">
            <v>503</v>
          </cell>
          <cell r="B183" t="str">
            <v>Крупа</v>
          </cell>
        </row>
        <row r="184">
          <cell r="A184">
            <v>504</v>
          </cell>
          <cell r="B184" t="str">
            <v>Прочие продукты перемола</v>
          </cell>
        </row>
        <row r="185">
          <cell r="A185">
            <v>505</v>
          </cell>
          <cell r="B185" t="str">
            <v>Отруби и отходы мукомольного произв.</v>
          </cell>
        </row>
        <row r="186">
          <cell r="A186">
            <v>511</v>
          </cell>
          <cell r="B186" t="str">
            <v>Хлеб и изделия хлебобулочные</v>
          </cell>
        </row>
        <row r="187">
          <cell r="A187">
            <v>512</v>
          </cell>
          <cell r="B187" t="str">
            <v>Изделия макаронные</v>
          </cell>
        </row>
        <row r="188">
          <cell r="A188">
            <v>513</v>
          </cell>
          <cell r="B188" t="str">
            <v>Изделия кондитерские мучные</v>
          </cell>
        </row>
        <row r="189">
          <cell r="A189">
            <v>514</v>
          </cell>
          <cell r="B189" t="str">
            <v>Изделия кондитерские сахаристые, мед</v>
          </cell>
        </row>
        <row r="190">
          <cell r="A190">
            <v>515</v>
          </cell>
          <cell r="B190" t="str">
            <v>Продукция крахмоло-паточной промышл.</v>
          </cell>
        </row>
        <row r="191">
          <cell r="A191">
            <v>516</v>
          </cell>
          <cell r="B191" t="str">
            <v>Концентраты пищевые,пряности</v>
          </cell>
        </row>
        <row r="192">
          <cell r="A192">
            <v>517</v>
          </cell>
          <cell r="B192" t="str">
            <v>Изделия табачно-махорочные</v>
          </cell>
        </row>
        <row r="193">
          <cell r="A193">
            <v>521</v>
          </cell>
          <cell r="B193" t="str">
            <v>Сахар</v>
          </cell>
        </row>
        <row r="194">
          <cell r="A194">
            <v>531</v>
          </cell>
          <cell r="B194" t="str">
            <v>Соль поваренная</v>
          </cell>
        </row>
        <row r="195">
          <cell r="A195">
            <v>541</v>
          </cell>
          <cell r="B195" t="str">
            <v>Комбикорма</v>
          </cell>
        </row>
        <row r="196">
          <cell r="A196">
            <v>542</v>
          </cell>
          <cell r="B196" t="str">
            <v>Жмыхи, шроты, мука кормовая</v>
          </cell>
        </row>
        <row r="197">
          <cell r="A197">
            <v>551</v>
          </cell>
          <cell r="B197" t="str">
            <v>Молоко</v>
          </cell>
        </row>
        <row r="198">
          <cell r="A198">
            <v>552</v>
          </cell>
          <cell r="B198" t="str">
            <v>Молочные продукты</v>
          </cell>
        </row>
        <row r="199">
          <cell r="A199">
            <v>553</v>
          </cell>
          <cell r="B199" t="str">
            <v>Масло животное, сыр</v>
          </cell>
        </row>
        <row r="200">
          <cell r="A200">
            <v>554</v>
          </cell>
          <cell r="B200" t="str">
            <v>Продукция маргариновая и саломас</v>
          </cell>
        </row>
        <row r="201">
          <cell r="A201">
            <v>555</v>
          </cell>
          <cell r="B201" t="str">
            <v>Яйца</v>
          </cell>
        </row>
        <row r="202">
          <cell r="A202">
            <v>556</v>
          </cell>
          <cell r="B202" t="str">
            <v>Масло растительное</v>
          </cell>
        </row>
        <row r="203">
          <cell r="A203">
            <v>561</v>
          </cell>
          <cell r="B203" t="str">
            <v>Мясо и субпродукты</v>
          </cell>
        </row>
        <row r="204">
          <cell r="A204">
            <v>562</v>
          </cell>
          <cell r="B204" t="str">
            <v>Изделия колбасные и копченности</v>
          </cell>
        </row>
        <row r="205">
          <cell r="A205">
            <v>563</v>
          </cell>
          <cell r="B205" t="str">
            <v>Жиры и сало животных и птиц</v>
          </cell>
        </row>
        <row r="206">
          <cell r="A206">
            <v>571</v>
          </cell>
          <cell r="B206" t="str">
            <v>Рыба живая</v>
          </cell>
        </row>
        <row r="207">
          <cell r="A207">
            <v>572</v>
          </cell>
          <cell r="B207" t="str">
            <v>Морепродукты свежые и охлажденные</v>
          </cell>
        </row>
        <row r="208">
          <cell r="A208">
            <v>573</v>
          </cell>
          <cell r="B208" t="str">
            <v>Балыки</v>
          </cell>
        </row>
        <row r="209">
          <cell r="A209">
            <v>574</v>
          </cell>
          <cell r="B209" t="str">
            <v>Жир рыбий, китовый и морского зверя</v>
          </cell>
        </row>
        <row r="210">
          <cell r="A210">
            <v>581</v>
          </cell>
          <cell r="B210" t="str">
            <v>Консервы всякие фруктово-ягодные и грибы</v>
          </cell>
        </row>
        <row r="211">
          <cell r="A211">
            <v>582</v>
          </cell>
          <cell r="B211" t="str">
            <v>Фрукты и ягоды сушенные</v>
          </cell>
        </row>
        <row r="212">
          <cell r="A212">
            <v>583</v>
          </cell>
          <cell r="B212" t="str">
            <v>Овощи, картофель и грибы сушенные</v>
          </cell>
        </row>
        <row r="213">
          <cell r="A213">
            <v>584</v>
          </cell>
          <cell r="B213" t="str">
            <v>Соки</v>
          </cell>
        </row>
        <row r="214">
          <cell r="A214">
            <v>591</v>
          </cell>
          <cell r="B214" t="str">
            <v>Вино всякое</v>
          </cell>
        </row>
        <row r="215">
          <cell r="A215">
            <v>592</v>
          </cell>
          <cell r="B215" t="str">
            <v>Пиво</v>
          </cell>
        </row>
        <row r="216">
          <cell r="A216">
            <v>593</v>
          </cell>
          <cell r="B216" t="str">
            <v>Водка</v>
          </cell>
        </row>
        <row r="217">
          <cell r="A217">
            <v>594</v>
          </cell>
          <cell r="B217" t="str">
            <v>Спирт</v>
          </cell>
        </row>
        <row r="218">
          <cell r="A218">
            <v>595</v>
          </cell>
          <cell r="B218" t="str">
            <v>Напитки безалкогольные и мин.вода</v>
          </cell>
        </row>
        <row r="219">
          <cell r="A219">
            <v>602</v>
          </cell>
          <cell r="B219" t="str">
            <v>Вода и лед обыкновенные</v>
          </cell>
        </row>
        <row r="220">
          <cell r="A220">
            <v>611</v>
          </cell>
          <cell r="B220" t="str">
            <v>Волокно хлопковое</v>
          </cell>
        </row>
        <row r="221">
          <cell r="A221">
            <v>621</v>
          </cell>
          <cell r="B221" t="str">
            <v>Волокна лубянные</v>
          </cell>
        </row>
        <row r="222">
          <cell r="A222">
            <v>622</v>
          </cell>
          <cell r="B222" t="str">
            <v>Пряжа инити всякие и шелк-сырец</v>
          </cell>
        </row>
        <row r="223">
          <cell r="A223">
            <v>623</v>
          </cell>
          <cell r="B223" t="str">
            <v>Изделия крученые, кроме ниток</v>
          </cell>
        </row>
        <row r="224">
          <cell r="A224">
            <v>624</v>
          </cell>
          <cell r="B224" t="str">
            <v>Вата хлопчато-бумажная</v>
          </cell>
        </row>
        <row r="225">
          <cell r="A225">
            <v>625</v>
          </cell>
          <cell r="B225" t="str">
            <v>Вата льняная, шерстяная</v>
          </cell>
        </row>
        <row r="226">
          <cell r="A226">
            <v>626</v>
          </cell>
          <cell r="B226" t="str">
            <v>Войлок и изделия войлочные</v>
          </cell>
        </row>
        <row r="227">
          <cell r="A227">
            <v>631</v>
          </cell>
          <cell r="B227" t="str">
            <v>Ткани</v>
          </cell>
        </row>
        <row r="228">
          <cell r="A228">
            <v>632</v>
          </cell>
          <cell r="B228" t="str">
            <v>Прочие изделия швейной и текстильн. Пром.</v>
          </cell>
        </row>
        <row r="229">
          <cell r="A229">
            <v>633</v>
          </cell>
          <cell r="B229" t="str">
            <v>Изделия трикотажные</v>
          </cell>
        </row>
        <row r="230">
          <cell r="A230">
            <v>634</v>
          </cell>
          <cell r="B230" t="str">
            <v>Изделия швейные</v>
          </cell>
        </row>
        <row r="231">
          <cell r="A231">
            <v>635</v>
          </cell>
          <cell r="B231" t="str">
            <v>Ковры и изделия ковровые</v>
          </cell>
        </row>
        <row r="232">
          <cell r="A232">
            <v>641</v>
          </cell>
          <cell r="B232" t="str">
            <v>Галантирея и изделия ювелирные</v>
          </cell>
        </row>
        <row r="233">
          <cell r="A233">
            <v>651</v>
          </cell>
          <cell r="B233" t="str">
            <v>Меха, кожи и шкуры выделанные</v>
          </cell>
        </row>
        <row r="234">
          <cell r="A234">
            <v>652</v>
          </cell>
          <cell r="B234" t="str">
            <v>кожа искуственная</v>
          </cell>
        </row>
        <row r="235">
          <cell r="A235">
            <v>653</v>
          </cell>
          <cell r="B235" t="str">
            <v>Изделия из кожи, волоса, щетины</v>
          </cell>
        </row>
        <row r="236">
          <cell r="A236">
            <v>654</v>
          </cell>
          <cell r="B236" t="str">
            <v>Обувь</v>
          </cell>
        </row>
        <row r="237">
          <cell r="A237">
            <v>661</v>
          </cell>
          <cell r="B237" t="str">
            <v>Посуда и другие изделия стеклянные</v>
          </cell>
        </row>
        <row r="238">
          <cell r="A238">
            <v>662</v>
          </cell>
          <cell r="B238" t="str">
            <v>Тара стеклянная</v>
          </cell>
        </row>
        <row r="239">
          <cell r="A239">
            <v>671</v>
          </cell>
          <cell r="B239" t="str">
            <v>Книги, брошюры, газеты,журналы и т.д.</v>
          </cell>
        </row>
        <row r="240">
          <cell r="A240">
            <v>682</v>
          </cell>
          <cell r="B240" t="str">
            <v>Инвентарь спортивный</v>
          </cell>
        </row>
        <row r="241">
          <cell r="A241">
            <v>683</v>
          </cell>
          <cell r="B241" t="str">
            <v>Игры, игрушки</v>
          </cell>
        </row>
        <row r="242">
          <cell r="A242">
            <v>684</v>
          </cell>
          <cell r="B242" t="str">
            <v>Принадлежности школьно-писменные и канц</v>
          </cell>
        </row>
        <row r="243">
          <cell r="A243">
            <v>685</v>
          </cell>
          <cell r="B243" t="str">
            <v>Изделия из камыша, лозы, лыка</v>
          </cell>
        </row>
        <row r="244">
          <cell r="A244">
            <v>691</v>
          </cell>
          <cell r="B244" t="str">
            <v>Домашние вещи</v>
          </cell>
        </row>
        <row r="245">
          <cell r="A245">
            <v>692</v>
          </cell>
          <cell r="B245" t="str">
            <v>Утиль сырье</v>
          </cell>
        </row>
        <row r="246">
          <cell r="A246">
            <v>693</v>
          </cell>
          <cell r="B246" t="str">
            <v>Грузы для которых не установлен отдельный тариф</v>
          </cell>
        </row>
        <row r="247">
          <cell r="A247">
            <v>711</v>
          </cell>
          <cell r="B247" t="str">
            <v>Углеводороды</v>
          </cell>
        </row>
        <row r="248">
          <cell r="A248">
            <v>712</v>
          </cell>
          <cell r="B248" t="str">
            <v>Галогенопроизводственные углеводороды</v>
          </cell>
        </row>
        <row r="249">
          <cell r="A249">
            <v>713</v>
          </cell>
          <cell r="B249" t="str">
            <v>Производственные угловодороды прочие</v>
          </cell>
        </row>
        <row r="250">
          <cell r="A250">
            <v>721</v>
          </cell>
          <cell r="B250" t="str">
            <v>Спирты и их производные (органические)</v>
          </cell>
        </row>
        <row r="251">
          <cell r="A251">
            <v>722</v>
          </cell>
          <cell r="B251" t="str">
            <v>Фенолы, феноло-спирты и их производные</v>
          </cell>
        </row>
        <row r="252">
          <cell r="A252">
            <v>723</v>
          </cell>
          <cell r="B252" t="str">
            <v>Альдегиды, кетоны и ангидриды</v>
          </cell>
        </row>
        <row r="253">
          <cell r="A253">
            <v>724</v>
          </cell>
          <cell r="B253" t="str">
            <v>Кислоты органические и их соли</v>
          </cell>
        </row>
        <row r="254">
          <cell r="A254">
            <v>725</v>
          </cell>
          <cell r="B254" t="str">
            <v xml:space="preserve">Эфиры и ацетали </v>
          </cell>
        </row>
        <row r="255">
          <cell r="A255">
            <v>726</v>
          </cell>
          <cell r="B255" t="str">
            <v>Оксиды, пероксиды</v>
          </cell>
        </row>
        <row r="256">
          <cell r="A256">
            <v>731</v>
          </cell>
          <cell r="B256" t="str">
            <v>Амины,амиды и их производные (азотные соед)</v>
          </cell>
        </row>
        <row r="257">
          <cell r="A257">
            <v>732</v>
          </cell>
          <cell r="B257" t="str">
            <v>Нитросоединения</v>
          </cell>
        </row>
        <row r="258">
          <cell r="A258">
            <v>741</v>
          </cell>
          <cell r="B258" t="str">
            <v>Хлорсилаты</v>
          </cell>
        </row>
        <row r="259">
          <cell r="A259">
            <v>742</v>
          </cell>
          <cell r="B259" t="str">
            <v>Прочие органические соединения</v>
          </cell>
        </row>
        <row r="260">
          <cell r="A260">
            <v>751</v>
          </cell>
          <cell r="B260" t="str">
            <v>Пестицыды</v>
          </cell>
        </row>
        <row r="261">
          <cell r="A261">
            <v>752</v>
          </cell>
          <cell r="B261" t="str">
            <v>Пластификаторы и пенообразователи</v>
          </cell>
        </row>
        <row r="262">
          <cell r="A262">
            <v>753</v>
          </cell>
          <cell r="B262" t="str">
            <v>Поверхностно-активные препараты</v>
          </cell>
        </row>
        <row r="263">
          <cell r="A263">
            <v>754</v>
          </cell>
          <cell r="B263" t="str">
            <v>Растворители, флотореагенты</v>
          </cell>
        </row>
        <row r="264">
          <cell r="A264">
            <v>755</v>
          </cell>
          <cell r="B264" t="str">
            <v>Химикаты фотографические</v>
          </cell>
        </row>
        <row r="265">
          <cell r="A265">
            <v>756</v>
          </cell>
          <cell r="B265" t="str">
            <v>Синтетические моющие средства</v>
          </cell>
        </row>
        <row r="266">
          <cell r="A266">
            <v>757</v>
          </cell>
          <cell r="B266" t="str">
            <v>Химикаты прочие</v>
          </cell>
        </row>
        <row r="267">
          <cell r="A267">
            <v>758</v>
          </cell>
          <cell r="B267" t="str">
            <v>Отходы химического производства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бит"/>
      <sheetName val="из сем"/>
      <sheetName val="группа"/>
      <sheetName val="t0_name"/>
      <sheetName val="IFRS FS"/>
    </sheetNames>
    <sheetDataSet>
      <sheetData sheetId="0" refreshError="1"/>
      <sheetData sheetId="1" refreshError="1">
        <row r="2">
          <cell r="A2" t="str">
            <v>A B Commerce ТОО</v>
          </cell>
          <cell r="B2">
            <v>20220618.059999999</v>
          </cell>
        </row>
        <row r="3">
          <cell r="A3" t="str">
            <v>AB Group  ТОО</v>
          </cell>
          <cell r="B3">
            <v>3087197.4</v>
          </cell>
        </row>
        <row r="4">
          <cell r="A4" t="str">
            <v>Astana Sky Tour ТОО</v>
          </cell>
          <cell r="B4">
            <v>231687</v>
          </cell>
        </row>
        <row r="5">
          <cell r="A5" t="str">
            <v>B&amp;B   Компания ТОО</v>
          </cell>
          <cell r="B5">
            <v>614231.62</v>
          </cell>
        </row>
        <row r="6">
          <cell r="A6" t="str">
            <v>CONTACT (PVT) LTD TOO</v>
          </cell>
          <cell r="B6">
            <v>794907.79</v>
          </cell>
        </row>
        <row r="7">
          <cell r="A7" t="str">
            <v>Cooper manufacturing Corp</v>
          </cell>
          <cell r="B7">
            <v>8620441.6400000006</v>
          </cell>
        </row>
        <row r="8">
          <cell r="A8" t="str">
            <v>ESOMET SAS</v>
          </cell>
          <cell r="B8">
            <v>831081469.84000003</v>
          </cell>
        </row>
        <row r="9">
          <cell r="A9" t="str">
            <v>GAZ IMPEX S.A.</v>
          </cell>
          <cell r="B9">
            <v>17.579999999999998</v>
          </cell>
        </row>
        <row r="10">
          <cell r="A10" t="str">
            <v>GEMCO INTERNATIONAL</v>
          </cell>
          <cell r="B10">
            <v>6126517.9800000004</v>
          </cell>
        </row>
        <row r="11">
          <cell r="A11" t="str">
            <v>Grand Iron ТОО</v>
          </cell>
          <cell r="B11">
            <v>42342.02</v>
          </cell>
        </row>
        <row r="12">
          <cell r="A12" t="str">
            <v>GSM Казахстан ТОО Казахтелеком</v>
          </cell>
          <cell r="B12">
            <v>836874.85</v>
          </cell>
        </row>
        <row r="13">
          <cell r="A13" t="str">
            <v>Hellens Group LTD</v>
          </cell>
          <cell r="B13">
            <v>58995.01</v>
          </cell>
        </row>
        <row r="14">
          <cell r="A14" t="str">
            <v>Intertech Corporation</v>
          </cell>
          <cell r="B14">
            <v>2786356</v>
          </cell>
        </row>
        <row r="15">
          <cell r="A15" t="str">
            <v>JSC Sasta</v>
          </cell>
          <cell r="B15">
            <v>5072305.46</v>
          </cell>
        </row>
        <row r="16">
          <cell r="A16" t="str">
            <v>M-I Production Chemicals MEFSE</v>
          </cell>
          <cell r="B16">
            <v>965756.4</v>
          </cell>
        </row>
        <row r="17">
          <cell r="A17" t="str">
            <v>NATIONAL OILWELL</v>
          </cell>
          <cell r="B17">
            <v>747906.62</v>
          </cell>
        </row>
        <row r="18">
          <cell r="A18" t="str">
            <v>NM-IMPEХ ТОО</v>
          </cell>
          <cell r="B18">
            <v>293940</v>
          </cell>
        </row>
        <row r="19">
          <cell r="A19" t="str">
            <v>O.S.C. TOO</v>
          </cell>
          <cell r="B19">
            <v>674815</v>
          </cell>
        </row>
        <row r="20">
          <cell r="A20" t="str">
            <v>OIL GRAFT ТОО</v>
          </cell>
          <cell r="B20">
            <v>65125.68</v>
          </cell>
        </row>
        <row r="21">
          <cell r="A21" t="str">
            <v>Petrofont Limited</v>
          </cell>
          <cell r="B21">
            <v>59424737.509999998</v>
          </cell>
        </row>
        <row r="22">
          <cell r="A22" t="str">
            <v>SAT Operating Aktau ТОО</v>
          </cell>
          <cell r="B22">
            <v>103500</v>
          </cell>
        </row>
        <row r="23">
          <cell r="A23" t="str">
            <v>Sim &amp; Oz-Y  ТОО</v>
          </cell>
          <cell r="B23">
            <v>1930052.8</v>
          </cell>
        </row>
        <row r="24">
          <cell r="A24" t="str">
            <v>Southern Alberta Institute jf</v>
          </cell>
          <cell r="B24">
            <v>2256692.71</v>
          </cell>
        </row>
        <row r="25">
          <cell r="A25" t="str">
            <v>Spase А.Б.К ТОО</v>
          </cell>
          <cell r="B25">
            <v>0.01</v>
          </cell>
        </row>
        <row r="26">
          <cell r="A26" t="str">
            <v>Trade House KazMunaiGaz AG</v>
          </cell>
          <cell r="B26">
            <v>10170047929.1</v>
          </cell>
        </row>
        <row r="27">
          <cell r="A27" t="str">
            <v>UniservТОО</v>
          </cell>
          <cell r="B27">
            <v>91696</v>
          </cell>
        </row>
        <row r="28">
          <cell r="A28" t="str">
            <v>Utexam Limited</v>
          </cell>
          <cell r="B28">
            <v>6139861243.21</v>
          </cell>
        </row>
        <row r="29">
          <cell r="A29" t="str">
            <v>А-ЖАБДЫКТАУ ТОО</v>
          </cell>
          <cell r="B29">
            <v>70416.37</v>
          </cell>
        </row>
        <row r="30">
          <cell r="A30" t="str">
            <v>АБОНЯ ТОО</v>
          </cell>
          <cell r="B30">
            <v>3392500</v>
          </cell>
        </row>
        <row r="31">
          <cell r="A31" t="str">
            <v>Абылкасимова А К ч/л</v>
          </cell>
          <cell r="B31">
            <v>612000</v>
          </cell>
        </row>
        <row r="32">
          <cell r="A32" t="str">
            <v>АвтоДорсервис ТОО</v>
          </cell>
          <cell r="B32">
            <v>193295</v>
          </cell>
        </row>
        <row r="33">
          <cell r="A33" t="str">
            <v>Автомунайгаз ТТ и СТ ТОО</v>
          </cell>
          <cell r="B33">
            <v>21970.66</v>
          </cell>
        </row>
        <row r="34">
          <cell r="A34" t="str">
            <v>Адилет АПФК</v>
          </cell>
          <cell r="B34">
            <v>124123808</v>
          </cell>
        </row>
        <row r="35">
          <cell r="A35" t="str">
            <v>Администратор судов ИспСудебПо</v>
          </cell>
          <cell r="B35">
            <v>1327498</v>
          </cell>
        </row>
        <row r="36">
          <cell r="A36" t="str">
            <v>Азия-Клин ТОО</v>
          </cell>
          <cell r="B36">
            <v>29124.19</v>
          </cell>
        </row>
        <row r="37">
          <cell r="A37" t="str">
            <v>АзияГазСервис ТОО</v>
          </cell>
          <cell r="B37">
            <v>1818495.68</v>
          </cell>
        </row>
        <row r="38">
          <cell r="A38" t="str">
            <v>Айзаков Б.Р. ИП</v>
          </cell>
          <cell r="B38">
            <v>11240.65</v>
          </cell>
        </row>
        <row r="39">
          <cell r="A39" t="str">
            <v>Ак-Орда ТОО</v>
          </cell>
          <cell r="B39">
            <v>1366517.4</v>
          </cell>
        </row>
        <row r="40">
          <cell r="A40" t="str">
            <v>АКПО АО</v>
          </cell>
          <cell r="B40">
            <v>183539.84</v>
          </cell>
        </row>
        <row r="41">
          <cell r="A41" t="str">
            <v>Аксон АО КТМ</v>
          </cell>
          <cell r="B41">
            <v>29765.37</v>
          </cell>
        </row>
        <row r="42">
          <cell r="A42" t="str">
            <v>АКТАЛ Лтд</v>
          </cell>
          <cell r="B42">
            <v>773248.13</v>
          </cell>
        </row>
        <row r="43">
          <cell r="A43" t="str">
            <v>Актан АО</v>
          </cell>
          <cell r="B43">
            <v>969125</v>
          </cell>
        </row>
        <row r="44">
          <cell r="A44" t="str">
            <v>Актау ЭЦ</v>
          </cell>
          <cell r="B44">
            <v>394531.2</v>
          </cell>
        </row>
        <row r="45">
          <cell r="A45" t="str">
            <v>АктауАвтоБытСервис</v>
          </cell>
          <cell r="B45">
            <v>105954.92</v>
          </cell>
        </row>
        <row r="46">
          <cell r="A46" t="str">
            <v>Актаугаз ЗАО</v>
          </cell>
          <cell r="B46">
            <v>14343352.32</v>
          </cell>
        </row>
        <row r="47">
          <cell r="A47" t="str">
            <v>Актаугазсервис АО</v>
          </cell>
          <cell r="B47">
            <v>56973691</v>
          </cell>
        </row>
        <row r="48">
          <cell r="A48" t="str">
            <v>АктауМунайСервис ТОО</v>
          </cell>
          <cell r="B48">
            <v>252815.75</v>
          </cell>
        </row>
        <row r="49">
          <cell r="A49" t="str">
            <v>Актауск.Завод стекловол.труб</v>
          </cell>
          <cell r="B49">
            <v>24200</v>
          </cell>
        </row>
        <row r="50">
          <cell r="A50" t="str">
            <v>Актауский НК</v>
          </cell>
          <cell r="B50">
            <v>177659</v>
          </cell>
        </row>
        <row r="51">
          <cell r="A51" t="str">
            <v>Актобе ТехПД КазТемирЖол ЗАО Н</v>
          </cell>
          <cell r="B51">
            <v>22755035.629999999</v>
          </cell>
        </row>
        <row r="52">
          <cell r="A52" t="str">
            <v>Акшукур ТОО</v>
          </cell>
          <cell r="B52">
            <v>585000</v>
          </cell>
        </row>
        <row r="53">
          <cell r="A53" t="str">
            <v>Алау СП</v>
          </cell>
          <cell r="B53">
            <v>140488.13</v>
          </cell>
        </row>
        <row r="54">
          <cell r="A54" t="str">
            <v>Алматы Клем ОАО</v>
          </cell>
          <cell r="B54">
            <v>123110</v>
          </cell>
        </row>
        <row r="55">
          <cell r="A55" t="str">
            <v>АлматыПромСтрой ОАО</v>
          </cell>
          <cell r="B55">
            <v>204568.54</v>
          </cell>
        </row>
        <row r="56">
          <cell r="A56" t="str">
            <v>Алтаир АО</v>
          </cell>
          <cell r="B56">
            <v>4000000</v>
          </cell>
        </row>
        <row r="57">
          <cell r="A57" t="str">
            <v>Алтын-Дэн</v>
          </cell>
          <cell r="B57">
            <v>43061312.659999996</v>
          </cell>
        </row>
        <row r="58">
          <cell r="A58" t="str">
            <v>Аль-Нур ТОО Компания</v>
          </cell>
          <cell r="B58">
            <v>626470.61</v>
          </cell>
        </row>
        <row r="59">
          <cell r="A59" t="str">
            <v>Аманат АО</v>
          </cell>
          <cell r="B59">
            <v>5758658.8799999999</v>
          </cell>
        </row>
        <row r="60">
          <cell r="A60" t="str">
            <v>АманТехТрансСервис ТОО</v>
          </cell>
          <cell r="B60">
            <v>66825</v>
          </cell>
        </row>
        <row r="61">
          <cell r="A61" t="str">
            <v>АНПЗ Транс ТОО</v>
          </cell>
          <cell r="B61">
            <v>1418058.08</v>
          </cell>
        </row>
        <row r="62">
          <cell r="A62" t="str">
            <v>АОГХ Жайремск ГОК</v>
          </cell>
          <cell r="B62">
            <v>976147</v>
          </cell>
        </row>
        <row r="63">
          <cell r="A63" t="str">
            <v>Аргона ТОО</v>
          </cell>
          <cell r="B63">
            <v>27820.799999999999</v>
          </cell>
        </row>
        <row r="64">
          <cell r="A64" t="str">
            <v>Арт Рахаат ТОО</v>
          </cell>
          <cell r="B64">
            <v>0.01</v>
          </cell>
        </row>
        <row r="65">
          <cell r="A65" t="str">
            <v>Аруана- Сервис  ТОО</v>
          </cell>
          <cell r="B65">
            <v>1154439.2</v>
          </cell>
        </row>
        <row r="66">
          <cell r="A66" t="str">
            <v>Ас и К ТОО</v>
          </cell>
          <cell r="B66">
            <v>175590</v>
          </cell>
        </row>
        <row r="67">
          <cell r="A67" t="str">
            <v>АС-сервис ТОО</v>
          </cell>
          <cell r="B67">
            <v>4678830.9400000004</v>
          </cell>
        </row>
        <row r="68">
          <cell r="A68" t="str">
            <v>Астана-Авто-Строй ТОО</v>
          </cell>
          <cell r="B68">
            <v>1620375</v>
          </cell>
        </row>
        <row r="69">
          <cell r="A69" t="str">
            <v>АТТ  ООО</v>
          </cell>
          <cell r="B69">
            <v>756037.51</v>
          </cell>
        </row>
        <row r="70">
          <cell r="A70" t="str">
            <v>Ауыз Су ТОО</v>
          </cell>
          <cell r="B70">
            <v>54698716.560000002</v>
          </cell>
        </row>
        <row r="71">
          <cell r="A71" t="str">
            <v>АягузскаяНефтебаза</v>
          </cell>
          <cell r="B71">
            <v>18028660.530000001</v>
          </cell>
        </row>
        <row r="72">
          <cell r="A72" t="str">
            <v>Ба-Та и К ТОО</v>
          </cell>
          <cell r="B72">
            <v>125659.84</v>
          </cell>
        </row>
        <row r="73">
          <cell r="A73" t="str">
            <v>Банк ТуранАлем ОАО г.Актау</v>
          </cell>
          <cell r="B73">
            <v>3441928</v>
          </cell>
        </row>
        <row r="74">
          <cell r="A74" t="str">
            <v>Басанчи КХ</v>
          </cell>
          <cell r="B74">
            <v>92868.800000000003</v>
          </cell>
        </row>
        <row r="75">
          <cell r="A75" t="str">
            <v>Баспахана ТОО</v>
          </cell>
          <cell r="B75">
            <v>41685.120000000003</v>
          </cell>
        </row>
        <row r="76">
          <cell r="A76" t="str">
            <v>Батыстрансгаз АО</v>
          </cell>
          <cell r="B76">
            <v>10338039.380000001</v>
          </cell>
        </row>
        <row r="77">
          <cell r="A77" t="str">
            <v>Береке-Сервис ТОО</v>
          </cell>
          <cell r="B77">
            <v>5091898.28</v>
          </cell>
        </row>
        <row r="78">
          <cell r="A78" t="str">
            <v>Бирлик АО</v>
          </cell>
          <cell r="B78">
            <v>31949.360000000001</v>
          </cell>
        </row>
        <row r="79">
          <cell r="A79" t="str">
            <v>Бирлик АО г.Жанаозен</v>
          </cell>
          <cell r="B79">
            <v>7759221.9000000004</v>
          </cell>
        </row>
        <row r="80">
          <cell r="A80" t="str">
            <v>Буйма АО</v>
          </cell>
          <cell r="B80">
            <v>75163.240000000005</v>
          </cell>
        </row>
        <row r="81">
          <cell r="A81" t="str">
            <v>Бумиа АО</v>
          </cell>
          <cell r="B81">
            <v>69521.440000000002</v>
          </cell>
        </row>
        <row r="82">
          <cell r="A82" t="str">
            <v>Бургылау ТОО</v>
          </cell>
          <cell r="B82">
            <v>249038627.81999999</v>
          </cell>
        </row>
        <row r="83">
          <cell r="A83" t="str">
            <v>Вивенди Нова ТОО</v>
          </cell>
          <cell r="B83">
            <v>2059886.35</v>
          </cell>
        </row>
        <row r="84">
          <cell r="A84" t="str">
            <v>Вилена КФ</v>
          </cell>
          <cell r="B84">
            <v>25572</v>
          </cell>
        </row>
        <row r="85">
          <cell r="A85" t="str">
            <v>Волгоснаб ЗАО</v>
          </cell>
          <cell r="B85">
            <v>2515000</v>
          </cell>
        </row>
        <row r="86">
          <cell r="A86" t="str">
            <v>Восход Плюс ТОО</v>
          </cell>
          <cell r="B86">
            <v>147189.29999999999</v>
          </cell>
        </row>
        <row r="87">
          <cell r="A87" t="str">
            <v>Газ-Центр ТОО</v>
          </cell>
          <cell r="B87">
            <v>34555.96</v>
          </cell>
        </row>
        <row r="88">
          <cell r="A88" t="str">
            <v>Газлимитед ТОО</v>
          </cell>
          <cell r="B88">
            <v>595832.92000000004</v>
          </cell>
        </row>
        <row r="89">
          <cell r="A89" t="str">
            <v>Газсервис ТОО</v>
          </cell>
          <cell r="B89">
            <v>101497272.98999999</v>
          </cell>
        </row>
        <row r="90">
          <cell r="A90" t="str">
            <v>Галоген ПО</v>
          </cell>
          <cell r="B90">
            <v>1650226.9</v>
          </cell>
        </row>
        <row r="91">
          <cell r="A91" t="str">
            <v>Гандикап ТОО</v>
          </cell>
          <cell r="B91">
            <v>17708.580000000002</v>
          </cell>
        </row>
        <row r="92">
          <cell r="A92" t="str">
            <v>Гарант ТОО</v>
          </cell>
          <cell r="B92">
            <v>48674.2</v>
          </cell>
        </row>
        <row r="93">
          <cell r="A93" t="str">
            <v>Гека Ойл</v>
          </cell>
          <cell r="B93">
            <v>7235212.3600000003</v>
          </cell>
        </row>
        <row r="94">
          <cell r="A94" t="str">
            <v>Гидромаш Орион завод ОАО</v>
          </cell>
          <cell r="B94">
            <v>683.1</v>
          </cell>
        </row>
        <row r="95">
          <cell r="A95" t="str">
            <v>ГКП УБИЗХ</v>
          </cell>
          <cell r="B95">
            <v>5061141.05</v>
          </cell>
        </row>
        <row r="96">
          <cell r="A96" t="str">
            <v>ГОВД</v>
          </cell>
          <cell r="B96">
            <v>149663.79999999999</v>
          </cell>
        </row>
        <row r="97">
          <cell r="A97" t="str">
            <v>Гор.отд.вет.надхор Ж-Озен</v>
          </cell>
          <cell r="B97">
            <v>159901.41</v>
          </cell>
        </row>
        <row r="98">
          <cell r="A98" t="str">
            <v>ГородКлиническаяБольница№5ГККП</v>
          </cell>
          <cell r="B98">
            <v>566006.61</v>
          </cell>
        </row>
        <row r="99">
          <cell r="A99" t="str">
            <v>ГорСобес</v>
          </cell>
          <cell r="B99">
            <v>71640</v>
          </cell>
        </row>
        <row r="100">
          <cell r="A100" t="str">
            <v>ГПКХ</v>
          </cell>
          <cell r="B100">
            <v>1208970.1499999999</v>
          </cell>
        </row>
        <row r="101">
          <cell r="A101" t="str">
            <v>Дамис фирма</v>
          </cell>
          <cell r="B101">
            <v>1458567.05</v>
          </cell>
        </row>
        <row r="102">
          <cell r="A102" t="str">
            <v>Дана ТОО</v>
          </cell>
          <cell r="B102">
            <v>11700</v>
          </cell>
        </row>
        <row r="103">
          <cell r="A103" t="str">
            <v>Дархан АО</v>
          </cell>
          <cell r="B103">
            <v>186022.8</v>
          </cell>
        </row>
        <row r="104">
          <cell r="A104" t="str">
            <v>Дельта ТОО</v>
          </cell>
          <cell r="B104">
            <v>187488</v>
          </cell>
        </row>
        <row r="105">
          <cell r="A105" t="str">
            <v>Дидар МП</v>
          </cell>
          <cell r="B105">
            <v>196293</v>
          </cell>
        </row>
        <row r="106">
          <cell r="A106" t="str">
            <v>Драйман ПКФ</v>
          </cell>
          <cell r="B106">
            <v>349425.47</v>
          </cell>
        </row>
        <row r="107">
          <cell r="A107" t="str">
            <v>Дюбин ЧП</v>
          </cell>
          <cell r="B107">
            <v>6586.98</v>
          </cell>
        </row>
        <row r="108">
          <cell r="A108" t="str">
            <v>Евро Азия Адани ТОО</v>
          </cell>
          <cell r="B108">
            <v>2694790.1</v>
          </cell>
        </row>
        <row r="109">
          <cell r="A109" t="str">
            <v>Евроазия СТ ТОО</v>
          </cell>
          <cell r="B109">
            <v>0.15</v>
          </cell>
        </row>
        <row r="110">
          <cell r="A110" t="str">
            <v>Егин Су ТОО</v>
          </cell>
          <cell r="B110">
            <v>3030806.06</v>
          </cell>
        </row>
        <row r="111">
          <cell r="A111" t="str">
            <v>Елим ПТФ</v>
          </cell>
          <cell r="B111">
            <v>90865.53</v>
          </cell>
        </row>
        <row r="112">
          <cell r="A112" t="str">
            <v>Елим-Ай ТОО</v>
          </cell>
          <cell r="B112">
            <v>3362060.93</v>
          </cell>
        </row>
        <row r="113">
          <cell r="A113" t="str">
            <v>Ер-айнур ПКФ</v>
          </cell>
          <cell r="B113">
            <v>76714</v>
          </cell>
        </row>
        <row r="114">
          <cell r="A114" t="str">
            <v>Еркас ТОО</v>
          </cell>
          <cell r="B114">
            <v>26324088.120000001</v>
          </cell>
        </row>
        <row r="115">
          <cell r="A115" t="str">
            <v>Есенияз СК ТОО</v>
          </cell>
          <cell r="B115">
            <v>10575999.35</v>
          </cell>
        </row>
        <row r="116">
          <cell r="A116" t="str">
            <v>Жадира  ТОО</v>
          </cell>
          <cell r="B116">
            <v>150000</v>
          </cell>
        </row>
        <row r="117">
          <cell r="A117" t="str">
            <v>Жазык ТОО</v>
          </cell>
          <cell r="B117">
            <v>61178.8</v>
          </cell>
        </row>
        <row r="118">
          <cell r="A118" t="str">
            <v>Жана Жол ТОО</v>
          </cell>
          <cell r="B118">
            <v>15588.31</v>
          </cell>
        </row>
        <row r="119">
          <cell r="A119" t="str">
            <v>Жанаозен АО РСН ТОО</v>
          </cell>
          <cell r="B119">
            <v>12673210.17</v>
          </cell>
        </row>
        <row r="120">
          <cell r="A120" t="str">
            <v>ЖанаозенЭкологичКомпания</v>
          </cell>
          <cell r="B120">
            <v>83454100.269999996</v>
          </cell>
        </row>
        <row r="121">
          <cell r="A121" t="str">
            <v>Жанаойлсервис ТОО</v>
          </cell>
          <cell r="B121">
            <v>135996166.63999999</v>
          </cell>
        </row>
        <row r="122">
          <cell r="A122" t="str">
            <v>Жанузак МП</v>
          </cell>
          <cell r="B122">
            <v>48712</v>
          </cell>
        </row>
        <row r="123">
          <cell r="A123" t="str">
            <v>Жаркыл ТОО</v>
          </cell>
          <cell r="B123">
            <v>346955</v>
          </cell>
        </row>
        <row r="124">
          <cell r="A124" t="str">
            <v>Желкен ТОО</v>
          </cell>
          <cell r="B124">
            <v>19247307.780000001</v>
          </cell>
        </row>
        <row r="125">
          <cell r="A125" t="str">
            <v>Жеруык ТОО</v>
          </cell>
          <cell r="B125">
            <v>361115</v>
          </cell>
        </row>
        <row r="126">
          <cell r="A126" t="str">
            <v>Жетыбай КГП</v>
          </cell>
          <cell r="B126">
            <v>668885</v>
          </cell>
        </row>
        <row r="127">
          <cell r="A127" t="str">
            <v>Жигер АО</v>
          </cell>
          <cell r="B127">
            <v>46711.27</v>
          </cell>
        </row>
        <row r="128">
          <cell r="A128" t="str">
            <v>ЖКУ</v>
          </cell>
          <cell r="B128">
            <v>1120590.1000000001</v>
          </cell>
        </row>
        <row r="129">
          <cell r="A129" t="str">
            <v>ЖРМЗ</v>
          </cell>
          <cell r="B129">
            <v>324602.02</v>
          </cell>
        </row>
        <row r="130">
          <cell r="A130" t="str">
            <v>Жулдыз ТОО г. Алматы</v>
          </cell>
          <cell r="B130">
            <v>1246945</v>
          </cell>
        </row>
        <row r="131">
          <cell r="A131" t="str">
            <v>Завод МногопрофильнОбрудов.ТОО</v>
          </cell>
          <cell r="B131">
            <v>99319.96</v>
          </cell>
        </row>
        <row r="132">
          <cell r="A132" t="str">
            <v>Завод пластических масс</v>
          </cell>
          <cell r="B132">
            <v>4727800</v>
          </cell>
        </row>
        <row r="133">
          <cell r="A133" t="str">
            <v>Заман ТОО</v>
          </cell>
          <cell r="B133">
            <v>5906082.71</v>
          </cell>
        </row>
        <row r="134">
          <cell r="A134" t="str">
            <v>Зульфия ТОО</v>
          </cell>
          <cell r="B134">
            <v>65356.800000000003</v>
          </cell>
        </row>
        <row r="135">
          <cell r="A135" t="str">
            <v>ИВДИ фирма г.Днепропетров</v>
          </cell>
          <cell r="B135">
            <v>222000</v>
          </cell>
        </row>
        <row r="136">
          <cell r="A136" t="str">
            <v>Инитек Плантас Индастриалес С.</v>
          </cell>
          <cell r="B136">
            <v>139668235.06999999</v>
          </cell>
        </row>
        <row r="137">
          <cell r="A137" t="str">
            <v>Интекз ТОО</v>
          </cell>
          <cell r="B137">
            <v>0.13</v>
          </cell>
        </row>
        <row r="138">
          <cell r="A138" t="str">
            <v>Интерпайп-Казахстан ТОО</v>
          </cell>
          <cell r="B138">
            <v>149482320.44</v>
          </cell>
        </row>
        <row r="139">
          <cell r="A139" t="str">
            <v>Инфекционная больница г.Жанаоз</v>
          </cell>
          <cell r="B139">
            <v>475064.43</v>
          </cell>
        </row>
        <row r="140">
          <cell r="A140" t="str">
            <v>Испанова Ф.С. ЧП</v>
          </cell>
          <cell r="B140">
            <v>50000</v>
          </cell>
        </row>
        <row r="141">
          <cell r="A141" t="str">
            <v>КазАвтоТрейд ТОО</v>
          </cell>
          <cell r="B141">
            <v>0.12</v>
          </cell>
        </row>
        <row r="142">
          <cell r="A142" t="str">
            <v>Казагроинтерсервис</v>
          </cell>
          <cell r="B142">
            <v>579041.89</v>
          </cell>
        </row>
        <row r="143">
          <cell r="A143" t="str">
            <v>Казахойл ЗАО ННК</v>
          </cell>
          <cell r="B143">
            <v>206655581.03</v>
          </cell>
        </row>
        <row r="144">
          <cell r="A144" t="str">
            <v>Казахойл Продактс</v>
          </cell>
          <cell r="B144">
            <v>58576340.560000002</v>
          </cell>
        </row>
        <row r="145">
          <cell r="A145" t="str">
            <v>КазахРыбФлот АО</v>
          </cell>
          <cell r="B145">
            <v>449716.46</v>
          </cell>
        </row>
        <row r="146">
          <cell r="A146" t="str">
            <v>Казахстан кабель АО</v>
          </cell>
          <cell r="B146">
            <v>7130743.1299999999</v>
          </cell>
        </row>
        <row r="147">
          <cell r="A147" t="str">
            <v>Казахстан кооператив</v>
          </cell>
          <cell r="B147">
            <v>191229.68</v>
          </cell>
        </row>
        <row r="148">
          <cell r="A148" t="str">
            <v>Казахстанэнерго НЭС  РГП</v>
          </cell>
          <cell r="B148">
            <v>92416000</v>
          </cell>
        </row>
        <row r="149">
          <cell r="A149" t="str">
            <v>КазахЭнергоГосЭкспертиза АО</v>
          </cell>
          <cell r="B149">
            <v>69000</v>
          </cell>
        </row>
        <row r="150">
          <cell r="A150" t="str">
            <v>КазВторЧермет МОФ АО</v>
          </cell>
          <cell r="B150">
            <v>10590158</v>
          </cell>
        </row>
        <row r="151">
          <cell r="A151" t="str">
            <v>Казиева З.А. ЧП</v>
          </cell>
          <cell r="B151">
            <v>302699.55</v>
          </cell>
        </row>
        <row r="152">
          <cell r="A152" t="str">
            <v>КазИнМетр РГП</v>
          </cell>
          <cell r="B152">
            <v>1093410</v>
          </cell>
        </row>
        <row r="153">
          <cell r="A153" t="str">
            <v>КазМунайГаз - Бурение СБП</v>
          </cell>
          <cell r="B153">
            <v>16158101.630000001</v>
          </cell>
        </row>
        <row r="154">
          <cell r="A154" t="str">
            <v>КазНИПИмунайгаз Филиал г. Жана</v>
          </cell>
          <cell r="B154">
            <v>547184.38</v>
          </cell>
        </row>
        <row r="155">
          <cell r="A155" t="str">
            <v>Казстройсервис ЗАО</v>
          </cell>
          <cell r="B155">
            <v>858152312</v>
          </cell>
        </row>
        <row r="156">
          <cell r="A156" t="str">
            <v>Казэкология РНПИЦ ТОО</v>
          </cell>
          <cell r="B156">
            <v>5499999.9900000002</v>
          </cell>
        </row>
        <row r="157">
          <cell r="A157" t="str">
            <v>КаламкасСтройСервис</v>
          </cell>
          <cell r="B157">
            <v>5350649.84</v>
          </cell>
        </row>
        <row r="158">
          <cell r="A158" t="str">
            <v>Канат ТОО</v>
          </cell>
          <cell r="B158">
            <v>154254</v>
          </cell>
        </row>
        <row r="159">
          <cell r="A159" t="str">
            <v>Кар-Тел ТОО</v>
          </cell>
          <cell r="B159">
            <v>536087.15</v>
          </cell>
        </row>
        <row r="160">
          <cell r="A160" t="str">
            <v>КараКудукМунай ЗАО</v>
          </cell>
          <cell r="B160">
            <v>1342392.81</v>
          </cell>
        </row>
        <row r="161">
          <cell r="A161" t="str">
            <v>Карамайсервис  ТОО</v>
          </cell>
          <cell r="B161">
            <v>422153</v>
          </cell>
        </row>
        <row r="162">
          <cell r="A162" t="str">
            <v>Карымсакулы Н. ИП</v>
          </cell>
          <cell r="B162">
            <v>43888.6</v>
          </cell>
        </row>
        <row r="163">
          <cell r="A163" t="str">
            <v>Каскор АОАК</v>
          </cell>
          <cell r="B163">
            <v>2490000</v>
          </cell>
        </row>
        <row r="164">
          <cell r="A164" t="str">
            <v>Каскор Приборист ОАО</v>
          </cell>
          <cell r="B164">
            <v>652478.68000000005</v>
          </cell>
        </row>
        <row r="165">
          <cell r="A165" t="str">
            <v>Каскор УЖДТ</v>
          </cell>
          <cell r="B165">
            <v>254226.72</v>
          </cell>
        </row>
        <row r="166">
          <cell r="A166" t="str">
            <v>Каскор-Химкомплекс ТОО</v>
          </cell>
          <cell r="B166">
            <v>12600000</v>
          </cell>
        </row>
        <row r="167">
          <cell r="A167" t="str">
            <v>КаскорТранСервис</v>
          </cell>
          <cell r="B167">
            <v>1112428.6599999999</v>
          </cell>
        </row>
        <row r="168">
          <cell r="A168" t="str">
            <v>Каспий Глобал ЛТД ТОО</v>
          </cell>
          <cell r="B168">
            <v>4000</v>
          </cell>
        </row>
        <row r="169">
          <cell r="A169" t="str">
            <v>КеденТрансСервис ЗАО</v>
          </cell>
          <cell r="B169">
            <v>0.02</v>
          </cell>
        </row>
        <row r="170">
          <cell r="A170" t="str">
            <v>Кезби ТОО</v>
          </cell>
          <cell r="B170">
            <v>93966.5</v>
          </cell>
        </row>
        <row r="171">
          <cell r="A171" t="str">
            <v>Кендерли Курылыс ТОО</v>
          </cell>
          <cell r="B171">
            <v>34984810.210000001</v>
          </cell>
        </row>
        <row r="172">
          <cell r="A172" t="str">
            <v>КНБ Мангистау</v>
          </cell>
          <cell r="B172">
            <v>1099393.29</v>
          </cell>
        </row>
        <row r="173">
          <cell r="A173" t="str">
            <v>КокНайза</v>
          </cell>
          <cell r="B173">
            <v>1542638.54</v>
          </cell>
        </row>
        <row r="174">
          <cell r="A174" t="str">
            <v>Коктем ООО</v>
          </cell>
          <cell r="B174">
            <v>123999.31</v>
          </cell>
        </row>
        <row r="175">
          <cell r="A175" t="str">
            <v>Кокшетау АОГХ</v>
          </cell>
          <cell r="B175">
            <v>803648.8</v>
          </cell>
        </row>
        <row r="176">
          <cell r="A176" t="str">
            <v>Колкабаева К.Т ИП</v>
          </cell>
          <cell r="B176">
            <v>194400</v>
          </cell>
        </row>
        <row r="177">
          <cell r="A177" t="str">
            <v>Компания Интернейшнл Инжинирин</v>
          </cell>
          <cell r="B177">
            <v>19717339.010000002</v>
          </cell>
        </row>
        <row r="178">
          <cell r="A178" t="str">
            <v>КопияТехцентр ЧП</v>
          </cell>
          <cell r="B178">
            <v>187542.83</v>
          </cell>
        </row>
        <row r="179">
          <cell r="A179" t="str">
            <v>КПП- Актау  ОАО</v>
          </cell>
          <cell r="B179">
            <v>1787965.11</v>
          </cell>
        </row>
        <row r="180">
          <cell r="A180" t="str">
            <v>Крикет МП</v>
          </cell>
          <cell r="B180">
            <v>298200</v>
          </cell>
        </row>
        <row r="181">
          <cell r="A181" t="str">
            <v>Кристал КХ</v>
          </cell>
          <cell r="B181">
            <v>235592.1</v>
          </cell>
        </row>
        <row r="182">
          <cell r="A182" t="str">
            <v>Куландинск.администрац</v>
          </cell>
          <cell r="B182">
            <v>3954900.79</v>
          </cell>
        </row>
        <row r="183">
          <cell r="A183" t="str">
            <v>Кумкольстрой АО</v>
          </cell>
          <cell r="B183">
            <v>2172564</v>
          </cell>
        </row>
        <row r="184">
          <cell r="A184" t="str">
            <v>Кызылузеньская сельск.адм</v>
          </cell>
          <cell r="B184">
            <v>906688</v>
          </cell>
        </row>
        <row r="185">
          <cell r="A185" t="str">
            <v>М-Синтез ТОО</v>
          </cell>
          <cell r="B185">
            <v>106691.14</v>
          </cell>
        </row>
        <row r="186">
          <cell r="A186" t="str">
            <v>Магаш ПФ ТОО</v>
          </cell>
          <cell r="B186">
            <v>1856594.18</v>
          </cell>
        </row>
        <row r="187">
          <cell r="A187" t="str">
            <v>Мангистау АрнайКурылыс ТОО</v>
          </cell>
          <cell r="B187">
            <v>2773976.76</v>
          </cell>
        </row>
        <row r="188">
          <cell r="A188" t="str">
            <v>Мангистау Астык АО</v>
          </cell>
          <cell r="B188">
            <v>16317.95</v>
          </cell>
        </row>
        <row r="189">
          <cell r="A189" t="str">
            <v>Мангистау Газ</v>
          </cell>
          <cell r="B189">
            <v>220149.87</v>
          </cell>
        </row>
        <row r="190">
          <cell r="A190" t="str">
            <v>Мангистау ГазАвтоСервис АО</v>
          </cell>
          <cell r="B190">
            <v>1570049.28</v>
          </cell>
        </row>
        <row r="191">
          <cell r="A191" t="str">
            <v>Мангистау Дорсервис ТОО</v>
          </cell>
          <cell r="B191">
            <v>12709.14</v>
          </cell>
        </row>
        <row r="192">
          <cell r="A192" t="str">
            <v>Мангистау НПЦЗем ДГП</v>
          </cell>
          <cell r="B192">
            <v>372852</v>
          </cell>
        </row>
        <row r="193">
          <cell r="A193" t="str">
            <v>Мангистау Облгаз</v>
          </cell>
          <cell r="B193">
            <v>75887047.359999999</v>
          </cell>
        </row>
        <row r="194">
          <cell r="A194" t="str">
            <v>Мангистау Турмыс</v>
          </cell>
          <cell r="B194">
            <v>97745.06</v>
          </cell>
        </row>
        <row r="195">
          <cell r="A195" t="str">
            <v>Мангистаумунайгаз ОАО</v>
          </cell>
          <cell r="B195">
            <v>303334782.26999998</v>
          </cell>
        </row>
        <row r="196">
          <cell r="A196" t="str">
            <v>Мангистауская Газотранспортная</v>
          </cell>
          <cell r="B196">
            <v>2179710</v>
          </cell>
        </row>
        <row r="197">
          <cell r="A197" t="str">
            <v>Мангистауский Районо</v>
          </cell>
          <cell r="B197">
            <v>10556.95</v>
          </cell>
        </row>
        <row r="198">
          <cell r="A198" t="str">
            <v>МангистУпрНалоговойПолиции</v>
          </cell>
          <cell r="B198">
            <v>1147492.55</v>
          </cell>
        </row>
        <row r="199">
          <cell r="A199" t="str">
            <v>МангОблВоенкомат</v>
          </cell>
          <cell r="B199">
            <v>316959.33</v>
          </cell>
        </row>
        <row r="200">
          <cell r="A200" t="str">
            <v>МангОблЭкологИбиоресурсов</v>
          </cell>
          <cell r="B200">
            <v>3448453.82</v>
          </cell>
        </row>
        <row r="201">
          <cell r="A201" t="str">
            <v>МангРайонАппаратАкима</v>
          </cell>
          <cell r="B201">
            <v>1134116.8799999999</v>
          </cell>
        </row>
        <row r="202">
          <cell r="A202" t="str">
            <v>МангЦентрСанит.-эпид.экспертиз</v>
          </cell>
          <cell r="B202">
            <v>1446963</v>
          </cell>
        </row>
        <row r="203">
          <cell r="A203" t="str">
            <v>Мастис МП</v>
          </cell>
          <cell r="B203">
            <v>130018</v>
          </cell>
        </row>
        <row r="204">
          <cell r="A204" t="str">
            <v>Машиностроительная компания За</v>
          </cell>
          <cell r="B204">
            <v>23375346.5</v>
          </cell>
        </row>
        <row r="205">
          <cell r="A205" t="str">
            <v>МАЭК Казатомпром ТОО</v>
          </cell>
          <cell r="B205">
            <v>32755418.609999999</v>
          </cell>
        </row>
        <row r="206">
          <cell r="A206" t="str">
            <v>МАЭК РГП</v>
          </cell>
          <cell r="B206">
            <v>166452698.08000001</v>
          </cell>
        </row>
        <row r="207">
          <cell r="A207" t="str">
            <v>МБД ТОО</v>
          </cell>
          <cell r="B207">
            <v>9152.8700000000008</v>
          </cell>
        </row>
        <row r="208">
          <cell r="A208" t="str">
            <v>МВ ТОО</v>
          </cell>
          <cell r="B208">
            <v>5903820</v>
          </cell>
        </row>
        <row r="209">
          <cell r="A209" t="str">
            <v>МеталлНефтеСнаб АОЗТ</v>
          </cell>
          <cell r="B209">
            <v>32686.36</v>
          </cell>
        </row>
        <row r="210">
          <cell r="A210" t="str">
            <v>МЖК СЖГ Сервис ТОО</v>
          </cell>
          <cell r="B210">
            <v>2493750</v>
          </cell>
        </row>
        <row r="211">
          <cell r="A211" t="str">
            <v>МИГ ТОО</v>
          </cell>
          <cell r="B211">
            <v>44271.31</v>
          </cell>
        </row>
        <row r="212">
          <cell r="A212" t="str">
            <v>Мигралиев ЧП</v>
          </cell>
          <cell r="B212">
            <v>177724.4</v>
          </cell>
        </row>
        <row r="213">
          <cell r="A213" t="str">
            <v>МКДСМ ОАО</v>
          </cell>
          <cell r="B213">
            <v>503700</v>
          </cell>
        </row>
        <row r="214">
          <cell r="A214" t="str">
            <v>МНУ НПС</v>
          </cell>
          <cell r="B214">
            <v>2216373.44</v>
          </cell>
        </row>
        <row r="215">
          <cell r="A215" t="str">
            <v>МОМИ</v>
          </cell>
          <cell r="B215">
            <v>167067</v>
          </cell>
        </row>
        <row r="216">
          <cell r="A216" t="str">
            <v>МонтажСпецстрой</v>
          </cell>
          <cell r="B216">
            <v>1240610.48</v>
          </cell>
        </row>
        <row r="217">
          <cell r="A217" t="str">
            <v>Мотив МП</v>
          </cell>
          <cell r="B217">
            <v>810000</v>
          </cell>
        </row>
        <row r="218">
          <cell r="A218" t="str">
            <v>Мунай МПКХ</v>
          </cell>
          <cell r="B218">
            <v>244539.92</v>
          </cell>
        </row>
        <row r="219">
          <cell r="A219" t="str">
            <v>Мунайши Общ фонд</v>
          </cell>
          <cell r="B219">
            <v>278379</v>
          </cell>
        </row>
        <row r="220">
          <cell r="A220" t="str">
            <v>Мунайшы ММГ ТОО</v>
          </cell>
          <cell r="B220">
            <v>113002.52</v>
          </cell>
        </row>
        <row r="221">
          <cell r="A221" t="str">
            <v>Мэма ТОО</v>
          </cell>
          <cell r="B221">
            <v>135521.13</v>
          </cell>
        </row>
        <row r="222">
          <cell r="A222" t="str">
            <v>Назар АО</v>
          </cell>
          <cell r="B222">
            <v>306489.19</v>
          </cell>
        </row>
        <row r="223">
          <cell r="A223" t="str">
            <v>Налоговая г.Жана-Озен</v>
          </cell>
          <cell r="B223">
            <v>547416.6</v>
          </cell>
        </row>
        <row r="224">
          <cell r="A224" t="str">
            <v>Недра ТОО</v>
          </cell>
          <cell r="B224">
            <v>381105.12</v>
          </cell>
        </row>
        <row r="225">
          <cell r="A225" t="str">
            <v>Неизвестные</v>
          </cell>
        </row>
        <row r="226">
          <cell r="A226" t="str">
            <v>Нетфактурованные поставки</v>
          </cell>
        </row>
        <row r="227">
          <cell r="A227" t="str">
            <v>Нефтебанк ОАО Мангистау</v>
          </cell>
          <cell r="B227">
            <v>1320000</v>
          </cell>
        </row>
        <row r="228">
          <cell r="A228" t="str">
            <v>НефтеГазмаш АО</v>
          </cell>
          <cell r="B228">
            <v>35890.769999999997</v>
          </cell>
        </row>
        <row r="229">
          <cell r="A229" t="str">
            <v>НефтеГазмаш ТОО</v>
          </cell>
          <cell r="B229">
            <v>0.01</v>
          </cell>
        </row>
        <row r="230">
          <cell r="A230" t="str">
            <v>НефтеГазМонтажСервис ТОО</v>
          </cell>
          <cell r="B230">
            <v>10595946.310000001</v>
          </cell>
        </row>
        <row r="231">
          <cell r="A231" t="str">
            <v>Нефтепромхим НИИ ОАО</v>
          </cell>
          <cell r="B231">
            <v>534926.81000000006</v>
          </cell>
        </row>
        <row r="232">
          <cell r="A232" t="str">
            <v>Нефтяник кооператив</v>
          </cell>
          <cell r="B232">
            <v>485991.69</v>
          </cell>
        </row>
        <row r="233">
          <cell r="A233" t="str">
            <v>НовотроицЦементный З-д ОА</v>
          </cell>
          <cell r="B233">
            <v>62552.85</v>
          </cell>
        </row>
        <row r="234">
          <cell r="A234" t="str">
            <v>НПЦ ТОО г.Актау</v>
          </cell>
          <cell r="B234">
            <v>30241.200000000001</v>
          </cell>
        </row>
        <row r="235">
          <cell r="A235" t="str">
            <v>Нурай ТОО</v>
          </cell>
          <cell r="B235">
            <v>311642.12</v>
          </cell>
        </row>
        <row r="236">
          <cell r="A236" t="str">
            <v>Нуралди ТОО</v>
          </cell>
          <cell r="B236">
            <v>199999.54</v>
          </cell>
        </row>
        <row r="237">
          <cell r="A237" t="str">
            <v>Нурибол ТОО</v>
          </cell>
          <cell r="B237">
            <v>435183.24</v>
          </cell>
        </row>
        <row r="238">
          <cell r="A238" t="str">
            <v>НуриК ТОО</v>
          </cell>
          <cell r="B238">
            <v>651635.66</v>
          </cell>
        </row>
        <row r="239">
          <cell r="A239" t="str">
            <v>Областной наркологический дисп</v>
          </cell>
          <cell r="B239">
            <v>41890</v>
          </cell>
        </row>
        <row r="240">
          <cell r="A240" t="str">
            <v>Озен -Елес ТОО</v>
          </cell>
          <cell r="B240">
            <v>35493519.939999998</v>
          </cell>
        </row>
        <row r="241">
          <cell r="A241" t="str">
            <v>Озен-Бастау ТОО</v>
          </cell>
          <cell r="B241">
            <v>4445</v>
          </cell>
        </row>
        <row r="242">
          <cell r="A242" t="str">
            <v>Озен-Саяхат ТОО</v>
          </cell>
          <cell r="B242">
            <v>1050850.22</v>
          </cell>
        </row>
        <row r="243">
          <cell r="A243" t="str">
            <v>Озен-Транс ТОО</v>
          </cell>
          <cell r="B243">
            <v>0.01</v>
          </cell>
        </row>
        <row r="244">
          <cell r="A244" t="str">
            <v>Озен-Турмыс ТОО</v>
          </cell>
          <cell r="B244">
            <v>242719717.87</v>
          </cell>
        </row>
        <row r="245">
          <cell r="A245" t="str">
            <v>ОзенАстык АО</v>
          </cell>
          <cell r="B245">
            <v>1363813.49</v>
          </cell>
        </row>
        <row r="246">
          <cell r="A246" t="str">
            <v>ОзенЖондеуКурылыс АО</v>
          </cell>
          <cell r="B246">
            <v>4207102.3</v>
          </cell>
        </row>
        <row r="247">
          <cell r="A247" t="str">
            <v>ОзенИнвест ГКП</v>
          </cell>
          <cell r="B247">
            <v>136578691.88999999</v>
          </cell>
        </row>
        <row r="248">
          <cell r="A248" t="str">
            <v>ОзенКоммуналСервис ТОО</v>
          </cell>
          <cell r="B248">
            <v>1562054.56</v>
          </cell>
        </row>
        <row r="249">
          <cell r="A249" t="str">
            <v>ОзенКурылысИнвест ОКИ</v>
          </cell>
          <cell r="B249">
            <v>266106.46000000002</v>
          </cell>
        </row>
        <row r="250">
          <cell r="A250" t="str">
            <v>ОзенНефтегазСтрой АО</v>
          </cell>
          <cell r="B250">
            <v>33000238.640000001</v>
          </cell>
        </row>
        <row r="251">
          <cell r="A251" t="str">
            <v>ОзенТемир</v>
          </cell>
          <cell r="B251">
            <v>5803574.2400000002</v>
          </cell>
        </row>
        <row r="252">
          <cell r="A252" t="str">
            <v>Ойл Продактс-Групп ТОО</v>
          </cell>
          <cell r="B252">
            <v>221072.8</v>
          </cell>
        </row>
        <row r="253">
          <cell r="A253" t="str">
            <v>Олжас ТОО</v>
          </cell>
          <cell r="B253">
            <v>6345.83</v>
          </cell>
        </row>
        <row r="254">
          <cell r="A254" t="str">
            <v>Омега МП</v>
          </cell>
          <cell r="B254">
            <v>43012</v>
          </cell>
        </row>
        <row r="255">
          <cell r="A255" t="str">
            <v>Омега-стройполис ТОО</v>
          </cell>
          <cell r="B255">
            <v>282087.71000000002</v>
          </cell>
        </row>
        <row r="256">
          <cell r="A256" t="str">
            <v>Онер ГКП</v>
          </cell>
          <cell r="B256">
            <v>200000</v>
          </cell>
        </row>
        <row r="257">
          <cell r="A257" t="str">
            <v>Орбита Плюс ТОО</v>
          </cell>
          <cell r="B257">
            <v>427225.15</v>
          </cell>
        </row>
        <row r="258">
          <cell r="A258" t="str">
            <v>ОССЕ ТОО</v>
          </cell>
          <cell r="B258">
            <v>19415.349999999999</v>
          </cell>
        </row>
        <row r="259">
          <cell r="A259" t="str">
            <v>Отрар Тревел ТОО</v>
          </cell>
          <cell r="B259">
            <v>332742</v>
          </cell>
        </row>
        <row r="260">
          <cell r="A260" t="str">
            <v>ПДУ-2</v>
          </cell>
          <cell r="B260">
            <v>174804</v>
          </cell>
        </row>
        <row r="261">
          <cell r="A261" t="str">
            <v>Петролеум Инвест Корпорэйшн ТО</v>
          </cell>
          <cell r="B261">
            <v>3391518.97</v>
          </cell>
        </row>
        <row r="262">
          <cell r="A262" t="str">
            <v>Петролсервис ТОО</v>
          </cell>
          <cell r="B262">
            <v>16257.78</v>
          </cell>
        </row>
        <row r="263">
          <cell r="A263" t="str">
            <v>Петросянц В.В. ЧП</v>
          </cell>
          <cell r="B263">
            <v>2916160</v>
          </cell>
        </row>
        <row r="264">
          <cell r="A264" t="str">
            <v>Промтехкомплект ЛТД</v>
          </cell>
          <cell r="B264">
            <v>410187.39</v>
          </cell>
        </row>
        <row r="265">
          <cell r="A265" t="str">
            <v>ПромТехкомплект ТОО</v>
          </cell>
          <cell r="B265">
            <v>220438.5</v>
          </cell>
        </row>
        <row r="266">
          <cell r="A266" t="str">
            <v>Промхиммонтаж ТОО</v>
          </cell>
          <cell r="B266">
            <v>195000000</v>
          </cell>
        </row>
        <row r="267">
          <cell r="A267" t="str">
            <v>Промыш.Группа  ГенерацияТОО</v>
          </cell>
          <cell r="B267">
            <v>24411.05</v>
          </cell>
        </row>
        <row r="268">
          <cell r="A268" t="str">
            <v>ПрофсоюзОрганизация УМГ</v>
          </cell>
          <cell r="B268">
            <v>250221.4</v>
          </cell>
        </row>
        <row r="269">
          <cell r="A269" t="str">
            <v>Рауан Фирма ТОО</v>
          </cell>
          <cell r="B269">
            <v>304456.25</v>
          </cell>
        </row>
        <row r="270">
          <cell r="A270" t="str">
            <v>РГП ИнфАналитЦентрОхрОкружСред</v>
          </cell>
          <cell r="B270">
            <v>29347.85</v>
          </cell>
        </row>
        <row r="271">
          <cell r="A271" t="str">
            <v>редакция журнала Ак-Кус</v>
          </cell>
          <cell r="B271">
            <v>3000000</v>
          </cell>
        </row>
        <row r="272">
          <cell r="A272" t="str">
            <v>РемОйлсервис ТОО</v>
          </cell>
          <cell r="B272">
            <v>4447615</v>
          </cell>
        </row>
        <row r="273">
          <cell r="A273" t="str">
            <v>Ремсервис ТОО</v>
          </cell>
          <cell r="B273">
            <v>9013640.8100000005</v>
          </cell>
        </row>
        <row r="274">
          <cell r="A274" t="str">
            <v>Росинг ООО</v>
          </cell>
          <cell r="B274">
            <v>273760</v>
          </cell>
        </row>
        <row r="275">
          <cell r="A275" t="str">
            <v>Сайгулик ТОО</v>
          </cell>
          <cell r="B275">
            <v>9108</v>
          </cell>
        </row>
        <row r="276">
          <cell r="A276" t="str">
            <v>Самал БТД</v>
          </cell>
          <cell r="B276">
            <v>398823496.81</v>
          </cell>
        </row>
        <row r="277">
          <cell r="A277" t="str">
            <v>Санаторий Сары Агаш</v>
          </cell>
          <cell r="B277">
            <v>43920</v>
          </cell>
        </row>
        <row r="278">
          <cell r="A278" t="str">
            <v>СаратовНефтеМаш</v>
          </cell>
          <cell r="B278">
            <v>901409.28000000003</v>
          </cell>
        </row>
        <row r="279">
          <cell r="A279" t="str">
            <v>Сары-Арка ТОО</v>
          </cell>
          <cell r="B279">
            <v>19323398.539999999</v>
          </cell>
        </row>
        <row r="280">
          <cell r="A280" t="str">
            <v>Сарыаркинский р-н НК</v>
          </cell>
          <cell r="B280">
            <v>138483</v>
          </cell>
        </row>
        <row r="281">
          <cell r="A281" t="str">
            <v>Сатова АЗС ЧП</v>
          </cell>
          <cell r="B281">
            <v>110124</v>
          </cell>
        </row>
        <row r="282">
          <cell r="A282" t="str">
            <v>Сенек ТОО</v>
          </cell>
          <cell r="B282">
            <v>50812780.770000003</v>
          </cell>
        </row>
        <row r="283">
          <cell r="A283" t="str">
            <v>Сервис ЛТД Фирма ТОО</v>
          </cell>
          <cell r="B283">
            <v>4914200</v>
          </cell>
        </row>
        <row r="284">
          <cell r="A284" t="str">
            <v>Символ ТОО</v>
          </cell>
          <cell r="B284">
            <v>121858.78</v>
          </cell>
        </row>
        <row r="285">
          <cell r="A285" t="str">
            <v>Синтез СОТ</v>
          </cell>
          <cell r="B285">
            <v>154958.13</v>
          </cell>
        </row>
        <row r="286">
          <cell r="A286" t="str">
            <v>СММ Гидроразрыв пласта ОАО СММ</v>
          </cell>
          <cell r="B286">
            <v>82193.440000000002</v>
          </cell>
        </row>
        <row r="287">
          <cell r="A287" t="str">
            <v>СОГПС-1 СО-3</v>
          </cell>
          <cell r="B287">
            <v>33529.78</v>
          </cell>
        </row>
        <row r="288">
          <cell r="A288" t="str">
            <v>СолексОйл ТОО</v>
          </cell>
          <cell r="B288">
            <v>1014586</v>
          </cell>
        </row>
        <row r="289">
          <cell r="A289" t="str">
            <v>Сонар Мунай Онимдери ТОО</v>
          </cell>
          <cell r="B289">
            <v>8456.6</v>
          </cell>
        </row>
        <row r="290">
          <cell r="A290" t="str">
            <v>Сотрудники УМГ</v>
          </cell>
          <cell r="B290">
            <v>63448421.939999998</v>
          </cell>
        </row>
        <row r="291">
          <cell r="A291" t="str">
            <v>СпецМашГрупп ЛТД ТОО</v>
          </cell>
          <cell r="B291">
            <v>12238681.210000001</v>
          </cell>
        </row>
        <row r="292">
          <cell r="A292" t="str">
            <v>Спорткомплекс Энергетик</v>
          </cell>
          <cell r="B292">
            <v>8798927</v>
          </cell>
        </row>
        <row r="293">
          <cell r="A293" t="str">
            <v>Страховая Нефтяная компания ОА</v>
          </cell>
          <cell r="B293">
            <v>700</v>
          </cell>
        </row>
        <row r="294">
          <cell r="A294" t="str">
            <v>СУ-45</v>
          </cell>
          <cell r="B294">
            <v>326000</v>
          </cell>
        </row>
        <row r="295">
          <cell r="A295" t="str">
            <v>Су-сервис ТОО</v>
          </cell>
          <cell r="B295">
            <v>0.26</v>
          </cell>
        </row>
        <row r="296">
          <cell r="A296" t="str">
            <v>Сункар МП</v>
          </cell>
          <cell r="B296">
            <v>199775.85</v>
          </cell>
        </row>
        <row r="297">
          <cell r="A297" t="str">
            <v>Сынгырлау сельс.администр</v>
          </cell>
          <cell r="B297">
            <v>661392</v>
          </cell>
        </row>
        <row r="298">
          <cell r="A298" t="str">
            <v>Таможен.Управ.Мангистау обл</v>
          </cell>
          <cell r="B298">
            <v>38713662.460000001</v>
          </cell>
        </row>
        <row r="299">
          <cell r="A299" t="str">
            <v>Таможенное Управление г.Астана</v>
          </cell>
          <cell r="B299">
            <v>70000000</v>
          </cell>
        </row>
        <row r="300">
          <cell r="A300" t="str">
            <v>Тан КСК</v>
          </cell>
          <cell r="B300">
            <v>26571.599999999999</v>
          </cell>
        </row>
        <row r="301">
          <cell r="A301" t="str">
            <v>ТаразЗан ТОО</v>
          </cell>
          <cell r="B301">
            <v>197316</v>
          </cell>
        </row>
        <row r="302">
          <cell r="A302" t="str">
            <v>Тасжол и К ТОО</v>
          </cell>
          <cell r="B302">
            <v>458850</v>
          </cell>
        </row>
        <row r="303">
          <cell r="A303" t="str">
            <v>Тасымал АО</v>
          </cell>
          <cell r="B303">
            <v>715647</v>
          </cell>
        </row>
        <row r="304">
          <cell r="A304" t="str">
            <v>ТемирБаба ПКВП</v>
          </cell>
          <cell r="B304">
            <v>85300.84</v>
          </cell>
        </row>
        <row r="305">
          <cell r="A305" t="str">
            <v>Темиртас АО</v>
          </cell>
          <cell r="B305">
            <v>1942124.81</v>
          </cell>
        </row>
        <row r="306">
          <cell r="A306" t="str">
            <v>Тенге СП ТОО</v>
          </cell>
          <cell r="B306">
            <v>7945747.9000000004</v>
          </cell>
        </row>
        <row r="307">
          <cell r="A307" t="str">
            <v>Тенге ТОО</v>
          </cell>
          <cell r="B307">
            <v>138125.07</v>
          </cell>
        </row>
        <row r="308">
          <cell r="A308" t="str">
            <v>Тенгри МП</v>
          </cell>
          <cell r="B308">
            <v>700000.04</v>
          </cell>
        </row>
        <row r="309">
          <cell r="A309" t="str">
            <v>Тепломонтаж АО</v>
          </cell>
          <cell r="B309">
            <v>28160</v>
          </cell>
        </row>
        <row r="310">
          <cell r="A310" t="str">
            <v>Тесей ТОО</v>
          </cell>
          <cell r="B310">
            <v>550391</v>
          </cell>
        </row>
        <row r="311">
          <cell r="A311" t="str">
            <v>Технополис фирма</v>
          </cell>
          <cell r="B311">
            <v>199543.72</v>
          </cell>
        </row>
        <row r="312">
          <cell r="A312" t="str">
            <v>ТехПромЭлектро</v>
          </cell>
          <cell r="B312">
            <v>300000</v>
          </cell>
        </row>
        <row r="313">
          <cell r="A313" t="str">
            <v>Токыма  ТОО</v>
          </cell>
          <cell r="B313">
            <v>803562.89</v>
          </cell>
        </row>
        <row r="314">
          <cell r="A314" t="str">
            <v>Торгайское АОГХ</v>
          </cell>
          <cell r="B314">
            <v>6361415.2000000002</v>
          </cell>
        </row>
        <row r="315">
          <cell r="A315" t="str">
            <v>Торетам ТОО</v>
          </cell>
          <cell r="B315">
            <v>2564.23</v>
          </cell>
        </row>
        <row r="316">
          <cell r="A316" t="str">
            <v>ТрансТоргСервис ТОО</v>
          </cell>
          <cell r="B316">
            <v>342610.69</v>
          </cell>
        </row>
        <row r="317">
          <cell r="A317" t="str">
            <v>Трейд Ойл ТОО</v>
          </cell>
          <cell r="B317">
            <v>301279.33</v>
          </cell>
        </row>
        <row r="318">
          <cell r="A318" t="str">
            <v>Трест ММК</v>
          </cell>
          <cell r="B318">
            <v>1408866.46</v>
          </cell>
        </row>
        <row r="319">
          <cell r="A319" t="str">
            <v>ТрубРемЦентр ОАО</v>
          </cell>
          <cell r="B319">
            <v>3984702.59</v>
          </cell>
        </row>
        <row r="320">
          <cell r="A320" t="str">
            <v>ТюбакараганМунайКурылыс</v>
          </cell>
          <cell r="B320">
            <v>391231.85</v>
          </cell>
        </row>
        <row r="321">
          <cell r="A321" t="str">
            <v>УМУ ПТМ</v>
          </cell>
          <cell r="B321">
            <v>346288.21</v>
          </cell>
        </row>
        <row r="322">
          <cell r="A322" t="str">
            <v>Университет КазНТУ им Сатпаева</v>
          </cell>
          <cell r="B322">
            <v>529000</v>
          </cell>
        </row>
        <row r="323">
          <cell r="A323" t="str">
            <v>Университет международных отно</v>
          </cell>
          <cell r="B323">
            <v>100000</v>
          </cell>
        </row>
        <row r="324">
          <cell r="A324" t="str">
            <v>Университет Нефти и газа г Аты</v>
          </cell>
          <cell r="B324">
            <v>290000</v>
          </cell>
        </row>
        <row r="325">
          <cell r="A325" t="str">
            <v>Университет С-Питер.Морск.тех.</v>
          </cell>
          <cell r="B325">
            <v>50518.02</v>
          </cell>
        </row>
        <row r="326">
          <cell r="A326" t="str">
            <v>УПП КОС ТОО</v>
          </cell>
          <cell r="B326">
            <v>3056955.19</v>
          </cell>
        </row>
        <row r="327">
          <cell r="A327" t="str">
            <v>Управление стандартизации</v>
          </cell>
          <cell r="B327">
            <v>530228.98</v>
          </cell>
        </row>
        <row r="328">
          <cell r="A328" t="str">
            <v>УправлениеТрансКонтроля</v>
          </cell>
          <cell r="B328">
            <v>156933</v>
          </cell>
        </row>
        <row r="329">
          <cell r="A329" t="str">
            <v>УПТЖ ТОО</v>
          </cell>
          <cell r="B329">
            <v>0.19</v>
          </cell>
        </row>
        <row r="330">
          <cell r="A330" t="str">
            <v>УралАвтоСервис ТОО</v>
          </cell>
          <cell r="B330">
            <v>313874.94</v>
          </cell>
        </row>
        <row r="331">
          <cell r="A331" t="str">
            <v>УралСтроймашина-А 000</v>
          </cell>
          <cell r="B331">
            <v>16335.49</v>
          </cell>
        </row>
        <row r="332">
          <cell r="A332" t="str">
            <v>УралТехнострой ООО</v>
          </cell>
          <cell r="B332">
            <v>7519252.5999999996</v>
          </cell>
        </row>
        <row r="333">
          <cell r="A333" t="str">
            <v>Усманова Р.А ИП</v>
          </cell>
          <cell r="B333">
            <v>89600</v>
          </cell>
        </row>
        <row r="334">
          <cell r="A334" t="str">
            <v>Уташева Д. ЧП</v>
          </cell>
          <cell r="B334">
            <v>23802.240000000002</v>
          </cell>
        </row>
        <row r="335">
          <cell r="A335" t="str">
            <v>Уткилбаев С. С.ИП</v>
          </cell>
          <cell r="B335">
            <v>12928.95</v>
          </cell>
        </row>
        <row r="336">
          <cell r="A336" t="str">
            <v>Учреждение ГМ-172/7</v>
          </cell>
          <cell r="B336">
            <v>1222603.98</v>
          </cell>
        </row>
        <row r="337">
          <cell r="A337" t="str">
            <v>Уштаган ПК</v>
          </cell>
          <cell r="B337">
            <v>194764</v>
          </cell>
        </row>
        <row r="338">
          <cell r="A338" t="str">
            <v>Фондовый центр депозитарий цен</v>
          </cell>
          <cell r="B338">
            <v>12406.2</v>
          </cell>
        </row>
        <row r="339">
          <cell r="A339" t="str">
            <v>Фортуна ТОО</v>
          </cell>
          <cell r="B339">
            <v>24041.200000000001</v>
          </cell>
        </row>
        <row r="340">
          <cell r="A340" t="str">
            <v>ХОЗУ аппарата акима облас</v>
          </cell>
          <cell r="B340">
            <v>8700</v>
          </cell>
        </row>
        <row r="341">
          <cell r="A341" t="str">
            <v>ЦБПО-НСМ-2 поселок</v>
          </cell>
          <cell r="B341">
            <v>132018.25</v>
          </cell>
        </row>
        <row r="342">
          <cell r="A342" t="str">
            <v>Центр отдыха Зерен ТОО</v>
          </cell>
          <cell r="B342">
            <v>288000</v>
          </cell>
        </row>
        <row r="343">
          <cell r="A343" t="str">
            <v>Цех Худайбергенова ЧП</v>
          </cell>
          <cell r="B343">
            <v>11952</v>
          </cell>
        </row>
        <row r="344">
          <cell r="A344" t="str">
            <v>Шапагат ОАО</v>
          </cell>
          <cell r="B344">
            <v>2794674.01</v>
          </cell>
        </row>
        <row r="345">
          <cell r="A345" t="str">
            <v>Шарайна ТОО</v>
          </cell>
          <cell r="B345">
            <v>34113543.799999997</v>
          </cell>
        </row>
        <row r="346">
          <cell r="A346" t="str">
            <v>ШЕР-К ТОО</v>
          </cell>
          <cell r="B346">
            <v>1024669.53</v>
          </cell>
        </row>
        <row r="347">
          <cell r="A347" t="str">
            <v>Шеркала ТОО</v>
          </cell>
          <cell r="B347">
            <v>545617.59</v>
          </cell>
        </row>
        <row r="348">
          <cell r="A348" t="str">
            <v>Шетпе ГКП Мангистаугаз</v>
          </cell>
          <cell r="B348">
            <v>373920</v>
          </cell>
        </row>
        <row r="349">
          <cell r="A349" t="str">
            <v>Шипасервис ТОО</v>
          </cell>
          <cell r="B349">
            <v>1845909.1</v>
          </cell>
        </row>
        <row r="350">
          <cell r="A350" t="str">
            <v>Шымкентский НПЗ</v>
          </cell>
          <cell r="B350">
            <v>3682541.85</v>
          </cell>
        </row>
        <row r="351">
          <cell r="A351" t="str">
            <v>Шымкентский Эль-Дос</v>
          </cell>
          <cell r="B351">
            <v>257103.33</v>
          </cell>
        </row>
        <row r="352">
          <cell r="A352" t="str">
            <v>Шырын ЧМП</v>
          </cell>
          <cell r="B352">
            <v>107420.24</v>
          </cell>
        </row>
        <row r="353">
          <cell r="A353" t="str">
            <v>Щит ТОО</v>
          </cell>
          <cell r="B353">
            <v>6612.5</v>
          </cell>
        </row>
        <row r="354">
          <cell r="A354" t="str">
            <v>Эколог ТОО</v>
          </cell>
          <cell r="B354">
            <v>26453.65</v>
          </cell>
        </row>
        <row r="355">
          <cell r="A355" t="str">
            <v>Элеком НПП ТОО</v>
          </cell>
          <cell r="B355">
            <v>587152.4</v>
          </cell>
        </row>
        <row r="356">
          <cell r="A356" t="str">
            <v>ЭлектроАвтоматика АО</v>
          </cell>
          <cell r="B356">
            <v>29256.67</v>
          </cell>
        </row>
        <row r="357">
          <cell r="A357" t="str">
            <v>Электромонтаж ЭЛМО  АО</v>
          </cell>
          <cell r="B357">
            <v>217670.28</v>
          </cell>
        </row>
        <row r="358">
          <cell r="A358" t="str">
            <v>Элнияз МП</v>
          </cell>
          <cell r="B358">
            <v>2522249.9700000002</v>
          </cell>
        </row>
        <row r="359">
          <cell r="A359" t="str">
            <v>Эмбамунайгаз ПФ РД КМГ</v>
          </cell>
          <cell r="B359">
            <v>163215664.58000001</v>
          </cell>
        </row>
        <row r="360">
          <cell r="A360" t="str">
            <v>Энергия ТОО</v>
          </cell>
          <cell r="B360">
            <v>19587.93</v>
          </cell>
        </row>
        <row r="361">
          <cell r="A361" t="str">
            <v>Энергомунай ТОО</v>
          </cell>
          <cell r="B361">
            <v>151201.16</v>
          </cell>
        </row>
        <row r="362">
          <cell r="A362" t="str">
            <v>Этилен АОЗТ</v>
          </cell>
          <cell r="B362">
            <v>1445850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</sheetNames>
    <sheetDataSet>
      <sheetData sheetId="0">
        <row r="11">
          <cell r="F11">
            <v>193.8</v>
          </cell>
        </row>
      </sheetData>
      <sheetData sheetId="1">
        <row r="1">
          <cell r="G1" t="str">
            <v xml:space="preserve"> </v>
          </cell>
        </row>
      </sheetData>
      <sheetData sheetId="2"/>
      <sheetData sheetId="3"/>
      <sheetData sheetId="4" refreshError="1">
        <row r="11">
          <cell r="F11">
            <v>193.8</v>
          </cell>
          <cell r="G11">
            <v>175.79499999999999</v>
          </cell>
          <cell r="H11">
            <v>201.48500000000001</v>
          </cell>
          <cell r="I11">
            <v>195.45</v>
          </cell>
          <cell r="J11">
            <v>199.42</v>
          </cell>
          <cell r="K11">
            <v>206.91</v>
          </cell>
          <cell r="L11">
            <v>208.9</v>
          </cell>
          <cell r="M11">
            <v>207.56800000000001</v>
          </cell>
          <cell r="N11">
            <v>202.71</v>
          </cell>
          <cell r="O11">
            <v>208</v>
          </cell>
          <cell r="P11">
            <v>199</v>
          </cell>
          <cell r="Q11">
            <v>201.262</v>
          </cell>
        </row>
        <row r="12">
          <cell r="F12">
            <v>335.23</v>
          </cell>
          <cell r="G12">
            <v>293</v>
          </cell>
          <cell r="H12">
            <v>327.25</v>
          </cell>
          <cell r="I12">
            <v>340.12</v>
          </cell>
          <cell r="J12">
            <v>360.1</v>
          </cell>
          <cell r="K12">
            <v>356.02</v>
          </cell>
          <cell r="L12">
            <v>370.1</v>
          </cell>
          <cell r="M12">
            <v>372.6</v>
          </cell>
          <cell r="N12">
            <v>351.5</v>
          </cell>
          <cell r="O12">
            <v>364.4</v>
          </cell>
          <cell r="P12">
            <v>344.65</v>
          </cell>
          <cell r="Q12">
            <v>354.8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1">
          <cell r="G1" t="str">
            <v xml:space="preserve"> </v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S FS"/>
      <sheetName val="LINK"/>
      <sheetName val="RJE CB DESCR"/>
      <sheetName val="RECLAS"/>
      <sheetName val="AJE CB DESCR"/>
      <sheetName val="ADJUST"/>
      <sheetName val="Tickmarks"/>
      <sheetName val="ИНВ"/>
      <sheetName val="МАТ"/>
      <sheetName val="НЗП"/>
      <sheetName val="ТОВ"/>
      <sheetName val="БУД РАСХ"/>
      <sheetName val="ДЕБ ЗАДОЛЖ"/>
      <sheetName val="КРЕД ЗАДОЛЖ"/>
      <sheetName val="ДЕН СРЕДСТВА"/>
      <sheetName val="ДОЛГОСР КРЕД"/>
      <sheetName val="КРАТКОСР КРЕД"/>
      <sheetName val="ВЫРУЧКА"/>
      <sheetName val="СЕБ"/>
      <sheetName val="% к получению"/>
      <sheetName val="% к оплате"/>
      <sheetName val="Проч дох и расх"/>
      <sheetName val="Резервы по отпускам"/>
      <sheetName val="Права аренды"/>
      <sheetName val="31_12_2007 IFRS"/>
      <sheetName val="PY AJE-RJE"/>
    </sheetNames>
    <sheetDataSet>
      <sheetData sheetId="0">
        <row r="81">
          <cell r="E81">
            <v>29</v>
          </cell>
        </row>
        <row r="82">
          <cell r="E82">
            <v>30</v>
          </cell>
        </row>
        <row r="83">
          <cell r="E83">
            <v>31</v>
          </cell>
        </row>
        <row r="84">
          <cell r="E84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А_Газ"/>
      <sheetName val="Данные"/>
      <sheetName val="д_7_001"/>
      <sheetName val="факт 2005 г."/>
      <sheetName val="14.1.2.2.(Услуги связи)"/>
      <sheetName val="Добыча нефти4"/>
      <sheetName val="поставка сравн13"/>
      <sheetName val="3310"/>
      <sheetName val="GAAP TB 31.12.01  detail p&amp;l"/>
      <sheetName val="Data"/>
      <sheetName val="Cost 99v98"/>
      <sheetName val="SMSTemp"/>
      <sheetName val="100 за 6 месяцев 2003 года"/>
      <sheetName val="Notes IS"/>
      <sheetName val="Capex"/>
      <sheetName val="IFRS FS"/>
      <sheetName val="Содержание"/>
      <sheetName val="XREF"/>
      <sheetName val="Anlagevermögen"/>
      <sheetName val="Hidden"/>
      <sheetName val="Balance Sheet"/>
      <sheetName val="из сем"/>
      <sheetName val="9 мес 2006 Еркен заполни здесь"/>
      <sheetName val="Production_analysis"/>
      <sheetName val="База"/>
      <sheetName val="FES"/>
      <sheetName val="Dictionaries"/>
      <sheetName val="Пр2"/>
      <sheetName val="ЦХЛ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дексы"/>
      <sheetName val="Табл износа"/>
      <sheetName val="Лист1"/>
    </sheetNames>
    <sheetDataSet>
      <sheetData sheetId="0" refreshError="1">
        <row r="36">
          <cell r="B36">
            <v>0.87369403968864223</v>
          </cell>
        </row>
      </sheetData>
      <sheetData sheetId="1" refreshError="1"/>
      <sheetData sheetId="2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ст"/>
      <sheetName val="класс"/>
      <sheetName val="Лист2"/>
      <sheetName val="12"/>
      <sheetName val="10"/>
      <sheetName val="11"/>
      <sheetName val="08"/>
      <sheetName val="01"/>
      <sheetName val="081"/>
      <sheetName val="05"/>
      <sheetName val="04"/>
      <sheetName val="03"/>
      <sheetName val="02"/>
      <sheetName val="д.7.001"/>
      <sheetName val="группа"/>
      <sheetName val="объемы"/>
      <sheetName val=" 4"/>
      <sheetName val="14.1.2.2.(Услуги связи)"/>
      <sheetName val="факт 2005 г."/>
      <sheetName val="Форма2"/>
      <sheetName val="А_Газ"/>
      <sheetName val="Добыча нефти4"/>
      <sheetName val="поставка сравн13"/>
      <sheetName val="Марш"/>
      <sheetName val="лим_пр _затр"/>
      <sheetName val="Данные"/>
      <sheetName val="UNITPRICES"/>
      <sheetName val="СПгнг"/>
      <sheetName val="CF"/>
      <sheetName val="14_1_2_2_(Услуги_связи)"/>
      <sheetName val="факт_2005_г_"/>
      <sheetName val="д_7_001"/>
      <sheetName val="_4"/>
      <sheetName val="Добыча_нефти4"/>
      <sheetName val="поставка_сравн13"/>
      <sheetName val="лим_пр__затр"/>
      <sheetName val="list"/>
      <sheetName val="ТЭП старая"/>
      <sheetName val="из сем"/>
      <sheetName val="A 100"/>
      <sheetName val="#REF"/>
      <sheetName val="Лист1"/>
      <sheetName val="Пр2"/>
      <sheetName val="#ССЫЛКА"/>
      <sheetName val="MSTV_CAPEX"/>
      <sheetName val="Services"/>
      <sheetName val="Content_OPEX"/>
      <sheetName val="I. Прогноз доходов"/>
      <sheetName val="1кв. "/>
      <sheetName val="2кв."/>
      <sheetName val="Capex_KZT"/>
      <sheetName val="Займы"/>
      <sheetName val="s"/>
      <sheetName val="SMSTemp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Класс</v>
          </cell>
        </row>
        <row r="2">
          <cell r="A2">
            <v>11</v>
          </cell>
          <cell r="B2">
            <v>2</v>
          </cell>
        </row>
        <row r="3">
          <cell r="A3">
            <v>12</v>
          </cell>
          <cell r="B3">
            <v>2</v>
          </cell>
        </row>
        <row r="4">
          <cell r="A4">
            <v>13</v>
          </cell>
          <cell r="B4">
            <v>2</v>
          </cell>
        </row>
        <row r="5">
          <cell r="A5">
            <v>14</v>
          </cell>
          <cell r="B5">
            <v>2</v>
          </cell>
        </row>
        <row r="6">
          <cell r="A6">
            <v>15</v>
          </cell>
          <cell r="B6">
            <v>2</v>
          </cell>
        </row>
        <row r="7">
          <cell r="A7">
            <v>17</v>
          </cell>
          <cell r="B7">
            <v>2</v>
          </cell>
        </row>
        <row r="8">
          <cell r="A8">
            <v>18</v>
          </cell>
          <cell r="B8">
            <v>2</v>
          </cell>
        </row>
        <row r="9">
          <cell r="A9">
            <v>21</v>
          </cell>
          <cell r="B9">
            <v>2</v>
          </cell>
        </row>
        <row r="10">
          <cell r="A10">
            <v>22</v>
          </cell>
          <cell r="B10">
            <v>2</v>
          </cell>
        </row>
        <row r="11">
          <cell r="A11">
            <v>24</v>
          </cell>
          <cell r="B11">
            <v>2</v>
          </cell>
        </row>
        <row r="12">
          <cell r="A12">
            <v>31</v>
          </cell>
          <cell r="B12">
            <v>2</v>
          </cell>
        </row>
        <row r="13">
          <cell r="A13">
            <v>41</v>
          </cell>
          <cell r="B13">
            <v>2</v>
          </cell>
        </row>
        <row r="14">
          <cell r="A14">
            <v>43</v>
          </cell>
          <cell r="B14">
            <v>2</v>
          </cell>
        </row>
        <row r="15">
          <cell r="A15">
            <v>51</v>
          </cell>
          <cell r="B15">
            <v>2</v>
          </cell>
        </row>
        <row r="16">
          <cell r="A16">
            <v>52</v>
          </cell>
          <cell r="B16">
            <v>2</v>
          </cell>
        </row>
        <row r="17">
          <cell r="A17">
            <v>53</v>
          </cell>
          <cell r="B17">
            <v>2</v>
          </cell>
        </row>
        <row r="18">
          <cell r="A18">
            <v>54</v>
          </cell>
          <cell r="B18">
            <v>2</v>
          </cell>
        </row>
        <row r="19">
          <cell r="A19">
            <v>61</v>
          </cell>
          <cell r="B19">
            <v>2</v>
          </cell>
        </row>
        <row r="20">
          <cell r="A20">
            <v>63</v>
          </cell>
          <cell r="B20">
            <v>2</v>
          </cell>
        </row>
        <row r="21">
          <cell r="A21">
            <v>71</v>
          </cell>
          <cell r="B21">
            <v>2</v>
          </cell>
        </row>
        <row r="22">
          <cell r="A22">
            <v>72</v>
          </cell>
          <cell r="B22">
            <v>3</v>
          </cell>
        </row>
        <row r="23">
          <cell r="A23">
            <v>74</v>
          </cell>
          <cell r="B23">
            <v>2</v>
          </cell>
        </row>
        <row r="24">
          <cell r="A24">
            <v>76</v>
          </cell>
          <cell r="B24">
            <v>3</v>
          </cell>
        </row>
        <row r="25">
          <cell r="A25">
            <v>77</v>
          </cell>
          <cell r="B25">
            <v>3</v>
          </cell>
        </row>
        <row r="26">
          <cell r="A26">
            <v>81</v>
          </cell>
          <cell r="B26">
            <v>1</v>
          </cell>
        </row>
        <row r="27">
          <cell r="A27">
            <v>82</v>
          </cell>
          <cell r="B27">
            <v>1</v>
          </cell>
        </row>
        <row r="28">
          <cell r="A28">
            <v>91</v>
          </cell>
          <cell r="B28">
            <v>2</v>
          </cell>
        </row>
        <row r="29">
          <cell r="A29">
            <v>92</v>
          </cell>
          <cell r="B29">
            <v>3</v>
          </cell>
        </row>
        <row r="30">
          <cell r="A30">
            <v>93</v>
          </cell>
          <cell r="B30">
            <v>3</v>
          </cell>
        </row>
        <row r="31">
          <cell r="A31">
            <v>94</v>
          </cell>
          <cell r="B31">
            <v>3</v>
          </cell>
        </row>
        <row r="32">
          <cell r="A32">
            <v>101</v>
          </cell>
          <cell r="B32">
            <v>1</v>
          </cell>
        </row>
        <row r="33">
          <cell r="A33">
            <v>102</v>
          </cell>
          <cell r="B33">
            <v>1</v>
          </cell>
        </row>
        <row r="34">
          <cell r="A34">
            <v>111</v>
          </cell>
          <cell r="B34">
            <v>1</v>
          </cell>
        </row>
        <row r="35">
          <cell r="A35">
            <v>121</v>
          </cell>
          <cell r="B35">
            <v>3</v>
          </cell>
        </row>
        <row r="36">
          <cell r="A36">
            <v>122</v>
          </cell>
          <cell r="B36">
            <v>3</v>
          </cell>
        </row>
        <row r="37">
          <cell r="A37">
            <v>123</v>
          </cell>
          <cell r="B37">
            <v>3</v>
          </cell>
        </row>
        <row r="38">
          <cell r="A38">
            <v>124</v>
          </cell>
          <cell r="B38">
            <v>3</v>
          </cell>
        </row>
        <row r="39">
          <cell r="A39">
            <v>125</v>
          </cell>
          <cell r="B39">
            <v>3</v>
          </cell>
        </row>
        <row r="40">
          <cell r="A40">
            <v>126</v>
          </cell>
          <cell r="B40">
            <v>2</v>
          </cell>
        </row>
        <row r="41">
          <cell r="A41">
            <v>127</v>
          </cell>
          <cell r="B41">
            <v>3</v>
          </cell>
        </row>
        <row r="42">
          <cell r="A42">
            <v>131</v>
          </cell>
          <cell r="B42">
            <v>3</v>
          </cell>
        </row>
        <row r="43">
          <cell r="A43">
            <v>132</v>
          </cell>
          <cell r="B43">
            <v>3</v>
          </cell>
        </row>
        <row r="44">
          <cell r="A44">
            <v>133</v>
          </cell>
          <cell r="B44">
            <v>3</v>
          </cell>
        </row>
        <row r="45">
          <cell r="A45">
            <v>141</v>
          </cell>
          <cell r="B45">
            <v>1</v>
          </cell>
        </row>
        <row r="46">
          <cell r="A46">
            <v>142</v>
          </cell>
          <cell r="B46">
            <v>1</v>
          </cell>
        </row>
        <row r="47">
          <cell r="A47">
            <v>151</v>
          </cell>
          <cell r="B47">
            <v>1</v>
          </cell>
        </row>
        <row r="48">
          <cell r="A48">
            <v>161</v>
          </cell>
          <cell r="B48">
            <v>1</v>
          </cell>
        </row>
        <row r="49">
          <cell r="A49">
            <v>171</v>
          </cell>
          <cell r="B49">
            <v>1</v>
          </cell>
        </row>
        <row r="50">
          <cell r="A50">
            <v>201</v>
          </cell>
          <cell r="B50">
            <v>2</v>
          </cell>
        </row>
        <row r="51">
          <cell r="A51">
            <v>211</v>
          </cell>
          <cell r="B51">
            <v>2</v>
          </cell>
        </row>
        <row r="52">
          <cell r="A52">
            <v>212</v>
          </cell>
          <cell r="B52">
            <v>2</v>
          </cell>
        </row>
        <row r="53">
          <cell r="A53">
            <v>213</v>
          </cell>
          <cell r="B53">
            <v>3</v>
          </cell>
        </row>
        <row r="54">
          <cell r="A54">
            <v>214</v>
          </cell>
          <cell r="B54">
            <v>2</v>
          </cell>
        </row>
        <row r="55">
          <cell r="A55">
            <v>215</v>
          </cell>
          <cell r="B55">
            <v>3</v>
          </cell>
        </row>
        <row r="56">
          <cell r="A56">
            <v>221</v>
          </cell>
          <cell r="B56">
            <v>2</v>
          </cell>
        </row>
        <row r="57">
          <cell r="A57">
            <v>222</v>
          </cell>
          <cell r="B57">
            <v>2</v>
          </cell>
        </row>
        <row r="58">
          <cell r="A58">
            <v>225</v>
          </cell>
          <cell r="B58">
            <v>3</v>
          </cell>
        </row>
        <row r="59">
          <cell r="A59">
            <v>226</v>
          </cell>
          <cell r="B59">
            <v>1</v>
          </cell>
        </row>
        <row r="60">
          <cell r="A60">
            <v>231</v>
          </cell>
          <cell r="B60">
            <v>1</v>
          </cell>
        </row>
        <row r="61">
          <cell r="A61">
            <v>232</v>
          </cell>
          <cell r="B61">
            <v>1</v>
          </cell>
        </row>
        <row r="62">
          <cell r="A62">
            <v>233</v>
          </cell>
          <cell r="B62">
            <v>1</v>
          </cell>
        </row>
        <row r="63">
          <cell r="A63">
            <v>234</v>
          </cell>
          <cell r="B63">
            <v>1</v>
          </cell>
        </row>
        <row r="64">
          <cell r="A64">
            <v>235</v>
          </cell>
          <cell r="B64">
            <v>1</v>
          </cell>
        </row>
        <row r="65">
          <cell r="A65">
            <v>236</v>
          </cell>
          <cell r="B65">
            <v>1</v>
          </cell>
        </row>
        <row r="66">
          <cell r="A66">
            <v>241</v>
          </cell>
          <cell r="B66">
            <v>1</v>
          </cell>
        </row>
        <row r="67">
          <cell r="A67">
            <v>242</v>
          </cell>
          <cell r="B67">
            <v>1</v>
          </cell>
        </row>
        <row r="68">
          <cell r="A68">
            <v>246</v>
          </cell>
          <cell r="B68">
            <v>1</v>
          </cell>
        </row>
        <row r="69">
          <cell r="A69">
            <v>251</v>
          </cell>
          <cell r="B69">
            <v>2</v>
          </cell>
        </row>
        <row r="70">
          <cell r="A70">
            <v>252</v>
          </cell>
          <cell r="B70">
            <v>3</v>
          </cell>
        </row>
        <row r="71">
          <cell r="A71">
            <v>252</v>
          </cell>
          <cell r="B71">
            <v>3</v>
          </cell>
        </row>
        <row r="72">
          <cell r="A72">
            <v>253</v>
          </cell>
          <cell r="B72">
            <v>1</v>
          </cell>
        </row>
        <row r="73">
          <cell r="A73">
            <v>254</v>
          </cell>
          <cell r="B73">
            <v>2</v>
          </cell>
        </row>
        <row r="74">
          <cell r="A74">
            <v>255</v>
          </cell>
          <cell r="B74">
            <v>3</v>
          </cell>
        </row>
        <row r="75">
          <cell r="A75">
            <v>256</v>
          </cell>
          <cell r="B75">
            <v>3</v>
          </cell>
        </row>
        <row r="76">
          <cell r="A76">
            <v>261</v>
          </cell>
          <cell r="B76">
            <v>3</v>
          </cell>
        </row>
        <row r="77">
          <cell r="A77">
            <v>262</v>
          </cell>
          <cell r="B77">
            <v>3</v>
          </cell>
        </row>
        <row r="78">
          <cell r="A78">
            <v>264</v>
          </cell>
          <cell r="B78">
            <v>1</v>
          </cell>
        </row>
        <row r="79">
          <cell r="A79">
            <v>266</v>
          </cell>
          <cell r="B79">
            <v>3</v>
          </cell>
        </row>
        <row r="80">
          <cell r="A80">
            <v>267</v>
          </cell>
          <cell r="B80">
            <v>3</v>
          </cell>
        </row>
        <row r="81">
          <cell r="A81">
            <v>268</v>
          </cell>
          <cell r="B81">
            <v>3</v>
          </cell>
        </row>
        <row r="82">
          <cell r="A82">
            <v>271</v>
          </cell>
          <cell r="B82">
            <v>1</v>
          </cell>
        </row>
        <row r="83">
          <cell r="A83">
            <v>281</v>
          </cell>
          <cell r="B83">
            <v>1</v>
          </cell>
        </row>
        <row r="84">
          <cell r="A84">
            <v>291</v>
          </cell>
          <cell r="B84">
            <v>1</v>
          </cell>
        </row>
        <row r="85">
          <cell r="A85">
            <v>301</v>
          </cell>
          <cell r="B85">
            <v>1</v>
          </cell>
        </row>
        <row r="86">
          <cell r="A86">
            <v>302</v>
          </cell>
          <cell r="B86">
            <v>2</v>
          </cell>
        </row>
        <row r="87">
          <cell r="A87">
            <v>303</v>
          </cell>
          <cell r="B87">
            <v>2</v>
          </cell>
        </row>
        <row r="88">
          <cell r="A88">
            <v>304</v>
          </cell>
          <cell r="B88">
            <v>1</v>
          </cell>
        </row>
        <row r="89">
          <cell r="A89">
            <v>311</v>
          </cell>
          <cell r="B89">
            <v>2</v>
          </cell>
        </row>
        <row r="90">
          <cell r="A90">
            <v>312</v>
          </cell>
          <cell r="B90">
            <v>3</v>
          </cell>
        </row>
        <row r="91">
          <cell r="A91">
            <v>313</v>
          </cell>
          <cell r="B91">
            <v>3</v>
          </cell>
        </row>
        <row r="92">
          <cell r="A92">
            <v>314</v>
          </cell>
          <cell r="B92">
            <v>3</v>
          </cell>
        </row>
        <row r="93">
          <cell r="A93">
            <v>315</v>
          </cell>
          <cell r="B93">
            <v>3</v>
          </cell>
        </row>
        <row r="94">
          <cell r="A94">
            <v>316</v>
          </cell>
          <cell r="B94">
            <v>3</v>
          </cell>
        </row>
        <row r="95">
          <cell r="A95">
            <v>321</v>
          </cell>
          <cell r="B95">
            <v>3</v>
          </cell>
        </row>
        <row r="96">
          <cell r="A96">
            <v>322</v>
          </cell>
          <cell r="B96">
            <v>3</v>
          </cell>
        </row>
        <row r="97">
          <cell r="A97">
            <v>323</v>
          </cell>
          <cell r="B97">
            <v>3</v>
          </cell>
        </row>
        <row r="98">
          <cell r="A98">
            <v>324</v>
          </cell>
          <cell r="B98">
            <v>3</v>
          </cell>
        </row>
        <row r="99">
          <cell r="A99">
            <v>331</v>
          </cell>
          <cell r="B99">
            <v>3</v>
          </cell>
        </row>
        <row r="100">
          <cell r="A100">
            <v>332</v>
          </cell>
          <cell r="B100">
            <v>3</v>
          </cell>
        </row>
        <row r="101">
          <cell r="A101">
            <v>333</v>
          </cell>
          <cell r="B101">
            <v>3</v>
          </cell>
        </row>
        <row r="102">
          <cell r="A102">
            <v>341</v>
          </cell>
          <cell r="B102">
            <v>1</v>
          </cell>
        </row>
        <row r="103">
          <cell r="A103">
            <v>351</v>
          </cell>
          <cell r="B103">
            <v>3</v>
          </cell>
        </row>
        <row r="104">
          <cell r="A104">
            <v>361</v>
          </cell>
          <cell r="B104">
            <v>2</v>
          </cell>
        </row>
        <row r="105">
          <cell r="A105">
            <v>362</v>
          </cell>
          <cell r="B105">
            <v>2</v>
          </cell>
        </row>
        <row r="106">
          <cell r="A106">
            <v>371</v>
          </cell>
          <cell r="B106">
            <v>3</v>
          </cell>
        </row>
        <row r="107">
          <cell r="A107">
            <v>381</v>
          </cell>
          <cell r="B107">
            <v>3</v>
          </cell>
        </row>
        <row r="108">
          <cell r="A108">
            <v>391</v>
          </cell>
          <cell r="B108">
            <v>3</v>
          </cell>
        </row>
        <row r="109">
          <cell r="A109">
            <v>401</v>
          </cell>
          <cell r="B109">
            <v>3</v>
          </cell>
        </row>
        <row r="110">
          <cell r="A110">
            <v>402</v>
          </cell>
          <cell r="B110">
            <v>3</v>
          </cell>
        </row>
        <row r="111">
          <cell r="A111">
            <v>403</v>
          </cell>
          <cell r="B111">
            <v>3</v>
          </cell>
        </row>
        <row r="112">
          <cell r="A112">
            <v>404</v>
          </cell>
          <cell r="B112">
            <v>3</v>
          </cell>
        </row>
        <row r="113">
          <cell r="A113">
            <v>411</v>
          </cell>
          <cell r="B113">
            <v>3</v>
          </cell>
        </row>
        <row r="114">
          <cell r="A114">
            <v>412</v>
          </cell>
          <cell r="B114">
            <v>3</v>
          </cell>
        </row>
        <row r="115">
          <cell r="A115">
            <v>413</v>
          </cell>
          <cell r="B115">
            <v>3</v>
          </cell>
        </row>
        <row r="116">
          <cell r="A116">
            <v>414</v>
          </cell>
          <cell r="B116">
            <v>3</v>
          </cell>
        </row>
        <row r="117">
          <cell r="A117">
            <v>415</v>
          </cell>
          <cell r="B117">
            <v>3</v>
          </cell>
        </row>
        <row r="118">
          <cell r="A118">
            <v>416</v>
          </cell>
          <cell r="B118">
            <v>3</v>
          </cell>
        </row>
        <row r="119">
          <cell r="A119">
            <v>417</v>
          </cell>
          <cell r="B119">
            <v>3</v>
          </cell>
        </row>
        <row r="120">
          <cell r="A120">
            <v>421</v>
          </cell>
          <cell r="B120">
            <v>2</v>
          </cell>
        </row>
        <row r="121">
          <cell r="A121">
            <v>422</v>
          </cell>
          <cell r="B121">
            <v>2</v>
          </cell>
        </row>
        <row r="122">
          <cell r="A122">
            <v>423</v>
          </cell>
          <cell r="B122">
            <v>2</v>
          </cell>
        </row>
        <row r="123">
          <cell r="A123">
            <v>431</v>
          </cell>
          <cell r="B123">
            <v>1</v>
          </cell>
        </row>
        <row r="124">
          <cell r="A124">
            <v>432</v>
          </cell>
          <cell r="B124">
            <v>2</v>
          </cell>
        </row>
        <row r="125">
          <cell r="A125">
            <v>433</v>
          </cell>
          <cell r="B125">
            <v>2</v>
          </cell>
        </row>
        <row r="126">
          <cell r="A126">
            <v>434</v>
          </cell>
          <cell r="B126">
            <v>2</v>
          </cell>
        </row>
        <row r="127">
          <cell r="A127">
            <v>435</v>
          </cell>
          <cell r="B127">
            <v>2</v>
          </cell>
        </row>
        <row r="128">
          <cell r="A128">
            <v>436</v>
          </cell>
          <cell r="B128">
            <v>2</v>
          </cell>
        </row>
        <row r="129">
          <cell r="A129">
            <v>441</v>
          </cell>
          <cell r="B129">
            <v>2</v>
          </cell>
        </row>
        <row r="130">
          <cell r="A130">
            <v>443</v>
          </cell>
          <cell r="B130">
            <v>2</v>
          </cell>
        </row>
        <row r="131">
          <cell r="A131">
            <v>452</v>
          </cell>
          <cell r="B131">
            <v>3</v>
          </cell>
        </row>
        <row r="132">
          <cell r="A132">
            <v>453</v>
          </cell>
          <cell r="B132">
            <v>3</v>
          </cell>
        </row>
        <row r="133">
          <cell r="A133">
            <v>454</v>
          </cell>
          <cell r="B133">
            <v>3</v>
          </cell>
        </row>
        <row r="134">
          <cell r="A134">
            <v>461</v>
          </cell>
          <cell r="B134">
            <v>3</v>
          </cell>
        </row>
        <row r="135">
          <cell r="A135">
            <v>462</v>
          </cell>
          <cell r="B135">
            <v>3</v>
          </cell>
        </row>
        <row r="136">
          <cell r="A136">
            <v>463</v>
          </cell>
          <cell r="B136">
            <v>3</v>
          </cell>
        </row>
        <row r="137">
          <cell r="A137">
            <v>464</v>
          </cell>
          <cell r="B137">
            <v>3</v>
          </cell>
        </row>
        <row r="138">
          <cell r="A138">
            <v>466</v>
          </cell>
          <cell r="B138">
            <v>3</v>
          </cell>
        </row>
        <row r="139">
          <cell r="A139">
            <v>467</v>
          </cell>
          <cell r="B139">
            <v>3</v>
          </cell>
        </row>
        <row r="140">
          <cell r="A140">
            <v>471</v>
          </cell>
          <cell r="B140">
            <v>3</v>
          </cell>
        </row>
        <row r="141">
          <cell r="A141">
            <v>472</v>
          </cell>
          <cell r="B141">
            <v>3</v>
          </cell>
        </row>
        <row r="142">
          <cell r="A142">
            <v>473</v>
          </cell>
          <cell r="B142">
            <v>3</v>
          </cell>
        </row>
        <row r="143">
          <cell r="A143">
            <v>475</v>
          </cell>
          <cell r="B143">
            <v>3</v>
          </cell>
        </row>
        <row r="144">
          <cell r="A144">
            <v>481</v>
          </cell>
          <cell r="B144">
            <v>3</v>
          </cell>
        </row>
        <row r="145">
          <cell r="A145">
            <v>482</v>
          </cell>
          <cell r="B145">
            <v>2</v>
          </cell>
        </row>
        <row r="146">
          <cell r="A146">
            <v>483</v>
          </cell>
          <cell r="B146">
            <v>3</v>
          </cell>
        </row>
        <row r="147">
          <cell r="A147">
            <v>484</v>
          </cell>
          <cell r="B147">
            <v>3</v>
          </cell>
        </row>
        <row r="148">
          <cell r="A148">
            <v>485</v>
          </cell>
          <cell r="B148">
            <v>3</v>
          </cell>
        </row>
        <row r="149">
          <cell r="A149">
            <v>486</v>
          </cell>
          <cell r="B149">
            <v>3</v>
          </cell>
        </row>
        <row r="150">
          <cell r="A150">
            <v>487</v>
          </cell>
          <cell r="B150">
            <v>3</v>
          </cell>
        </row>
        <row r="151">
          <cell r="A151">
            <v>488</v>
          </cell>
          <cell r="B151">
            <v>3</v>
          </cell>
        </row>
        <row r="152">
          <cell r="A152">
            <v>489</v>
          </cell>
          <cell r="B152">
            <v>3</v>
          </cell>
        </row>
        <row r="153">
          <cell r="A153">
            <v>498</v>
          </cell>
          <cell r="B153">
            <v>3</v>
          </cell>
        </row>
        <row r="154">
          <cell r="A154">
            <v>501</v>
          </cell>
          <cell r="B154">
            <v>2</v>
          </cell>
        </row>
        <row r="155">
          <cell r="A155">
            <v>502</v>
          </cell>
          <cell r="B155">
            <v>2</v>
          </cell>
        </row>
        <row r="156">
          <cell r="A156">
            <v>503</v>
          </cell>
          <cell r="B156">
            <v>2</v>
          </cell>
        </row>
        <row r="157">
          <cell r="A157">
            <v>504</v>
          </cell>
          <cell r="B157">
            <v>2</v>
          </cell>
        </row>
        <row r="158">
          <cell r="A158">
            <v>505</v>
          </cell>
          <cell r="B158">
            <v>2</v>
          </cell>
        </row>
        <row r="159">
          <cell r="A159">
            <v>511</v>
          </cell>
          <cell r="B159">
            <v>2</v>
          </cell>
        </row>
        <row r="160">
          <cell r="A160">
            <v>512</v>
          </cell>
          <cell r="B160">
            <v>2</v>
          </cell>
        </row>
        <row r="161">
          <cell r="A161">
            <v>513</v>
          </cell>
          <cell r="B161">
            <v>2</v>
          </cell>
        </row>
        <row r="162">
          <cell r="A162">
            <v>514</v>
          </cell>
          <cell r="B162">
            <v>2</v>
          </cell>
        </row>
        <row r="163">
          <cell r="A163">
            <v>515</v>
          </cell>
          <cell r="B163">
            <v>3</v>
          </cell>
        </row>
        <row r="164">
          <cell r="A164">
            <v>516</v>
          </cell>
          <cell r="B164">
            <v>2</v>
          </cell>
        </row>
        <row r="165">
          <cell r="A165">
            <v>517</v>
          </cell>
          <cell r="B165">
            <v>3</v>
          </cell>
        </row>
        <row r="166">
          <cell r="A166">
            <v>521</v>
          </cell>
          <cell r="B166">
            <v>2</v>
          </cell>
        </row>
        <row r="167">
          <cell r="A167">
            <v>531</v>
          </cell>
          <cell r="B167">
            <v>2</v>
          </cell>
        </row>
        <row r="168">
          <cell r="A168">
            <v>541</v>
          </cell>
          <cell r="B168">
            <v>2</v>
          </cell>
        </row>
        <row r="169">
          <cell r="A169">
            <v>542</v>
          </cell>
          <cell r="B169">
            <v>2</v>
          </cell>
        </row>
        <row r="170">
          <cell r="A170">
            <v>551</v>
          </cell>
          <cell r="B170">
            <v>2</v>
          </cell>
        </row>
        <row r="171">
          <cell r="A171">
            <v>552</v>
          </cell>
          <cell r="B171">
            <v>2</v>
          </cell>
        </row>
        <row r="172">
          <cell r="A172">
            <v>553</v>
          </cell>
          <cell r="B172">
            <v>2</v>
          </cell>
        </row>
        <row r="173">
          <cell r="A173">
            <v>554</v>
          </cell>
          <cell r="B173">
            <v>2</v>
          </cell>
        </row>
        <row r="174">
          <cell r="A174">
            <v>556</v>
          </cell>
          <cell r="B174">
            <v>2</v>
          </cell>
        </row>
        <row r="175">
          <cell r="A175">
            <v>561</v>
          </cell>
          <cell r="B175">
            <v>2</v>
          </cell>
        </row>
        <row r="176">
          <cell r="A176">
            <v>562</v>
          </cell>
          <cell r="B176">
            <v>2</v>
          </cell>
        </row>
        <row r="177">
          <cell r="A177">
            <v>572</v>
          </cell>
          <cell r="B177">
            <v>2</v>
          </cell>
        </row>
        <row r="178">
          <cell r="A178">
            <v>581</v>
          </cell>
          <cell r="B178">
            <v>2</v>
          </cell>
        </row>
        <row r="179">
          <cell r="A179">
            <v>582</v>
          </cell>
          <cell r="B179">
            <v>2</v>
          </cell>
        </row>
        <row r="180">
          <cell r="A180">
            <v>583</v>
          </cell>
          <cell r="B180">
            <v>2</v>
          </cell>
        </row>
        <row r="181">
          <cell r="A181">
            <v>584</v>
          </cell>
          <cell r="B181">
            <v>2</v>
          </cell>
        </row>
        <row r="182">
          <cell r="A182">
            <v>591</v>
          </cell>
          <cell r="B182">
            <v>3</v>
          </cell>
        </row>
        <row r="183">
          <cell r="A183">
            <v>592</v>
          </cell>
          <cell r="B183">
            <v>3</v>
          </cell>
        </row>
        <row r="184">
          <cell r="A184">
            <v>593</v>
          </cell>
          <cell r="B184">
            <v>3</v>
          </cell>
        </row>
        <row r="185">
          <cell r="A185">
            <v>594</v>
          </cell>
          <cell r="B185">
            <v>3</v>
          </cell>
        </row>
        <row r="186">
          <cell r="A186">
            <v>595</v>
          </cell>
          <cell r="B186">
            <v>2</v>
          </cell>
        </row>
        <row r="187">
          <cell r="A187">
            <v>602</v>
          </cell>
          <cell r="B187">
            <v>3</v>
          </cell>
        </row>
        <row r="188">
          <cell r="A188">
            <v>611</v>
          </cell>
          <cell r="B188">
            <v>3</v>
          </cell>
        </row>
        <row r="189">
          <cell r="A189">
            <v>621</v>
          </cell>
          <cell r="B189">
            <v>3</v>
          </cell>
        </row>
        <row r="190">
          <cell r="A190">
            <v>622</v>
          </cell>
          <cell r="B190">
            <v>3</v>
          </cell>
        </row>
        <row r="191">
          <cell r="A191">
            <v>623</v>
          </cell>
          <cell r="B191">
            <v>3</v>
          </cell>
        </row>
        <row r="192">
          <cell r="A192">
            <v>624</v>
          </cell>
          <cell r="B192">
            <v>3</v>
          </cell>
        </row>
        <row r="193">
          <cell r="A193">
            <v>626</v>
          </cell>
          <cell r="B193">
            <v>3</v>
          </cell>
        </row>
        <row r="194">
          <cell r="A194">
            <v>631</v>
          </cell>
          <cell r="B194">
            <v>3</v>
          </cell>
        </row>
        <row r="195">
          <cell r="A195">
            <v>632</v>
          </cell>
          <cell r="B195">
            <v>3</v>
          </cell>
        </row>
        <row r="196">
          <cell r="A196">
            <v>633</v>
          </cell>
          <cell r="B196">
            <v>3</v>
          </cell>
        </row>
        <row r="197">
          <cell r="A197">
            <v>634</v>
          </cell>
          <cell r="B197">
            <v>3</v>
          </cell>
        </row>
        <row r="198">
          <cell r="A198">
            <v>635</v>
          </cell>
          <cell r="B198">
            <v>3</v>
          </cell>
        </row>
        <row r="199">
          <cell r="A199">
            <v>641</v>
          </cell>
          <cell r="B199">
            <v>3</v>
          </cell>
        </row>
        <row r="200">
          <cell r="A200">
            <v>651</v>
          </cell>
          <cell r="B200">
            <v>3</v>
          </cell>
        </row>
        <row r="201">
          <cell r="A201">
            <v>652</v>
          </cell>
          <cell r="B201">
            <v>3</v>
          </cell>
        </row>
        <row r="202">
          <cell r="A202">
            <v>653</v>
          </cell>
          <cell r="B202">
            <v>3</v>
          </cell>
        </row>
        <row r="203">
          <cell r="A203">
            <v>654</v>
          </cell>
          <cell r="B203">
            <v>3</v>
          </cell>
        </row>
        <row r="204">
          <cell r="A204">
            <v>661</v>
          </cell>
          <cell r="B204">
            <v>3</v>
          </cell>
        </row>
        <row r="205">
          <cell r="A205">
            <v>662</v>
          </cell>
          <cell r="B205">
            <v>2</v>
          </cell>
        </row>
        <row r="206">
          <cell r="A206">
            <v>671</v>
          </cell>
          <cell r="B206">
            <v>2</v>
          </cell>
        </row>
        <row r="207">
          <cell r="A207">
            <v>682</v>
          </cell>
          <cell r="B207">
            <v>3</v>
          </cell>
        </row>
        <row r="208">
          <cell r="A208">
            <v>683</v>
          </cell>
          <cell r="B208">
            <v>3</v>
          </cell>
        </row>
        <row r="209">
          <cell r="A209">
            <v>684</v>
          </cell>
          <cell r="B209">
            <v>2</v>
          </cell>
        </row>
        <row r="210">
          <cell r="A210">
            <v>685</v>
          </cell>
          <cell r="B210">
            <v>3</v>
          </cell>
        </row>
        <row r="211">
          <cell r="A211">
            <v>691</v>
          </cell>
          <cell r="B211">
            <v>2</v>
          </cell>
        </row>
        <row r="212">
          <cell r="A212">
            <v>692</v>
          </cell>
          <cell r="B212">
            <v>3</v>
          </cell>
        </row>
        <row r="213">
          <cell r="A213">
            <v>693</v>
          </cell>
          <cell r="B213">
            <v>2</v>
          </cell>
        </row>
        <row r="214">
          <cell r="A214">
            <v>711</v>
          </cell>
          <cell r="B214">
            <v>3</v>
          </cell>
        </row>
        <row r="215">
          <cell r="A215">
            <v>712</v>
          </cell>
          <cell r="B215">
            <v>3</v>
          </cell>
        </row>
        <row r="216">
          <cell r="A216">
            <v>713</v>
          </cell>
          <cell r="B216">
            <v>3</v>
          </cell>
        </row>
        <row r="217">
          <cell r="A217">
            <v>721</v>
          </cell>
          <cell r="B217">
            <v>3</v>
          </cell>
        </row>
        <row r="218">
          <cell r="A218">
            <v>723</v>
          </cell>
          <cell r="B218">
            <v>3</v>
          </cell>
        </row>
        <row r="219">
          <cell r="A219">
            <v>725</v>
          </cell>
          <cell r="B219">
            <v>3</v>
          </cell>
        </row>
        <row r="220">
          <cell r="A220">
            <v>726</v>
          </cell>
          <cell r="B220">
            <v>3</v>
          </cell>
        </row>
        <row r="221">
          <cell r="A221">
            <v>731</v>
          </cell>
          <cell r="B221">
            <v>3</v>
          </cell>
        </row>
        <row r="222">
          <cell r="A222">
            <v>742</v>
          </cell>
          <cell r="B222">
            <v>3</v>
          </cell>
        </row>
        <row r="223">
          <cell r="A223">
            <v>751</v>
          </cell>
          <cell r="B223">
            <v>3</v>
          </cell>
        </row>
        <row r="224">
          <cell r="A224">
            <v>752</v>
          </cell>
          <cell r="B224">
            <v>3</v>
          </cell>
        </row>
        <row r="225">
          <cell r="A225">
            <v>753</v>
          </cell>
          <cell r="B225">
            <v>3</v>
          </cell>
        </row>
        <row r="226">
          <cell r="A226">
            <v>754</v>
          </cell>
          <cell r="B226">
            <v>3</v>
          </cell>
        </row>
        <row r="227">
          <cell r="A227">
            <v>756</v>
          </cell>
          <cell r="B227">
            <v>3</v>
          </cell>
        </row>
        <row r="228">
          <cell r="A228">
            <v>757</v>
          </cell>
          <cell r="B228">
            <v>3</v>
          </cell>
        </row>
        <row r="229">
          <cell r="A229">
            <v>758</v>
          </cell>
          <cell r="B229">
            <v>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"/>
      <sheetName val="Oper_Almaty"/>
      <sheetName val="IS (тенге)"/>
      <sheetName val="IS"/>
      <sheetName val="IS_Final"/>
      <sheetName val="Structure"/>
      <sheetName val="Маркет_анализ"/>
      <sheetName val="Traf_Rev_correct"/>
      <sheetName val="Traffic_Post-paid"/>
      <sheetName val="Traf_Rev"/>
      <sheetName val="Traf_Cost"/>
      <sheetName val="Traffic_Pre-paid"/>
      <sheetName val="Subs_aktiv"/>
      <sheetName val="Subs_regist"/>
      <sheetName val="Subs_new"/>
      <sheetName val="блоки"/>
    </sheetNames>
    <sheetDataSet>
      <sheetData sheetId="0"/>
      <sheetData sheetId="1"/>
      <sheetData sheetId="2"/>
      <sheetData sheetId="3">
        <row r="2">
          <cell r="E2">
            <v>139.41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 по заполнению"/>
      <sheetName val="ТитулЛистОтч"/>
      <sheetName val="ОборБалФормОтч"/>
      <sheetName val="ОтчРезултФХД"/>
      <sheetName val="ОтчетДвижДенег"/>
      <sheetName val="РасхПерФормОтч"/>
      <sheetName val="ТрудФормОтч"/>
      <sheetName val="ПроизПоказ"/>
      <sheetName val="РаспрДох"/>
      <sheetName val="МО 0012"/>
      <sheetName val="ДДСАБ"/>
      <sheetName val="ДДСККБ"/>
      <sheetName val="Ввод"/>
      <sheetName val="ЯНВАРЬ"/>
      <sheetName val="12 из 57 АЗС"/>
      <sheetName val="Константы"/>
      <sheetName val="комплекс работ калькуляции  2"/>
      <sheetName val="комплекс работ калькуляции 1"/>
      <sheetName val="справка"/>
      <sheetName val="П"/>
      <sheetName val="Обoрот.баланс и его формы 1.01"/>
      <sheetName val="Cost 99v98"/>
      <sheetName val="класс"/>
      <sheetName val="НДПИ"/>
      <sheetName val="СПгнг"/>
      <sheetName val="Дт-Кт"/>
      <sheetName val="  2.3.2"/>
      <sheetName val="ведомость"/>
      <sheetName val="Sheet1"/>
      <sheetName val="FES"/>
      <sheetName val="Счет-ф"/>
      <sheetName val="Лист1"/>
      <sheetName val="База"/>
      <sheetName val="GAAP TB 31.12.01  detail p&amp;l"/>
      <sheetName val="общ.фонд  "/>
      <sheetName val="объем работ"/>
      <sheetName val="УРНОиТК,УПТОК"/>
      <sheetName val="ОТиТБ"/>
      <sheetName val="Лист3"/>
      <sheetName val="SMSTemp"/>
      <sheetName val="нояб 08"/>
      <sheetName val="опер.1.1.-Сырье имат."/>
      <sheetName val="опер.1.6. Топливо и ГСМ"/>
      <sheetName val="опер1.7.-Энергия"/>
      <sheetName val="опер.2.2.3.-Рем.зд. и сооруж."/>
      <sheetName val="опер.2.2.5.-Рем.нефт.обор."/>
      <sheetName val="опер.2.4.4.-Трансп.расх."/>
      <sheetName val="опер.2.4.4.2.-Перев.пасаж"/>
      <sheetName val="опер.2.4.4.3.-спецразр"/>
      <sheetName val="опер.2.5.1.1.-Дезинфекция"/>
      <sheetName val="опер.2.5.1.2.-Ком.усл."/>
      <sheetName val="опер.2.5.2.4.-Тех.дефект"/>
      <sheetName val="опер.2.5.2.5.-техобсл трансп"/>
      <sheetName val="опер.2.5.2.6.-Тех.обсл.оргтех."/>
      <sheetName val="опер.2.5.2.7-обслуж ав-ки"/>
      <sheetName val="опер.2.5.2.11.-Обсл.кондиц.хол."/>
      <sheetName val="опер.2.5.2.22тех осм"/>
      <sheetName val="опер.2.5.2.25.-Освид рем бал"/>
      <sheetName val="опер.2.5.3.-стандартизация"/>
      <sheetName val="опер.2.6.1.-Охрана объекта"/>
      <sheetName val="опер.2.7.-Охрана труда"/>
      <sheetName val="опер.2.10.2.-Связь"/>
      <sheetName val="опер.2.12.-Страхование"/>
      <sheetName val="опер.2.13.7.-Прочие услуги"/>
      <sheetName val="опер.2.13.8.-Стирка спецодежды"/>
      <sheetName val="опер.2.15.-Усл.по хранению"/>
      <sheetName val="опер.3.1.-Оплата труда и премии"/>
      <sheetName val="опер.3.1.5-6 Опл.труда -мат.п"/>
      <sheetName val="опер.3.2.-Отчисление"/>
      <sheetName val="опер.3.3.13.-Питание"/>
      <sheetName val="опер.3.4-Путевки"/>
      <sheetName val="опер.4-Амортизация"/>
      <sheetName val="опер.5-Расх.по налогам"/>
      <sheetName val="опер.6.2.-Командировочные"/>
      <sheetName val="Общ.и адм.затр.2.9.17.-Усл.тип."/>
      <sheetName val="3.5.1"/>
      <sheetName val="Об.и адм.6.7.7 подпис.на газеты"/>
      <sheetName val="из сем"/>
      <sheetName val="HKM RTC Crude costs"/>
      <sheetName val="Форма2"/>
      <sheetName val="Форма1"/>
      <sheetName val="Март"/>
      <sheetName val="Сентябрь"/>
      <sheetName val="Квартал"/>
      <sheetName val="Декабрь"/>
      <sheetName val="Ноябрь"/>
      <sheetName val="2 спец затраты-себестоимость"/>
      <sheetName val="Добыча нефти4"/>
      <sheetName val="Book Adjustments"/>
      <sheetName val="нефть"/>
      <sheetName val="ппд"/>
      <sheetName val="H3.100 Rollforward"/>
      <sheetName val="Test"/>
      <sheetName val="Памятка_по_заполнению"/>
      <sheetName val="МО_0012"/>
      <sheetName val="Cost_99v98"/>
      <sheetName val="12_из_57_АЗС"/>
      <sheetName val="OS01_6OZ"/>
      <sheetName val="FA movement schedule"/>
      <sheetName val="FA_summary"/>
      <sheetName val="IS"/>
      <sheetName val="ИП_ДО_БЛ "/>
      <sheetName val="% threshhold(salary)"/>
      <sheetName val="Лист2"/>
      <sheetName val="Актив(1)"/>
      <sheetName val="FS-97"/>
    </sheetNames>
    <sheetDataSet>
      <sheetData sheetId="0">
        <row r="22">
          <cell r="C22" t="str">
            <v>ОАО"Казпочта"</v>
          </cell>
        </row>
      </sheetData>
      <sheetData sheetId="1">
        <row r="22">
          <cell r="C22" t="str">
            <v>ОАО"Казпочта"</v>
          </cell>
        </row>
      </sheetData>
      <sheetData sheetId="2" refreshError="1">
        <row r="22">
          <cell r="C22" t="str">
            <v>ОАО"Казпочта"</v>
          </cell>
        </row>
        <row r="23">
          <cell r="C23" t="str">
            <v>Открытое акционерное общество</v>
          </cell>
        </row>
        <row r="24">
          <cell r="C24" t="str">
            <v>индекс 480012 г.Алматы ул.Богенбай батыра,152</v>
          </cell>
        </row>
        <row r="33">
          <cell r="C33" t="str">
            <v>№ А 4390</v>
          </cell>
        </row>
        <row r="36">
          <cell r="C36">
            <v>903660</v>
          </cell>
        </row>
        <row r="38">
          <cell r="C38">
            <v>1000</v>
          </cell>
        </row>
        <row r="45">
          <cell r="C45" t="str">
            <v>Джунсызбаева Роза Баяхметовна</v>
          </cell>
        </row>
        <row r="46">
          <cell r="C46" t="str">
            <v>59-06-11</v>
          </cell>
        </row>
        <row r="47">
          <cell r="C47" t="str">
            <v>59-06-22</v>
          </cell>
        </row>
        <row r="48">
          <cell r="C48">
            <v>0</v>
          </cell>
          <cell r="F4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Форма2"/>
      <sheetName val="Лист3"/>
      <sheetName val="Расчет2000Прямой"/>
      <sheetName val="топливо"/>
      <sheetName val="Потребители"/>
      <sheetName val="Осн"/>
      <sheetName val="План закупок"/>
      <sheetName val="Командировочные расходы"/>
      <sheetName val="Ввод"/>
      <sheetName val="MS"/>
      <sheetName val="0. Данные"/>
      <sheetName val="ОборБалФормОтч"/>
      <sheetName val="12 из 57 АЗС"/>
      <sheetName val="МО 0012"/>
      <sheetName val="из сем"/>
      <sheetName val="  2.3.2"/>
      <sheetName val="точн2"/>
      <sheetName val="name"/>
      <sheetName val="цены"/>
      <sheetName val="аренда цс"/>
      <sheetName val="Лист1"/>
      <sheetName val="пр 6 дох"/>
      <sheetName val="KTG_m"/>
      <sheetName val="СПгнг"/>
      <sheetName val="мат расходы"/>
      <sheetName val="справка"/>
      <sheetName val="Налоги на транспорт"/>
      <sheetName val="ОХР"/>
      <sheetName val="6 NK"/>
      <sheetName val="Sheet1"/>
      <sheetName val="UNITPRICES"/>
      <sheetName val="#ССЫЛКА"/>
      <sheetName val="Info"/>
      <sheetName val="Форма1"/>
      <sheetName val="Январь"/>
      <sheetName val="Счет-ф"/>
      <sheetName val="Sheet3"/>
      <sheetName val="Sheet4"/>
      <sheetName val="Свод"/>
      <sheetName val="Исход"/>
      <sheetName val="всп"/>
      <sheetName val="ДБСП_02_ 2002"/>
      <sheetName val="свод2010г по гр."/>
      <sheetName val="по 2007 году план на 2008 год"/>
      <sheetName val="янв"/>
      <sheetName val="Сдача "/>
      <sheetName val="Ф3"/>
      <sheetName val="Статьи затрат"/>
      <sheetName val="14.1.2.2.(Услуги связи)"/>
      <sheetName val="НДС"/>
      <sheetName val="3.ФОТ"/>
      <sheetName val="Income $"/>
      <sheetName val="2в"/>
      <sheetName val="общ-нефт"/>
      <sheetName val="выданы таб № (от 25.01.12 ОК)"/>
      <sheetName val="2а (4)"/>
      <sheetName val="канат.прод."/>
      <sheetName val="F1002"/>
      <sheetName val="Бюдж-тенге"/>
      <sheetName val="НДПИ"/>
      <sheetName val="персонала"/>
      <sheetName val="Movements"/>
      <sheetName val="расчет ГСМ НА 2013Г"/>
      <sheetName val="XLR_NoRangeSheet"/>
      <sheetName val="ОТиТБ"/>
      <sheetName val="Преискурант"/>
      <sheetName val="Страхование ГПО охр.2"/>
      <sheetName val="исп.см."/>
      <sheetName val="Изменяемые данные"/>
      <sheetName val="Financial ratios А3"/>
      <sheetName val="группа"/>
      <sheetName val="Пр2"/>
      <sheetName val="факт 2005 г."/>
      <sheetName val="balans 3"/>
      <sheetName val="З"/>
      <sheetName val="1.411.1"/>
      <sheetName val="Ден потоки"/>
      <sheetName val="00"/>
      <sheetName val="Haul cons"/>
      <sheetName val="Распределение прибыли"/>
      <sheetName val="Comp06"/>
      <sheetName val="предприятия"/>
      <sheetName val="PP&amp;E mvt for 2003"/>
      <sheetName val="оборудование"/>
      <sheetName val="SUN TB"/>
      <sheetName val="ЦентрЗатр"/>
      <sheetName val="ЕдИзм"/>
      <sheetName val="Предпр"/>
      <sheetName val="Добычанефти4"/>
      <sheetName val="поставкасравн13"/>
      <sheetName val="7.1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аренда"/>
      <sheetName val="Справочник"/>
      <sheetName val="Баланс"/>
      <sheetName val="Лист1 (3)"/>
      <sheetName val="на 31.12.07 (4)"/>
      <sheetName val="CIP Dec 2006"/>
      <sheetName val="КлассификаторЗнач"/>
      <sheetName val="Assumptions"/>
      <sheetName val="эксп"/>
      <sheetName val="СписокТЭП"/>
      <sheetName val="s"/>
      <sheetName val="C-Total Market"/>
      <sheetName val="I-Demand Drivers"/>
      <sheetName val="ECM_PP"/>
      <sheetName val="ведомость"/>
      <sheetName val="2.2 ОтклОТМ"/>
      <sheetName val="1.3.2 ОТМ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Курсы"/>
      <sheetName val="д.7.001"/>
      <sheetName val="3БК Инвестиции"/>
      <sheetName val="2008 ГСМ"/>
      <sheetName val="Плата за загрязнение "/>
      <sheetName val="Типограф"/>
      <sheetName val="26.04.2013 (2)"/>
      <sheetName val="Запрос"/>
      <sheetName val="month"/>
      <sheetName val="Лист2"/>
      <sheetName val="линии"/>
      <sheetName val="счетчики"/>
      <sheetName val="апрель"/>
      <sheetName val="май"/>
      <sheetName val="март"/>
      <sheetName val="фев"/>
      <sheetName val="NPV"/>
      <sheetName val="Список"/>
      <sheetName val="ремонт 25"/>
      <sheetName val="1610"/>
      <sheetName val="1210"/>
      <sheetName val="TB"/>
      <sheetName val="PR CN"/>
      <sheetName val="Treatment Summary"/>
      <sheetName val="FES"/>
      <sheetName val="СВОД Логистика"/>
      <sheetName val="класс"/>
      <sheetName val="Hidden"/>
      <sheetName val="ДС МЗК"/>
      <sheetName val="Текущие цены"/>
      <sheetName val="рабочий"/>
      <sheetName val="окраска"/>
      <sheetName val="расчет прибыли"/>
      <sheetName val="амортиз_ввод"/>
      <sheetName val="ГПЗ_ПОСД_Способ закупок"/>
      <sheetName val="ФС-75"/>
      <sheetName val="ФСМн "/>
      <sheetName val="ФХ "/>
      <sheetName val="ФХС-40 "/>
      <sheetName val="ФХС-48 "/>
      <sheetName val="SAD Schedule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Книга1"/>
      <sheetName val="5NK "/>
      <sheetName val="Индексы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рев на 09.06.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ДД"/>
      <sheetName val="канц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потр"/>
      <sheetName val="СН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t0_name"/>
      <sheetName val="База"/>
      <sheetName val="Main Page"/>
      <sheetName val="L-1"/>
      <sheetName val="вознаграждение"/>
      <sheetName val="Технический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1 вариант  2009 "/>
      <sheetName val="XREF"/>
      <sheetName val="summary"/>
      <sheetName val="Инвест"/>
      <sheetName val=""/>
      <sheetName val="83"/>
      <sheetName val="муз колледж"/>
      <sheetName val="стр.145 рос. исп"/>
      <sheetName val="Отд.рас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G1" t="str">
            <v/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Вход"/>
      <sheetName val="Входные данные"/>
      <sheetName val="Навигатор_КР"/>
      <sheetName val="Навигатор_РМ"/>
      <sheetName val="Navigation_Matrix"/>
      <sheetName val="Суждение"/>
      <sheetName val="Print"/>
      <sheetName val="EXR"/>
      <sheetName val="0"/>
      <sheetName val="1.1"/>
      <sheetName val="1.1.1"/>
      <sheetName val="1.1.2"/>
      <sheetName val="1.2.1"/>
      <sheetName val="1.2.1S"/>
      <sheetName val="1.2.2"/>
      <sheetName val="1.2.2S"/>
      <sheetName val="1.2.3"/>
      <sheetName val="1.2.3S"/>
      <sheetName val="1.3"/>
      <sheetName val="1.4"/>
      <sheetName val="1.5"/>
      <sheetName val="1.6"/>
      <sheetName val="1.7"/>
      <sheetName val="1.8"/>
      <sheetName val="1.9"/>
      <sheetName val="1.9.1"/>
      <sheetName val="2.1"/>
      <sheetName val="2.2"/>
      <sheetName val="2.3"/>
      <sheetName val="2.3.1"/>
      <sheetName val="2.4"/>
      <sheetName val="2.5"/>
      <sheetName val="3.1"/>
      <sheetName val="3.2.1"/>
      <sheetName val="3.2.2"/>
      <sheetName val="3.2.3"/>
      <sheetName val="3.2.4"/>
      <sheetName val="3.2.5"/>
      <sheetName val="3.2.6"/>
      <sheetName val="3.3"/>
      <sheetName val="3.4"/>
      <sheetName val="3.5"/>
      <sheetName val="3.6"/>
      <sheetName val="4.1"/>
      <sheetName val="4.2"/>
      <sheetName val="4.3"/>
      <sheetName val="4.4"/>
      <sheetName val="4.5"/>
      <sheetName val="4.6"/>
      <sheetName val="4.7"/>
      <sheetName val="Resume_n"/>
      <sheetName val="Project_p"/>
      <sheetName val="Project_l"/>
      <sheetName val="5.1"/>
      <sheetName val="5.2"/>
      <sheetName val="5.3"/>
      <sheetName val="5.4"/>
      <sheetName val="5.5"/>
      <sheetName val="5.6"/>
      <sheetName val="5.7"/>
    </sheetNames>
    <sheetDataSet>
      <sheetData sheetId="0"/>
      <sheetData sheetId="1"/>
      <sheetData sheetId="2">
        <row r="53">
          <cell r="I53">
            <v>1000000</v>
          </cell>
        </row>
        <row r="79">
          <cell r="F79" t="str">
            <v>Аффилированная структура</v>
          </cell>
        </row>
        <row r="80">
          <cell r="F80" t="str">
            <v>Неаффилированная структура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КМГ"/>
      <sheetName val="Модель КТО"/>
      <sheetName val="МодельППП (Свод)"/>
      <sheetName val="МодельППП (нефть)"/>
      <sheetName val="МодельППП (вода)"/>
      <sheetName val="МодельАП (Свод)"/>
      <sheetName val="МодельАП (Нефть)"/>
      <sheetName val="Использование природного сырья"/>
      <sheetName val="МодельАП (Вода)"/>
      <sheetName val="Сырье и материалы"/>
      <sheetName val="ГСМ"/>
      <sheetName val="Топливо"/>
      <sheetName val="ФОТ"/>
      <sheetName val="Энергия"/>
      <sheetName val="Амортизация"/>
      <sheetName val="Кап. ремонт"/>
      <sheetName val="ЗФ КР"/>
      <sheetName val="Капитализация (ЗФ)"/>
      <sheetName val="Тек.ремонт"/>
      <sheetName val="ПНР"/>
      <sheetName val="Технол.расходы"/>
      <sheetName val="Авиа"/>
      <sheetName val="Услуги связи"/>
      <sheetName val="Связь"/>
      <sheetName val="Транспорт грузов"/>
      <sheetName val="Служба метрологии"/>
      <sheetName val="Ком.расходы"/>
      <sheetName val="Диагностика"/>
      <sheetName val="ОТиТБ"/>
      <sheetName val="НИОКР"/>
      <sheetName val="НТД"/>
      <sheetName val="подготовка кадров "/>
      <sheetName val="Охрана окр.среды"/>
      <sheetName val="Страхование"/>
      <sheetName val="сод. и лиц. автотр. "/>
      <sheetName val="Другие прочие "/>
      <sheetName val="услуги банков"/>
      <sheetName val="почтово-канц. расходы"/>
      <sheetName val="Содерж. адм.зданий"/>
      <sheetName val="Аренда"/>
      <sheetName val="юр конслт услуги"/>
      <sheetName val="Налоги"/>
      <sheetName val="Реклама"/>
      <sheetName val="Имиджевая"/>
      <sheetName val="охрана"/>
      <sheetName val="Другие2"/>
      <sheetName val="соц пособия и МП"/>
      <sheetName val="Спонсорская помощь"/>
      <sheetName val="Социальная сфера"/>
      <sheetName val="Расх.на кул.озд.мер. "/>
      <sheetName val="Пр. соцвыплаты"/>
      <sheetName val="2.2 ОтклОТМ"/>
      <sheetName val="1.3.2 ОТМ"/>
      <sheetName val="2_2 ОтклОТМ"/>
      <sheetName val="1_3_2 ОТМ"/>
      <sheetName val="поставка сравн13"/>
      <sheetName val="Форма2"/>
      <sheetName val="бартер"/>
      <sheetName val="Об-я св-а"/>
      <sheetName val="ЦХЛ 2004"/>
      <sheetName val="#ССЫЛКА"/>
      <sheetName val="Movements"/>
      <sheetName val="Б.мчас (П)"/>
      <sheetName val="База"/>
      <sheetName val="Титул1"/>
      <sheetName val="I. Прогноз доходов"/>
      <sheetName val="Добыча нефти4"/>
      <sheetName val="Форма3.6"/>
      <sheetName val="СписокТЭП"/>
      <sheetName val="list"/>
      <sheetName val="FES"/>
      <sheetName val="Сеть"/>
      <sheetName val="Собственный капита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гнг"/>
      <sheetName val="январь"/>
      <sheetName val="февраль"/>
      <sheetName val="март"/>
      <sheetName val="1-й кв"/>
      <sheetName val="апрель"/>
      <sheetName val="май"/>
      <sheetName val="июнь"/>
      <sheetName val="2-й кв"/>
      <sheetName val="июль"/>
      <sheetName val="август"/>
      <sheetName val="сентябрь"/>
      <sheetName val="октябрь"/>
      <sheetName val="НОЯБРЬ"/>
      <sheetName val="декабрь"/>
      <sheetName val="3-й кв"/>
      <sheetName val="4-кв"/>
      <sheetName val="год"/>
      <sheetName val="ОборБалФормОтч"/>
      <sheetName val="ИзменяемыеДанные"/>
      <sheetName val="1 класс"/>
      <sheetName val="2 класс"/>
      <sheetName val="3 класс"/>
      <sheetName val="4 класс"/>
      <sheetName val="5 класс"/>
      <sheetName val="Форма2"/>
      <sheetName val="ОТиТБ"/>
      <sheetName val="жд тарифы"/>
      <sheetName val="ДДСАБ"/>
      <sheetName val="ДДСККБ"/>
      <sheetName val="Пром1"/>
      <sheetName val="TS"/>
      <sheetName val="Лв 1715 (сб)"/>
      <sheetName val="бартер"/>
      <sheetName val="FES"/>
      <sheetName val="МО 0012"/>
      <sheetName val="Статьи"/>
      <sheetName val="д.7.001"/>
      <sheetName val="t0_name"/>
      <sheetName val="SMSTemp"/>
      <sheetName val="поставка сравн13"/>
      <sheetName val="s"/>
      <sheetName val="класс"/>
      <sheetName val="ведомость"/>
      <sheetName val="Об-я св-а"/>
      <sheetName val="Лист1"/>
      <sheetName val="Hidden"/>
      <sheetName val="Intercompany transactions"/>
      <sheetName val="1-й_кв"/>
      <sheetName val="2-й_кв"/>
      <sheetName val="3-й_кв"/>
      <sheetName val="жд_тарифы"/>
      <sheetName val="МО_0012"/>
      <sheetName val="д_7_001"/>
      <sheetName val="1_класс"/>
      <sheetName val="2_класс"/>
      <sheetName val="3_класс"/>
      <sheetName val="4_класс"/>
      <sheetName val="5_класс"/>
      <sheetName val="Cost 99v98"/>
      <sheetName val="СписокТЭП"/>
      <sheetName val="#ССЫЛКА"/>
      <sheetName val="из сем"/>
      <sheetName val="F100-Trial BS"/>
      <sheetName val="рев дф (1.08.) (3)"/>
    </sheetNames>
    <sheetDataSet>
      <sheetData sheetId="0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2</v>
          </cell>
          <cell r="B2" t="str">
            <v>Мясо и субпродукты пищевые мясные</v>
          </cell>
          <cell r="C2">
            <v>561</v>
          </cell>
        </row>
        <row r="3">
          <cell r="A3">
            <v>3</v>
          </cell>
          <cell r="B3" t="str">
            <v>Рыба и др. водные беспозозвоночные</v>
          </cell>
          <cell r="C3">
            <v>572</v>
          </cell>
        </row>
        <row r="4">
          <cell r="A4">
            <v>4</v>
          </cell>
          <cell r="B4" t="str">
            <v>Молоко и молочные,яйца,прод.пищ</v>
          </cell>
          <cell r="C4">
            <v>552</v>
          </cell>
        </row>
        <row r="5">
          <cell r="A5">
            <v>5</v>
          </cell>
          <cell r="B5" t="str">
            <v>Продукты животного происходения не пищ.</v>
          </cell>
          <cell r="C5">
            <v>564</v>
          </cell>
        </row>
        <row r="6">
          <cell r="A6">
            <v>6</v>
          </cell>
          <cell r="B6" t="str">
            <v>Растения живые, цветы</v>
          </cell>
          <cell r="C6" t="str">
            <v>112</v>
          </cell>
        </row>
        <row r="7">
          <cell r="A7">
            <v>7</v>
          </cell>
          <cell r="B7" t="str">
            <v>Овощи,клубни пищевые</v>
          </cell>
          <cell r="C7" t="str">
            <v>041</v>
          </cell>
        </row>
        <row r="8">
          <cell r="A8">
            <v>8</v>
          </cell>
          <cell r="B8" t="str">
            <v>Фрукты съедобные</v>
          </cell>
          <cell r="C8">
            <v>51</v>
          </cell>
        </row>
        <row r="9">
          <cell r="A9">
            <v>9</v>
          </cell>
          <cell r="B9" t="str">
            <v>Кофе,чай,пряности</v>
          </cell>
          <cell r="C9" t="str">
            <v>516</v>
          </cell>
        </row>
        <row r="10">
          <cell r="A10">
            <v>10</v>
          </cell>
          <cell r="B10" t="str">
            <v>Зерно</v>
          </cell>
          <cell r="C10">
            <v>18</v>
          </cell>
        </row>
        <row r="11">
          <cell r="A11">
            <v>11</v>
          </cell>
          <cell r="B11" t="str">
            <v>Продукты муком.производства, солод</v>
          </cell>
          <cell r="C11">
            <v>504</v>
          </cell>
        </row>
        <row r="12">
          <cell r="A12">
            <v>12</v>
          </cell>
          <cell r="B12" t="str">
            <v>Семена,солома,фураж</v>
          </cell>
          <cell r="C12" t="str">
            <v>054</v>
          </cell>
        </row>
        <row r="13">
          <cell r="A13">
            <v>13</v>
          </cell>
          <cell r="B13" t="str">
            <v xml:space="preserve">Шеллак,смолы,экстракты </v>
          </cell>
          <cell r="C13" t="str">
            <v>441</v>
          </cell>
        </row>
        <row r="14">
          <cell r="A14">
            <v>15</v>
          </cell>
          <cell r="B14" t="str">
            <v>Жиры,масла животн. и растит. пищевые</v>
          </cell>
          <cell r="C14" t="str">
            <v>563</v>
          </cell>
        </row>
        <row r="15">
          <cell r="A15">
            <v>16</v>
          </cell>
          <cell r="B15" t="str">
            <v>Изделия из мяса и рыбы</v>
          </cell>
          <cell r="C15" t="str">
            <v>562</v>
          </cell>
        </row>
        <row r="16">
          <cell r="A16">
            <v>17</v>
          </cell>
          <cell r="B16" t="str">
            <v>сахар и конд.изделия из сахара</v>
          </cell>
          <cell r="C16" t="str">
            <v>521</v>
          </cell>
        </row>
        <row r="17">
          <cell r="A17">
            <v>18</v>
          </cell>
          <cell r="B17" t="str">
            <v>Какао и изд. из него</v>
          </cell>
          <cell r="C17">
            <v>514</v>
          </cell>
        </row>
        <row r="18">
          <cell r="A18">
            <v>19</v>
          </cell>
          <cell r="B18" t="str">
            <v>Изд. из зерна,муки, хлебобул.</v>
          </cell>
          <cell r="C18" t="str">
            <v>513</v>
          </cell>
        </row>
        <row r="19">
          <cell r="A19">
            <v>20</v>
          </cell>
          <cell r="B19" t="str">
            <v>изделия из овощей плодов и др. растений</v>
          </cell>
          <cell r="C19" t="str">
            <v>581</v>
          </cell>
        </row>
        <row r="20">
          <cell r="A20">
            <v>21</v>
          </cell>
          <cell r="B20" t="str">
            <v>Продукты пищевые прочие</v>
          </cell>
          <cell r="C20" t="str">
            <v>516</v>
          </cell>
        </row>
        <row r="21">
          <cell r="A21">
            <v>22</v>
          </cell>
          <cell r="B21" t="str">
            <v>Напитки,нап.алкогольные и уксус.</v>
          </cell>
          <cell r="C21">
            <v>593</v>
          </cell>
        </row>
        <row r="22">
          <cell r="A22">
            <v>23</v>
          </cell>
          <cell r="B22" t="str">
            <v>Отходы пищ.пром.корма для животных</v>
          </cell>
          <cell r="C22" t="str">
            <v>542</v>
          </cell>
        </row>
        <row r="23">
          <cell r="A23">
            <v>24</v>
          </cell>
          <cell r="B23" t="str">
            <v>Табак,таб.изделия</v>
          </cell>
          <cell r="C23" t="str">
            <v>072</v>
          </cell>
        </row>
        <row r="24">
          <cell r="A24">
            <v>25</v>
          </cell>
          <cell r="B24" t="str">
            <v>Соль,сера,земля и камени, гипс,известь,цемент</v>
          </cell>
          <cell r="C24" t="str">
            <v>531</v>
          </cell>
        </row>
        <row r="25">
          <cell r="A25">
            <v>26</v>
          </cell>
          <cell r="B25" t="str">
            <v>Руды,шлаки,зола</v>
          </cell>
          <cell r="C25" t="str">
            <v>141</v>
          </cell>
        </row>
        <row r="26">
          <cell r="A26">
            <v>27</v>
          </cell>
          <cell r="B26" t="str">
            <v>Топливо мин.уголь, нефтепродукты</v>
          </cell>
          <cell r="C26" t="str">
            <v>211</v>
          </cell>
        </row>
        <row r="27">
          <cell r="A27">
            <v>28</v>
          </cell>
          <cell r="B27" t="str">
            <v>Продукты неорганической химии</v>
          </cell>
          <cell r="C27" t="str">
            <v>487</v>
          </cell>
        </row>
        <row r="28">
          <cell r="A28">
            <v>29</v>
          </cell>
          <cell r="B28" t="str">
            <v>Продукты органической химии</v>
          </cell>
          <cell r="C28" t="str">
            <v>711</v>
          </cell>
        </row>
        <row r="29">
          <cell r="A29">
            <v>30</v>
          </cell>
          <cell r="B29" t="str">
            <v>Изделия фармацевтические</v>
          </cell>
          <cell r="C29" t="str">
            <v>078</v>
          </cell>
        </row>
        <row r="30">
          <cell r="A30">
            <v>31</v>
          </cell>
          <cell r="B30" t="str">
            <v>Удобрения</v>
          </cell>
          <cell r="C30" t="str">
            <v>433</v>
          </cell>
        </row>
        <row r="31">
          <cell r="A31">
            <v>32</v>
          </cell>
          <cell r="B31" t="str">
            <v>Экстраты, красители,краски,лаки, замазки</v>
          </cell>
          <cell r="C31" t="str">
            <v>466</v>
          </cell>
        </row>
        <row r="32">
          <cell r="A32">
            <v>33</v>
          </cell>
          <cell r="B32" t="str">
            <v>Масла эфирные, изделия парфюмерные</v>
          </cell>
          <cell r="C32" t="str">
            <v>442</v>
          </cell>
        </row>
        <row r="33">
          <cell r="A33">
            <v>34</v>
          </cell>
          <cell r="B33" t="str">
            <v>мыло,сред.моющие, чистящие, воски</v>
          </cell>
          <cell r="C33" t="str">
            <v>756</v>
          </cell>
        </row>
        <row r="34">
          <cell r="A34">
            <v>35</v>
          </cell>
          <cell r="B34" t="str">
            <v>Вещества белковые, ферменты</v>
          </cell>
          <cell r="C34" t="str">
            <v>464</v>
          </cell>
        </row>
        <row r="35">
          <cell r="A35">
            <v>36</v>
          </cell>
          <cell r="B35" t="str">
            <v>Порох,вещества взрывчатые и пиротехнич.</v>
          </cell>
          <cell r="C35" t="str">
            <v>693</v>
          </cell>
        </row>
        <row r="36">
          <cell r="A36">
            <v>37</v>
          </cell>
          <cell r="B36" t="str">
            <v>Фото и кинотовары</v>
          </cell>
          <cell r="C36" t="str">
            <v>462</v>
          </cell>
        </row>
        <row r="37">
          <cell r="A37">
            <v>38</v>
          </cell>
          <cell r="B37" t="str">
            <v xml:space="preserve">Изделия хим.пром. различные </v>
          </cell>
          <cell r="C37" t="str">
            <v>475</v>
          </cell>
        </row>
        <row r="38">
          <cell r="A38">
            <v>39</v>
          </cell>
          <cell r="B38" t="str">
            <v>Пластмассы и изделия из них</v>
          </cell>
          <cell r="C38" t="str">
            <v>461</v>
          </cell>
        </row>
        <row r="39">
          <cell r="A39">
            <v>40</v>
          </cell>
          <cell r="B39" t="str">
            <v>Каучук и изделия из них</v>
          </cell>
          <cell r="C39" t="str">
            <v>451</v>
          </cell>
        </row>
        <row r="40">
          <cell r="A40">
            <v>41</v>
          </cell>
          <cell r="B40" t="str">
            <v>Кожи, шкуры (кроме меховых шкур)</v>
          </cell>
          <cell r="C40" t="str">
            <v>077</v>
          </cell>
        </row>
        <row r="41">
          <cell r="A41">
            <v>42</v>
          </cell>
          <cell r="B41" t="str">
            <v>Изделия из кожи, шорно-седельные</v>
          </cell>
          <cell r="C41" t="str">
            <v>653</v>
          </cell>
        </row>
        <row r="42">
          <cell r="A42">
            <v>44</v>
          </cell>
          <cell r="B42" t="str">
            <v>Древесина и изделия из древесины</v>
          </cell>
          <cell r="C42" t="str">
            <v>081</v>
          </cell>
        </row>
        <row r="43">
          <cell r="A43">
            <v>46</v>
          </cell>
          <cell r="B43" t="str">
            <v xml:space="preserve">Изделия из соломы, альфы, </v>
          </cell>
          <cell r="C43" t="str">
            <v>685</v>
          </cell>
        </row>
        <row r="44">
          <cell r="A44">
            <v>47</v>
          </cell>
          <cell r="B44" t="str">
            <v>масса бумажная из древесины, целлюлоза</v>
          </cell>
          <cell r="C44" t="str">
            <v>131</v>
          </cell>
        </row>
        <row r="45">
          <cell r="A45">
            <v>48</v>
          </cell>
          <cell r="B45" t="str">
            <v>Бумага,картон и изделия из них</v>
          </cell>
          <cell r="C45" t="str">
            <v>132</v>
          </cell>
        </row>
        <row r="46">
          <cell r="A46">
            <v>49</v>
          </cell>
          <cell r="B46" t="str">
            <v>Книги,газеты,репрод.и др. полиграф-кой пром.</v>
          </cell>
          <cell r="C46" t="str">
            <v>671</v>
          </cell>
        </row>
        <row r="47">
          <cell r="A47">
            <v>51</v>
          </cell>
          <cell r="B47" t="str">
            <v>Шерсть, волос животных</v>
          </cell>
          <cell r="C47" t="str">
            <v>076</v>
          </cell>
        </row>
        <row r="48">
          <cell r="A48">
            <v>52</v>
          </cell>
          <cell r="B48" t="str">
            <v>Хлопок</v>
          </cell>
          <cell r="C48" t="str">
            <v>611</v>
          </cell>
        </row>
        <row r="49">
          <cell r="A49">
            <v>53</v>
          </cell>
          <cell r="B49" t="str">
            <v>Материалы текстильные и изделия из них</v>
          </cell>
          <cell r="C49" t="str">
            <v>621</v>
          </cell>
        </row>
        <row r="50">
          <cell r="A50">
            <v>54</v>
          </cell>
          <cell r="B50" t="str">
            <v>Волокна синтетическ. или искуственные</v>
          </cell>
          <cell r="C50" t="str">
            <v>622</v>
          </cell>
        </row>
        <row r="51">
          <cell r="A51">
            <v>55</v>
          </cell>
          <cell r="B51" t="str">
            <v>Волокна</v>
          </cell>
          <cell r="C51" t="str">
            <v>631</v>
          </cell>
        </row>
        <row r="52">
          <cell r="A52">
            <v>56</v>
          </cell>
          <cell r="B52" t="str">
            <v>Вата,войлок,ватин</v>
          </cell>
          <cell r="C52" t="str">
            <v>626</v>
          </cell>
        </row>
        <row r="53">
          <cell r="A53">
            <v>57</v>
          </cell>
          <cell r="B53" t="str">
            <v>Ковры,покрытия напольные.</v>
          </cell>
          <cell r="C53" t="str">
            <v>685</v>
          </cell>
        </row>
        <row r="54">
          <cell r="A54">
            <v>58</v>
          </cell>
          <cell r="B54" t="str">
            <v>Ткани специальные, кружева, габелены</v>
          </cell>
          <cell r="C54" t="str">
            <v>631</v>
          </cell>
        </row>
        <row r="55">
          <cell r="A55">
            <v>59</v>
          </cell>
          <cell r="B55" t="str">
            <v>Ткани пропитанные, окрашенные технич.</v>
          </cell>
          <cell r="C55" t="str">
            <v>626</v>
          </cell>
        </row>
        <row r="56">
          <cell r="A56">
            <v>60</v>
          </cell>
          <cell r="B56" t="str">
            <v>Изделия трикотажные и вязаные</v>
          </cell>
          <cell r="C56" t="str">
            <v>633</v>
          </cell>
        </row>
        <row r="57">
          <cell r="A57">
            <v>61</v>
          </cell>
          <cell r="B57" t="str">
            <v xml:space="preserve">Одежда тикотажная </v>
          </cell>
          <cell r="C57" t="str">
            <v>633</v>
          </cell>
        </row>
        <row r="58">
          <cell r="A58">
            <v>62</v>
          </cell>
          <cell r="B58" t="str">
            <v>Одежда кроме трикот.</v>
          </cell>
          <cell r="C58" t="str">
            <v>634</v>
          </cell>
        </row>
        <row r="59">
          <cell r="A59">
            <v>63</v>
          </cell>
          <cell r="B59" t="str">
            <v>Изделия текстильные готовые</v>
          </cell>
          <cell r="C59" t="str">
            <v>632</v>
          </cell>
        </row>
        <row r="60">
          <cell r="A60">
            <v>64</v>
          </cell>
          <cell r="B60" t="str">
            <v>Обувь, гамаши и аналог.</v>
          </cell>
          <cell r="C60" t="str">
            <v>654</v>
          </cell>
        </row>
        <row r="61">
          <cell r="A61">
            <v>68</v>
          </cell>
          <cell r="B61" t="str">
            <v>Изделия из камня, гипса, цемента</v>
          </cell>
          <cell r="C61" t="str">
            <v>264</v>
          </cell>
        </row>
        <row r="62">
          <cell r="A62">
            <v>69</v>
          </cell>
          <cell r="B62" t="str">
            <v>Изделия керамические</v>
          </cell>
          <cell r="C62" t="str">
            <v>268</v>
          </cell>
        </row>
        <row r="63">
          <cell r="A63">
            <v>70</v>
          </cell>
          <cell r="B63" t="str">
            <v>Стекло и изделия из него</v>
          </cell>
          <cell r="C63" t="str">
            <v>267</v>
          </cell>
        </row>
        <row r="64">
          <cell r="A64">
            <v>72</v>
          </cell>
          <cell r="B64" t="str">
            <v>Железо и сталь</v>
          </cell>
          <cell r="C64" t="str">
            <v>411</v>
          </cell>
        </row>
        <row r="65">
          <cell r="A65">
            <v>73</v>
          </cell>
          <cell r="B65" t="str">
            <v>Изделия из железа и стали</v>
          </cell>
          <cell r="C65" t="str">
            <v>323</v>
          </cell>
        </row>
        <row r="66">
          <cell r="A66">
            <v>74</v>
          </cell>
          <cell r="B66" t="str">
            <v>Медь и изделия из нее</v>
          </cell>
          <cell r="C66" t="str">
            <v>333</v>
          </cell>
        </row>
        <row r="67">
          <cell r="A67">
            <v>76</v>
          </cell>
          <cell r="B67" t="str">
            <v>Алюминий и изделия из него</v>
          </cell>
          <cell r="C67" t="str">
            <v>416</v>
          </cell>
        </row>
        <row r="68">
          <cell r="A68">
            <v>78</v>
          </cell>
          <cell r="B68" t="str">
            <v>Свинец и изделия из него</v>
          </cell>
          <cell r="C68" t="str">
            <v>416</v>
          </cell>
        </row>
        <row r="69">
          <cell r="A69">
            <v>79</v>
          </cell>
          <cell r="B69" t="str">
            <v>Цинк и изделия из него</v>
          </cell>
          <cell r="C69" t="str">
            <v>331</v>
          </cell>
        </row>
        <row r="70">
          <cell r="A70">
            <v>81</v>
          </cell>
          <cell r="B70" t="str">
            <v>Металлы цветные прочие</v>
          </cell>
          <cell r="C70" t="str">
            <v>331</v>
          </cell>
        </row>
        <row r="71">
          <cell r="A71">
            <v>82</v>
          </cell>
          <cell r="B71" t="str">
            <v>Инструменты, изделия режущие</v>
          </cell>
          <cell r="C71" t="str">
            <v>411</v>
          </cell>
        </row>
        <row r="72">
          <cell r="A72">
            <v>83</v>
          </cell>
          <cell r="B72" t="str">
            <v>Изделия различные из неблагородных металлов</v>
          </cell>
          <cell r="C72" t="str">
            <v>415</v>
          </cell>
        </row>
        <row r="73">
          <cell r="A73">
            <v>84</v>
          </cell>
          <cell r="B73" t="str">
            <v>Реакторы ядерные, котлы, машины и мех.уст-ва</v>
          </cell>
          <cell r="C73" t="str">
            <v>351</v>
          </cell>
        </row>
        <row r="74">
          <cell r="A74">
            <v>85</v>
          </cell>
          <cell r="B74" t="str">
            <v>Электротехнические  изделия</v>
          </cell>
          <cell r="C74" t="str">
            <v>404</v>
          </cell>
        </row>
        <row r="75">
          <cell r="A75">
            <v>86</v>
          </cell>
          <cell r="B75" t="str">
            <v>Состав подвижной рельсовый и материалы ж.д.</v>
          </cell>
          <cell r="C75" t="str">
            <v>422</v>
          </cell>
        </row>
        <row r="76">
          <cell r="A76">
            <v>87</v>
          </cell>
          <cell r="B76" t="str">
            <v>Тягачи,автомобили и др. тран-ные средства</v>
          </cell>
          <cell r="C76" t="str">
            <v>381</v>
          </cell>
        </row>
        <row r="77">
          <cell r="A77">
            <v>89</v>
          </cell>
          <cell r="B77" t="str">
            <v>Суда,лодки и др. плавучие средства</v>
          </cell>
          <cell r="C77" t="str">
            <v>391</v>
          </cell>
        </row>
        <row r="78">
          <cell r="A78">
            <v>90</v>
          </cell>
          <cell r="B78" t="str">
            <v xml:space="preserve">Аппараты, оборудование и инструменты </v>
          </cell>
          <cell r="C78" t="str">
            <v>401</v>
          </cell>
        </row>
        <row r="79">
          <cell r="A79">
            <v>92</v>
          </cell>
          <cell r="B79" t="str">
            <v>музыкальные инструменты и их части.</v>
          </cell>
          <cell r="C79" t="str">
            <v>681</v>
          </cell>
        </row>
        <row r="80">
          <cell r="A80">
            <v>93</v>
          </cell>
          <cell r="B80" t="str">
            <v>Оружие,боеприпасы их части</v>
          </cell>
          <cell r="C80" t="str">
            <v>682</v>
          </cell>
        </row>
        <row r="81">
          <cell r="A81">
            <v>94</v>
          </cell>
          <cell r="B81" t="str">
            <v>Мебель</v>
          </cell>
          <cell r="C81" t="str">
            <v>127</v>
          </cell>
        </row>
        <row r="82">
          <cell r="A82">
            <v>95</v>
          </cell>
          <cell r="B82" t="str">
            <v>Игрушки,игры и тд.товары для досуга</v>
          </cell>
          <cell r="C82" t="str">
            <v>683</v>
          </cell>
        </row>
        <row r="83">
          <cell r="A83">
            <v>96</v>
          </cell>
          <cell r="B83" t="str">
            <v>Товары различные</v>
          </cell>
          <cell r="C83" t="str">
            <v>641</v>
          </cell>
        </row>
        <row r="84">
          <cell r="A84">
            <v>99</v>
          </cell>
          <cell r="B84" t="str">
            <v>Контейнеры большой грузоподьемности</v>
          </cell>
          <cell r="C84" t="str">
            <v>391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ОТиТБ"/>
      <sheetName val="Пром1"/>
      <sheetName val="СПгнг"/>
      <sheetName val="Лист1"/>
      <sheetName val="FES"/>
      <sheetName val="бартер"/>
      <sheetName val="ЦентрЗатр"/>
      <sheetName val="2_2_ОтклОТМ"/>
      <sheetName val="1_3_2_ОТМ"/>
      <sheetName val="13 NGDO"/>
      <sheetName val="Добыча нефти4"/>
      <sheetName val="14.1.2.2.(Услуги связи)"/>
      <sheetName val="поставка сравн13"/>
      <sheetName val="жд тарифы"/>
      <sheetName val="1кв. "/>
      <sheetName val="2кв."/>
      <sheetName val="Сотрудники"/>
      <sheetName val="Sheet5"/>
      <sheetName val="рев дф (1.08.) (3)"/>
      <sheetName val="заявка (2)"/>
      <sheetName val="янв (2)"/>
      <sheetName val="Материалы для АУП"/>
      <sheetName val="МодельППП (Свод)"/>
      <sheetName val="Input TD"/>
      <sheetName val="2.2 ОтклОТМ"/>
      <sheetName val="1.3.2 ОТМ"/>
      <sheetName val="Предпр"/>
      <sheetName val="ЕдИзм"/>
      <sheetName val="ОборБалФормОтч"/>
      <sheetName val="МО 0012"/>
      <sheetName val="Статьи ТЭП_старая структура"/>
      <sheetName val="I. Прогноз доходов"/>
      <sheetName val="Notes IS"/>
      <sheetName val="1NK"/>
      <sheetName val="#ССЫЛКА"/>
      <sheetName val="Prelim Cost"/>
      <sheetName val="Сверка"/>
      <sheetName val="t0_name"/>
      <sheetName val="ИД"/>
      <sheetName val="Отпуск продукции"/>
      <sheetName val="1 класс"/>
      <sheetName val="2 класс"/>
      <sheetName val="3 класс"/>
      <sheetName val="4 класс"/>
      <sheetName val="5 класс"/>
      <sheetName val="спецпит,проездн."/>
      <sheetName val="1"/>
      <sheetName val="MS"/>
      <sheetName val="табель"/>
      <sheetName val="Баланс"/>
      <sheetName val="План произв-ва (мес.) (бюджет)"/>
      <sheetName val="Бюджет"/>
      <sheetName val="ГТМ"/>
      <sheetName val="Форма1"/>
      <sheetName val="10 БО (kzt)"/>
      <sheetName val="Сеть"/>
      <sheetName val="общие данные"/>
      <sheetName val="смета"/>
      <sheetName val="тех реж"/>
      <sheetName val="Кап затраты ОМГ 16"/>
      <sheetName val="замер"/>
      <sheetName val="ввод-вывод ОС авг2004- 2005"/>
      <sheetName val="Loans out"/>
      <sheetName val="1 (2)"/>
      <sheetName val="s"/>
      <sheetName val="2в"/>
      <sheetName val="Об-я св-а"/>
      <sheetName val="Штатное 2012-2015"/>
      <sheetName val="5NK "/>
      <sheetName val="  2.3.2"/>
      <sheetName val="MATRIX_DA_10"/>
      <sheetName val="из сем"/>
      <sheetName val="Пр2"/>
      <sheetName val="Форма3.6"/>
      <sheetName val="элементы"/>
      <sheetName val="PL12"/>
      <sheetName val="Cash flow 2011"/>
      <sheetName val="VLOOKUP"/>
      <sheetName val="INPUTMASTER"/>
      <sheetName val="КБ"/>
      <sheetName val="Способ закупки"/>
      <sheetName val="АТиК"/>
      <sheetName val="Потребители"/>
      <sheetName val="Блоки"/>
      <sheetName val="Сдача "/>
      <sheetName val="Datasheet"/>
      <sheetName val="L-1"/>
      <sheetName val="Нефть"/>
      <sheetName val="флормиро"/>
      <sheetName val="ПРОГНОЗ_1"/>
      <sheetName val="отделы"/>
      <sheetName val="list"/>
      <sheetName val="ЭКРБ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AFS"/>
      <sheetName val="Титул1"/>
      <sheetName val="д.7.001"/>
      <sheetName val="PP&amp;E mvt for 2003"/>
      <sheetName val="Направления обучения"/>
      <sheetName val="Приложение 7 (ЕНП)"/>
      <sheetName val="Movements"/>
      <sheetName val="потр"/>
      <sheetName val="СН"/>
      <sheetName val="БПО"/>
      <sheetName val="Hidden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</sheetNames>
    <sheetDataSet>
      <sheetData sheetId="0" refreshError="1">
        <row r="1">
          <cell r="A1" t="str">
            <v>КодПок</v>
          </cell>
          <cell r="B1" t="str">
            <v>НаимПок</v>
          </cell>
          <cell r="C1" t="str">
            <v>КодЕдИзм</v>
          </cell>
        </row>
        <row r="2">
          <cell r="A2" t="str">
            <v>1</v>
          </cell>
          <cell r="B2" t="str">
            <v>Объем добычи нефти и газоконденсата</v>
          </cell>
          <cell r="C2" t="str">
            <v>31</v>
          </cell>
        </row>
        <row r="3">
          <cell r="A3" t="str">
            <v>1.1</v>
          </cell>
          <cell r="B3" t="str">
            <v>Поставка нефти</v>
          </cell>
          <cell r="C3" t="str">
            <v>31</v>
          </cell>
        </row>
        <row r="4">
          <cell r="A4" t="str">
            <v>1.1.1</v>
          </cell>
          <cell r="B4" t="str">
            <v xml:space="preserve">  в т.ч.  Внутренний рынок</v>
          </cell>
          <cell r="C4" t="str">
            <v>31</v>
          </cell>
        </row>
        <row r="5">
          <cell r="A5" t="str">
            <v>1.1.2</v>
          </cell>
          <cell r="B5" t="str">
            <v xml:space="preserve">           Дальнее зарубежье</v>
          </cell>
          <cell r="C5" t="str">
            <v>31</v>
          </cell>
        </row>
        <row r="6">
          <cell r="A6" t="str">
            <v>1.1.3</v>
          </cell>
          <cell r="B6" t="str">
            <v xml:space="preserve">           Ближнее зарубежье</v>
          </cell>
          <cell r="C6" t="str">
            <v>31</v>
          </cell>
        </row>
        <row r="7">
          <cell r="A7" t="str">
            <v>10</v>
          </cell>
          <cell r="B7" t="str">
            <v>Объем реализации природного газа</v>
          </cell>
          <cell r="C7" t="str">
            <v>42</v>
          </cell>
        </row>
        <row r="8">
          <cell r="A8" t="str">
            <v>11</v>
          </cell>
          <cell r="B8" t="str">
            <v>Средняя цена 1 т.  Нефти</v>
          </cell>
          <cell r="C8" t="str">
            <v>10</v>
          </cell>
        </row>
        <row r="9">
          <cell r="A9" t="str">
            <v>12</v>
          </cell>
          <cell r="B9" t="str">
            <v>Себестоимость добычи      1 т. нефти</v>
          </cell>
          <cell r="C9" t="str">
            <v>10</v>
          </cell>
        </row>
        <row r="10">
          <cell r="A10" t="str">
            <v>13</v>
          </cell>
          <cell r="B10" t="str">
            <v>Среднесписочная численность</v>
          </cell>
          <cell r="C10" t="str">
            <v>70</v>
          </cell>
        </row>
        <row r="11">
          <cell r="A11" t="str">
            <v>14</v>
          </cell>
          <cell r="B11" t="str">
            <v>Среднемесячная заработная плата</v>
          </cell>
          <cell r="C11" t="str">
            <v>10</v>
          </cell>
        </row>
        <row r="12">
          <cell r="A12" t="str">
            <v>15</v>
          </cell>
          <cell r="B12" t="str">
            <v>Затраты на 1 т</v>
          </cell>
          <cell r="C12" t="str">
            <v>10</v>
          </cell>
        </row>
        <row r="13">
          <cell r="A13" t="str">
            <v>15.1</v>
          </cell>
          <cell r="B13" t="str">
            <v xml:space="preserve">  в т.ч. производственная себестоимость</v>
          </cell>
          <cell r="C13" t="str">
            <v>10</v>
          </cell>
        </row>
        <row r="14">
          <cell r="A14" t="str">
            <v>2</v>
          </cell>
          <cell r="B14" t="str">
            <v>Доп.задание по добыче нефти</v>
          </cell>
          <cell r="C14" t="str">
            <v>31</v>
          </cell>
        </row>
        <row r="15">
          <cell r="A15" t="str">
            <v>20</v>
          </cell>
          <cell r="B15" t="str">
            <v>Доходы</v>
          </cell>
          <cell r="C15" t="str">
            <v>12</v>
          </cell>
        </row>
        <row r="16">
          <cell r="A16" t="str">
            <v>21</v>
          </cell>
          <cell r="B16" t="str">
            <v>Затраты</v>
          </cell>
          <cell r="C16" t="str">
            <v>12</v>
          </cell>
        </row>
        <row r="17">
          <cell r="A17" t="str">
            <v>21.1</v>
          </cell>
          <cell r="B17" t="str">
            <v xml:space="preserve"> В т.ч производственная себестоимость</v>
          </cell>
          <cell r="C17" t="str">
            <v>12</v>
          </cell>
        </row>
        <row r="18">
          <cell r="A18" t="str">
            <v>21.1.1</v>
          </cell>
          <cell r="B18" t="str">
            <v xml:space="preserve">   Расходы периода</v>
          </cell>
          <cell r="C18" t="str">
            <v>12</v>
          </cell>
        </row>
        <row r="19">
          <cell r="A19" t="str">
            <v>21.1.1.1</v>
          </cell>
          <cell r="B19" t="str">
            <v xml:space="preserve">     в т.ч административные и общехозяйственные расходы</v>
          </cell>
          <cell r="C19" t="str">
            <v>12</v>
          </cell>
        </row>
        <row r="20">
          <cell r="A20" t="str">
            <v>21.1.1.1.1</v>
          </cell>
          <cell r="B20" t="str">
            <v xml:space="preserve">        в т.ч административные расходы</v>
          </cell>
          <cell r="C20" t="str">
            <v>12</v>
          </cell>
        </row>
        <row r="21">
          <cell r="A21" t="str">
            <v>22</v>
          </cell>
          <cell r="B21" t="str">
            <v>Чистый доход</v>
          </cell>
          <cell r="C21" t="str">
            <v>12</v>
          </cell>
        </row>
        <row r="22">
          <cell r="A22" t="str">
            <v>23</v>
          </cell>
          <cell r="B22" t="str">
            <v>Внесено платежей в бюджет и внебюдж. Фонды</v>
          </cell>
          <cell r="C22" t="str">
            <v>12</v>
          </cell>
        </row>
        <row r="23">
          <cell r="A23" t="str">
            <v>24</v>
          </cell>
          <cell r="B23" t="str">
            <v>Дебиторская задолженность</v>
          </cell>
          <cell r="C23" t="str">
            <v>12</v>
          </cell>
        </row>
        <row r="24">
          <cell r="A24" t="str">
            <v>25</v>
          </cell>
          <cell r="B24" t="str">
            <v>Кредиторская задолженность</v>
          </cell>
          <cell r="C24" t="str">
            <v>12</v>
          </cell>
        </row>
        <row r="25">
          <cell r="A25" t="str">
            <v>25.1</v>
          </cell>
          <cell r="B25" t="str">
            <v xml:space="preserve">      в т.ч.     перед   бюджетом</v>
          </cell>
          <cell r="C25" t="str">
            <v>12</v>
          </cell>
        </row>
        <row r="26">
          <cell r="A26" t="str">
            <v>25.2</v>
          </cell>
          <cell r="B26" t="str">
            <v xml:space="preserve">                   по зарплате</v>
          </cell>
          <cell r="C26" t="str">
            <v>12</v>
          </cell>
        </row>
        <row r="27">
          <cell r="A27" t="str">
            <v>26</v>
          </cell>
          <cell r="B27" t="str">
            <v>Капвложения - всего</v>
          </cell>
          <cell r="C27" t="str">
            <v>12</v>
          </cell>
        </row>
        <row r="28">
          <cell r="A28" t="str">
            <v>26.1</v>
          </cell>
          <cell r="B28" t="str">
            <v>Капвложения за счет собственных средств</v>
          </cell>
          <cell r="C28" t="str">
            <v>12</v>
          </cell>
        </row>
        <row r="29">
          <cell r="A29" t="str">
            <v>26.1.1</v>
          </cell>
          <cell r="B29" t="str">
            <v>в т.ч. в производство</v>
          </cell>
          <cell r="C29" t="str">
            <v>12</v>
          </cell>
        </row>
        <row r="30">
          <cell r="A30" t="str">
            <v>26.1.2</v>
          </cell>
          <cell r="B30" t="str">
            <v>в соц.сферу и др.непроизводственные</v>
          </cell>
          <cell r="C30" t="str">
            <v>12</v>
          </cell>
        </row>
        <row r="31">
          <cell r="A31" t="str">
            <v>26.2</v>
          </cell>
          <cell r="B31" t="str">
            <v>Капвложения за счет заемных средств</v>
          </cell>
          <cell r="C31" t="str">
            <v>12</v>
          </cell>
        </row>
        <row r="32">
          <cell r="A32" t="str">
            <v>26.2.1</v>
          </cell>
          <cell r="B32" t="str">
            <v>в т.ч. в производство</v>
          </cell>
          <cell r="C32" t="str">
            <v>12</v>
          </cell>
        </row>
        <row r="33">
          <cell r="A33" t="str">
            <v>26.2.2</v>
          </cell>
          <cell r="B33" t="str">
            <v>в соц.сферу и др.непроизводственные</v>
          </cell>
          <cell r="C33" t="str">
            <v>12</v>
          </cell>
        </row>
        <row r="34">
          <cell r="A34" t="str">
            <v>3</v>
          </cell>
          <cell r="B34" t="str">
            <v>Объем добычи газа</v>
          </cell>
          <cell r="C34" t="str">
            <v>42</v>
          </cell>
        </row>
        <row r="35">
          <cell r="A35" t="str">
            <v>4</v>
          </cell>
          <cell r="B35" t="str">
            <v>Объем  переработки</v>
          </cell>
          <cell r="C35" t="str">
            <v>31</v>
          </cell>
        </row>
        <row r="36">
          <cell r="A36" t="str">
            <v>5</v>
          </cell>
          <cell r="B36" t="str">
            <v>Объем траспортировки нефти</v>
          </cell>
          <cell r="C36" t="str">
            <v>31</v>
          </cell>
        </row>
        <row r="37">
          <cell r="A37" t="str">
            <v>6</v>
          </cell>
          <cell r="B37" t="str">
            <v>Объем грузооборота нефти</v>
          </cell>
          <cell r="C37" t="str">
            <v>31</v>
          </cell>
        </row>
        <row r="38">
          <cell r="A38" t="str">
            <v>7</v>
          </cell>
          <cell r="B38" t="str">
            <v>Поставка воды</v>
          </cell>
          <cell r="C38" t="str">
            <v>41</v>
          </cell>
        </row>
        <row r="39">
          <cell r="A39" t="str">
            <v>8</v>
          </cell>
          <cell r="B39" t="str">
            <v>Объем траспортировки газа</v>
          </cell>
          <cell r="C39" t="str">
            <v>42</v>
          </cell>
        </row>
        <row r="40">
          <cell r="A40" t="str">
            <v>9</v>
          </cell>
          <cell r="B40" t="str">
            <v>Объем траспортировки грузов морем</v>
          </cell>
          <cell r="C40" t="str">
            <v>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Дан"/>
      <sheetName val="ПД итог"/>
      <sheetName val="КалСел_Тас"/>
      <sheetName val="ПСМУ"/>
      <sheetName val="КалСел"/>
      <sheetName val="РасСел"/>
      <sheetName val="ПАМ"/>
      <sheetName val="КалАмк"/>
      <sheetName val="РасАмк"/>
      <sheetName val="КалВК"/>
      <sheetName val="САК"/>
      <sheetName val="КалСак"/>
      <sheetName val="РасСак"/>
      <sheetName val="ТВС"/>
      <sheetName val="КалВоб"/>
      <sheetName val="КалОГК"/>
      <sheetName val="КалДоб"/>
      <sheetName val="ЭЦ"/>
      <sheetName val="КИП"/>
      <sheetName val="МехС"/>
      <sheetName val="ГОЧС"/>
      <sheetName val="ИЦ"/>
      <sheetName val="ПБОТ"/>
      <sheetName val="ПрО"/>
      <sheetName val="Нормы"/>
      <sheetName val="ПБ_бюджет 2012_январь"/>
    </sheetNames>
    <sheetDataSet>
      <sheetData sheetId="0">
        <row r="30">
          <cell r="AY30">
            <v>0.11</v>
          </cell>
        </row>
      </sheetData>
      <sheetData sheetId="1">
        <row r="133">
          <cell r="G133" t="str">
            <v xml:space="preserve">Ремонт электродвигателей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ОборБалФормОтч"/>
      <sheetName val="ТитулЛистОтч"/>
      <sheetName val="МО 0012"/>
      <sheetName val="SMSTemp"/>
      <sheetName val="предприятия"/>
      <sheetName val="Форма2"/>
      <sheetName val="д.7.001"/>
      <sheetName val="СписокТЭП"/>
      <sheetName val="класс"/>
      <sheetName val="t0_name"/>
      <sheetName val="СПгнг"/>
      <sheetName val="#ССЫЛКА"/>
      <sheetName val="FES"/>
      <sheetName val="База"/>
      <sheetName val="из сем"/>
      <sheetName val="Пр3"/>
      <sheetName val="Лв 1715 (сб)"/>
      <sheetName val="ДДСАБ"/>
      <sheetName val="ДДСККБ"/>
      <sheetName val="ИзменяемыеДанные"/>
      <sheetName val="OBL_CRED_30-06-97.XLS"/>
      <sheetName val="TB"/>
      <sheetName val="PR CN"/>
      <sheetName val="ОТиТБ"/>
      <sheetName val="факт 2005 г."/>
      <sheetName val="Лист2"/>
      <sheetName val="справка"/>
      <sheetName val="P&amp;L"/>
      <sheetName val="Provisions"/>
      <sheetName val="СЦЕНАРН УСЛ"/>
      <sheetName val="Статьи"/>
      <sheetName val="Water trucking 2005"/>
      <sheetName val="Ввод"/>
      <sheetName val="2в"/>
      <sheetName val="поставка сравн13"/>
      <sheetName val="1 класс"/>
      <sheetName val="2 класс"/>
      <sheetName val="3 класс"/>
      <sheetName val="4 класс"/>
      <sheetName val="5 класс"/>
      <sheetName val="10Cash"/>
      <sheetName val="Rollforward"/>
      <sheetName val="ниигкр"/>
      <sheetName val="I KEY INFORMATION"/>
      <sheetName val="Добыча нефти4"/>
      <sheetName val="Cash CCI Detail"/>
      <sheetName val="тариф"/>
      <sheetName val="#REF!"/>
      <sheetName val="\USER\MANAT\CREDITY\REGION\ARHI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а"/>
      <sheetName val="классы"/>
      <sheetName val="1-й кв"/>
      <sheetName val="2-й кв"/>
      <sheetName val="3-й кв"/>
      <sheetName val="4-й кв"/>
      <sheetName val="1 полуг"/>
      <sheetName val="2 полуг"/>
      <sheetName val="год 2001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A4.100"/>
      <sheetName val="класс"/>
      <sheetName val="Форма2"/>
      <sheetName val="ЦО-12-01"/>
      <sheetName val="LME_prices"/>
      <sheetName val="СПгнг"/>
      <sheetName val="коэфф"/>
      <sheetName val="ИзменяемыеДанные"/>
      <sheetName val="кап_затраты"/>
      <sheetName val="ДДСАБ"/>
      <sheetName val="ДДСККБ"/>
      <sheetName val="Баланс"/>
      <sheetName val="Test of FA Installation"/>
      <sheetName val="Additions"/>
      <sheetName val="FS-97"/>
      <sheetName val="предприятия"/>
      <sheetName val="рев на 09.06."/>
      <sheetName val="факт 2005 г."/>
      <sheetName val="1-й_кв"/>
      <sheetName val="2-й_кв"/>
      <sheetName val="3-й_кв"/>
      <sheetName val="4-й_кв"/>
      <sheetName val="1_полуг"/>
      <sheetName val="2_полуг"/>
      <sheetName val="год_2001"/>
      <sheetName val="A4_100"/>
      <sheetName val="XLR_NoRangeSheet"/>
      <sheetName val="ОТиТБ"/>
      <sheetName val="зоны"/>
      <sheetName val="UNITPRICES"/>
      <sheetName val="Добыча нефти4"/>
      <sheetName val="поставка сравн13"/>
      <sheetName val="МО 0012"/>
      <sheetName val="Форма1"/>
      <sheetName val="ЦО-12-01.xls"/>
      <sheetName val="СписокТЭП"/>
      <sheetName val="НДПИ"/>
    </sheetNames>
    <sheetDataSet>
      <sheetData sheetId="0" refreshError="1">
        <row r="1">
          <cell r="A1" t="str">
            <v>Группа</v>
          </cell>
          <cell r="B1" t="str">
            <v>Наименование</v>
          </cell>
          <cell r="C1" t="str">
            <v>Класс</v>
          </cell>
        </row>
        <row r="2">
          <cell r="A2">
            <v>758</v>
          </cell>
          <cell r="B2" t="str">
            <v>Химикаты прочие</v>
          </cell>
          <cell r="C2">
            <v>3</v>
          </cell>
        </row>
        <row r="3">
          <cell r="A3">
            <v>757</v>
          </cell>
          <cell r="B3" t="str">
            <v>Химикаты прочие</v>
          </cell>
          <cell r="C3">
            <v>3</v>
          </cell>
        </row>
        <row r="4">
          <cell r="A4">
            <v>756</v>
          </cell>
          <cell r="B4" t="str">
            <v>Синтетические моющие средства</v>
          </cell>
          <cell r="C4">
            <v>3</v>
          </cell>
        </row>
        <row r="5">
          <cell r="A5">
            <v>755</v>
          </cell>
          <cell r="B5" t="str">
            <v>Химикаты фотографические</v>
          </cell>
          <cell r="C5">
            <v>3</v>
          </cell>
        </row>
        <row r="6">
          <cell r="A6">
            <v>754</v>
          </cell>
          <cell r="B6" t="str">
            <v>Растворители, флотореагенты</v>
          </cell>
          <cell r="C6">
            <v>3</v>
          </cell>
        </row>
        <row r="7">
          <cell r="A7">
            <v>753</v>
          </cell>
          <cell r="B7" t="str">
            <v>Поверхностно-активные препараты</v>
          </cell>
          <cell r="C7">
            <v>3</v>
          </cell>
        </row>
        <row r="8">
          <cell r="A8">
            <v>752</v>
          </cell>
          <cell r="B8" t="str">
            <v>Пластификаторы и пенообразователи</v>
          </cell>
          <cell r="C8">
            <v>3</v>
          </cell>
        </row>
        <row r="9">
          <cell r="A9">
            <v>751</v>
          </cell>
          <cell r="B9" t="str">
            <v>Пестициды</v>
          </cell>
          <cell r="C9">
            <v>3</v>
          </cell>
        </row>
        <row r="10">
          <cell r="A10">
            <v>742</v>
          </cell>
          <cell r="B10" t="str">
            <v>Прочие органические соединения</v>
          </cell>
          <cell r="C10">
            <v>3</v>
          </cell>
        </row>
        <row r="11">
          <cell r="A11">
            <v>732</v>
          </cell>
          <cell r="B11" t="str">
            <v>Нитросоединения</v>
          </cell>
          <cell r="C11">
            <v>3</v>
          </cell>
        </row>
        <row r="12">
          <cell r="A12">
            <v>731</v>
          </cell>
          <cell r="B12" t="str">
            <v>Амины,амиды и их производные (азотные соед)</v>
          </cell>
          <cell r="C12">
            <v>3</v>
          </cell>
        </row>
        <row r="13">
          <cell r="A13">
            <v>726</v>
          </cell>
          <cell r="B13" t="str">
            <v>Оксиды,пероксиды</v>
          </cell>
          <cell r="C13">
            <v>3</v>
          </cell>
        </row>
        <row r="14">
          <cell r="A14">
            <v>725</v>
          </cell>
          <cell r="B14" t="str">
            <v xml:space="preserve">Эфиры и ацетали </v>
          </cell>
          <cell r="C14">
            <v>3</v>
          </cell>
        </row>
        <row r="15">
          <cell r="A15">
            <v>724</v>
          </cell>
          <cell r="B15" t="str">
            <v>Кислоты органические и их соли</v>
          </cell>
          <cell r="C15">
            <v>3</v>
          </cell>
        </row>
        <row r="16">
          <cell r="A16">
            <v>723</v>
          </cell>
          <cell r="B16" t="str">
            <v>Альдегиды, кетоны и ангидриды</v>
          </cell>
          <cell r="C16">
            <v>3</v>
          </cell>
        </row>
        <row r="17">
          <cell r="A17">
            <v>722</v>
          </cell>
          <cell r="B17" t="str">
            <v>Фенолы,фенолоспирты и их производные</v>
          </cell>
          <cell r="C17">
            <v>3</v>
          </cell>
        </row>
        <row r="18">
          <cell r="A18">
            <v>721</v>
          </cell>
          <cell r="B18" t="str">
            <v>Спирты и их производные (органические)</v>
          </cell>
          <cell r="C18">
            <v>3</v>
          </cell>
        </row>
        <row r="19">
          <cell r="A19">
            <v>713</v>
          </cell>
          <cell r="B19" t="str">
            <v>Производные углеводородов прочие</v>
          </cell>
          <cell r="C19">
            <v>3</v>
          </cell>
        </row>
        <row r="20">
          <cell r="A20">
            <v>712</v>
          </cell>
          <cell r="B20" t="str">
            <v>Галогенопроизводственные углеводороды</v>
          </cell>
          <cell r="C20">
            <v>3</v>
          </cell>
        </row>
        <row r="21">
          <cell r="A21">
            <v>711</v>
          </cell>
          <cell r="B21" t="str">
            <v>Углеводороды</v>
          </cell>
          <cell r="C21">
            <v>3</v>
          </cell>
        </row>
        <row r="22">
          <cell r="A22">
            <v>693</v>
          </cell>
          <cell r="B22" t="str">
            <v>Грузы для которых не установлен отдельный тариф</v>
          </cell>
          <cell r="C22">
            <v>2</v>
          </cell>
        </row>
        <row r="23">
          <cell r="A23">
            <v>692</v>
          </cell>
          <cell r="B23" t="str">
            <v>Утиль сырье</v>
          </cell>
          <cell r="C23">
            <v>3</v>
          </cell>
        </row>
        <row r="24">
          <cell r="A24">
            <v>691</v>
          </cell>
          <cell r="B24" t="str">
            <v>Домашние вещи</v>
          </cell>
          <cell r="C24">
            <v>2</v>
          </cell>
        </row>
        <row r="25">
          <cell r="A25">
            <v>685</v>
          </cell>
          <cell r="B25" t="str">
            <v>Изделия из камыша, лозы, лыка</v>
          </cell>
          <cell r="C25">
            <v>3</v>
          </cell>
        </row>
        <row r="26">
          <cell r="A26">
            <v>684</v>
          </cell>
          <cell r="B26" t="str">
            <v>Принадлежности школьно-писменные и канц</v>
          </cell>
          <cell r="C26">
            <v>2</v>
          </cell>
        </row>
        <row r="27">
          <cell r="A27">
            <v>683</v>
          </cell>
          <cell r="B27" t="str">
            <v>Игры, игрушки</v>
          </cell>
          <cell r="C27">
            <v>3</v>
          </cell>
        </row>
        <row r="28">
          <cell r="A28">
            <v>682</v>
          </cell>
          <cell r="B28" t="str">
            <v>Инвентарь спортивный</v>
          </cell>
          <cell r="C28">
            <v>3</v>
          </cell>
        </row>
        <row r="29">
          <cell r="A29">
            <v>681</v>
          </cell>
          <cell r="B29" t="str">
            <v>Инструменты музыкальные</v>
          </cell>
          <cell r="C29">
            <v>3</v>
          </cell>
        </row>
        <row r="30">
          <cell r="A30">
            <v>671</v>
          </cell>
          <cell r="B30" t="str">
            <v>Книги, брошюры, газеты,журналы и т.д.</v>
          </cell>
          <cell r="C30">
            <v>3</v>
          </cell>
        </row>
        <row r="31">
          <cell r="A31">
            <v>662</v>
          </cell>
          <cell r="B31" t="str">
            <v>Тара стеклянная</v>
          </cell>
          <cell r="C31">
            <v>2</v>
          </cell>
        </row>
        <row r="32">
          <cell r="A32">
            <v>661</v>
          </cell>
          <cell r="B32" t="str">
            <v>Посуда и другие изделия стеклянные</v>
          </cell>
          <cell r="C32">
            <v>3</v>
          </cell>
        </row>
        <row r="33">
          <cell r="A33">
            <v>654</v>
          </cell>
          <cell r="B33" t="str">
            <v>Обувь</v>
          </cell>
          <cell r="C33">
            <v>3</v>
          </cell>
        </row>
        <row r="34">
          <cell r="A34">
            <v>653</v>
          </cell>
          <cell r="B34" t="str">
            <v>Изделия из кожи, волоса, щетины</v>
          </cell>
          <cell r="C34">
            <v>3</v>
          </cell>
        </row>
        <row r="35">
          <cell r="A35">
            <v>652</v>
          </cell>
          <cell r="B35" t="str">
            <v>кожа искуственная</v>
          </cell>
          <cell r="C35">
            <v>3</v>
          </cell>
        </row>
        <row r="36">
          <cell r="A36">
            <v>651</v>
          </cell>
          <cell r="B36" t="str">
            <v>Меха, кожи и шкуры выделанные</v>
          </cell>
          <cell r="C36">
            <v>3</v>
          </cell>
        </row>
        <row r="37">
          <cell r="A37">
            <v>641</v>
          </cell>
          <cell r="B37" t="str">
            <v>Галантирея и изделия ювелирные</v>
          </cell>
          <cell r="C37">
            <v>3</v>
          </cell>
        </row>
        <row r="38">
          <cell r="A38">
            <v>635</v>
          </cell>
          <cell r="B38" t="str">
            <v>Ковры и изделия ковровые</v>
          </cell>
          <cell r="C38">
            <v>3</v>
          </cell>
        </row>
        <row r="39">
          <cell r="A39">
            <v>634</v>
          </cell>
          <cell r="B39" t="str">
            <v>Изделия швейные</v>
          </cell>
          <cell r="C39">
            <v>3</v>
          </cell>
        </row>
        <row r="40">
          <cell r="A40">
            <v>633</v>
          </cell>
          <cell r="B40" t="str">
            <v>Изделия трикотажные</v>
          </cell>
          <cell r="C40">
            <v>3</v>
          </cell>
        </row>
        <row r="41">
          <cell r="A41">
            <v>632</v>
          </cell>
          <cell r="B41" t="str">
            <v>Прочие изделия швейной и текстильн. Пром.</v>
          </cell>
          <cell r="C41">
            <v>3</v>
          </cell>
        </row>
        <row r="42">
          <cell r="A42">
            <v>631</v>
          </cell>
          <cell r="B42" t="str">
            <v>Ткани</v>
          </cell>
          <cell r="C42">
            <v>3</v>
          </cell>
        </row>
        <row r="43">
          <cell r="A43">
            <v>626</v>
          </cell>
          <cell r="B43" t="str">
            <v>Войлок и изделия войлочные</v>
          </cell>
          <cell r="C43">
            <v>3</v>
          </cell>
        </row>
        <row r="44">
          <cell r="A44">
            <v>625</v>
          </cell>
          <cell r="B44" t="str">
            <v>Вата льняная, шерстяная</v>
          </cell>
          <cell r="C44">
            <v>3</v>
          </cell>
        </row>
        <row r="45">
          <cell r="A45">
            <v>624</v>
          </cell>
          <cell r="B45" t="str">
            <v>Вата хлопчато-бумажная</v>
          </cell>
          <cell r="C45">
            <v>3</v>
          </cell>
        </row>
        <row r="46">
          <cell r="A46">
            <v>623</v>
          </cell>
          <cell r="B46" t="str">
            <v>Изделия крученые, кроме ниток</v>
          </cell>
          <cell r="C46">
            <v>3</v>
          </cell>
        </row>
        <row r="47">
          <cell r="A47">
            <v>622</v>
          </cell>
          <cell r="B47" t="str">
            <v>Пряжа инити всякие и шелк-сырец</v>
          </cell>
          <cell r="C47">
            <v>3</v>
          </cell>
        </row>
        <row r="48">
          <cell r="A48">
            <v>621</v>
          </cell>
          <cell r="B48" t="str">
            <v>Волокна всякие</v>
          </cell>
          <cell r="C48">
            <v>3</v>
          </cell>
        </row>
        <row r="49">
          <cell r="A49">
            <v>611</v>
          </cell>
          <cell r="B49" t="str">
            <v>Волокно хлопковое</v>
          </cell>
          <cell r="C49">
            <v>3</v>
          </cell>
        </row>
        <row r="50">
          <cell r="A50">
            <v>602</v>
          </cell>
          <cell r="B50" t="str">
            <v>Вода и лед обыкновенные</v>
          </cell>
          <cell r="C50">
            <v>3</v>
          </cell>
        </row>
        <row r="51">
          <cell r="A51">
            <v>595</v>
          </cell>
          <cell r="B51" t="str">
            <v>Напитки безалкогольные и мин.вода</v>
          </cell>
          <cell r="C51">
            <v>3</v>
          </cell>
        </row>
        <row r="52">
          <cell r="A52">
            <v>594</v>
          </cell>
          <cell r="B52" t="str">
            <v>Спирт</v>
          </cell>
          <cell r="C52">
            <v>3</v>
          </cell>
        </row>
        <row r="53">
          <cell r="A53">
            <v>593</v>
          </cell>
          <cell r="B53" t="str">
            <v>Водка</v>
          </cell>
          <cell r="C53">
            <v>3</v>
          </cell>
        </row>
        <row r="54">
          <cell r="A54">
            <v>592</v>
          </cell>
          <cell r="B54" t="str">
            <v>Пиво</v>
          </cell>
          <cell r="C54">
            <v>3</v>
          </cell>
        </row>
        <row r="55">
          <cell r="A55">
            <v>591</v>
          </cell>
          <cell r="B55" t="str">
            <v>Вино всякое</v>
          </cell>
          <cell r="C55">
            <v>3</v>
          </cell>
        </row>
        <row r="56">
          <cell r="A56">
            <v>584</v>
          </cell>
          <cell r="B56" t="str">
            <v>Соки</v>
          </cell>
          <cell r="C56">
            <v>2</v>
          </cell>
        </row>
        <row r="57">
          <cell r="A57">
            <v>583</v>
          </cell>
          <cell r="B57" t="str">
            <v>Овощи, картофель и грибы сушенные</v>
          </cell>
          <cell r="C57">
            <v>2</v>
          </cell>
        </row>
        <row r="58">
          <cell r="A58">
            <v>582</v>
          </cell>
          <cell r="B58" t="str">
            <v>Фрукты и ягоды сушенные</v>
          </cell>
          <cell r="C58">
            <v>2</v>
          </cell>
        </row>
        <row r="59">
          <cell r="A59">
            <v>581</v>
          </cell>
          <cell r="B59" t="str">
            <v>Консервы всякие фруктово-ягодные и грибы</v>
          </cell>
          <cell r="C59">
            <v>2</v>
          </cell>
        </row>
        <row r="60">
          <cell r="A60">
            <v>574</v>
          </cell>
          <cell r="B60" t="str">
            <v>Гракс (остатки жиротопления)</v>
          </cell>
          <cell r="C60">
            <v>2</v>
          </cell>
        </row>
        <row r="61">
          <cell r="A61">
            <v>572</v>
          </cell>
          <cell r="B61" t="str">
            <v>Морепродукты свежые и охлажденные</v>
          </cell>
          <cell r="C61">
            <v>2</v>
          </cell>
        </row>
        <row r="62">
          <cell r="A62">
            <v>564</v>
          </cell>
          <cell r="B62" t="str">
            <v>Жиры и сало животных и птиц</v>
          </cell>
          <cell r="C62">
            <v>2</v>
          </cell>
        </row>
        <row r="63">
          <cell r="A63">
            <v>563</v>
          </cell>
          <cell r="B63" t="str">
            <v>Жиры и сало животных и птиц</v>
          </cell>
          <cell r="C63">
            <v>2</v>
          </cell>
        </row>
        <row r="64">
          <cell r="A64">
            <v>562</v>
          </cell>
          <cell r="B64" t="str">
            <v>Изделия колбасные и копченности</v>
          </cell>
          <cell r="C64">
            <v>2</v>
          </cell>
        </row>
        <row r="65">
          <cell r="A65">
            <v>561</v>
          </cell>
          <cell r="B65" t="str">
            <v>Мясо и субпродукты</v>
          </cell>
          <cell r="C65">
            <v>2</v>
          </cell>
        </row>
        <row r="66">
          <cell r="A66">
            <v>556</v>
          </cell>
          <cell r="B66" t="str">
            <v>Масло растительное</v>
          </cell>
          <cell r="C66">
            <v>2</v>
          </cell>
        </row>
        <row r="67">
          <cell r="A67">
            <v>555</v>
          </cell>
          <cell r="B67" t="str">
            <v>Яйца</v>
          </cell>
          <cell r="C67">
            <v>2</v>
          </cell>
        </row>
        <row r="68">
          <cell r="A68">
            <v>554</v>
          </cell>
          <cell r="B68" t="str">
            <v>Продукция маргариновая и саломас</v>
          </cell>
          <cell r="C68">
            <v>2</v>
          </cell>
        </row>
        <row r="69">
          <cell r="A69">
            <v>553</v>
          </cell>
          <cell r="B69" t="str">
            <v>Масло животное, сыр</v>
          </cell>
          <cell r="C69">
            <v>2</v>
          </cell>
        </row>
        <row r="70">
          <cell r="A70">
            <v>552</v>
          </cell>
          <cell r="B70" t="str">
            <v>Молочные продукты</v>
          </cell>
          <cell r="C70">
            <v>2</v>
          </cell>
        </row>
        <row r="71">
          <cell r="A71">
            <v>551</v>
          </cell>
          <cell r="B71" t="str">
            <v>Молоко</v>
          </cell>
          <cell r="C71">
            <v>2</v>
          </cell>
        </row>
        <row r="72">
          <cell r="A72">
            <v>542</v>
          </cell>
          <cell r="B72" t="str">
            <v>Жмыхи, шроты, мука кормовая</v>
          </cell>
          <cell r="C72">
            <v>2</v>
          </cell>
        </row>
        <row r="73">
          <cell r="A73">
            <v>541</v>
          </cell>
          <cell r="B73" t="str">
            <v>Комбикорма</v>
          </cell>
          <cell r="C73">
            <v>2</v>
          </cell>
        </row>
        <row r="74">
          <cell r="A74">
            <v>531</v>
          </cell>
          <cell r="B74" t="str">
            <v>Соль поваренная</v>
          </cell>
          <cell r="C74">
            <v>2</v>
          </cell>
        </row>
        <row r="75">
          <cell r="A75">
            <v>521</v>
          </cell>
          <cell r="B75" t="str">
            <v>Сахар</v>
          </cell>
          <cell r="C75">
            <v>2</v>
          </cell>
        </row>
        <row r="76">
          <cell r="A76">
            <v>517</v>
          </cell>
          <cell r="B76" t="str">
            <v>Изделия табачно-махорочные</v>
          </cell>
          <cell r="C76">
            <v>3</v>
          </cell>
        </row>
        <row r="77">
          <cell r="A77">
            <v>516</v>
          </cell>
          <cell r="B77" t="str">
            <v>Концентраты пищевые,пряности</v>
          </cell>
          <cell r="C77">
            <v>2</v>
          </cell>
        </row>
        <row r="78">
          <cell r="A78">
            <v>515</v>
          </cell>
          <cell r="B78" t="str">
            <v>Продукция крахмоло-паточной промышл.</v>
          </cell>
          <cell r="C78">
            <v>3</v>
          </cell>
        </row>
        <row r="79">
          <cell r="A79">
            <v>514</v>
          </cell>
          <cell r="B79" t="str">
            <v>Изделия кондитерские сахаристые, мед</v>
          </cell>
          <cell r="C79">
            <v>2</v>
          </cell>
        </row>
        <row r="80">
          <cell r="A80">
            <v>513</v>
          </cell>
          <cell r="B80" t="str">
            <v>Изделия кондитерские мучные</v>
          </cell>
          <cell r="C80">
            <v>2</v>
          </cell>
        </row>
        <row r="81">
          <cell r="A81">
            <v>512</v>
          </cell>
          <cell r="B81" t="str">
            <v>Изделия макаронные</v>
          </cell>
          <cell r="C81">
            <v>2</v>
          </cell>
        </row>
        <row r="82">
          <cell r="A82">
            <v>511</v>
          </cell>
          <cell r="B82" t="str">
            <v>Хлеб и изделия хлебобулочные</v>
          </cell>
          <cell r="C82">
            <v>2</v>
          </cell>
        </row>
        <row r="83">
          <cell r="A83">
            <v>505</v>
          </cell>
          <cell r="B83" t="str">
            <v>Отруби и отходы мукомольного произв.</v>
          </cell>
          <cell r="C83">
            <v>2</v>
          </cell>
        </row>
        <row r="84">
          <cell r="A84">
            <v>504</v>
          </cell>
          <cell r="B84" t="str">
            <v>Прочие продукты перемола</v>
          </cell>
          <cell r="C84">
            <v>2</v>
          </cell>
        </row>
        <row r="85">
          <cell r="A85">
            <v>503</v>
          </cell>
          <cell r="B85" t="str">
            <v>Крупа</v>
          </cell>
          <cell r="C85">
            <v>2</v>
          </cell>
        </row>
        <row r="86">
          <cell r="A86">
            <v>502</v>
          </cell>
          <cell r="B86" t="str">
            <v>Мука ржаная</v>
          </cell>
          <cell r="C86">
            <v>2</v>
          </cell>
        </row>
        <row r="87">
          <cell r="A87">
            <v>501</v>
          </cell>
          <cell r="B87" t="str">
            <v>Мука пшеничная</v>
          </cell>
          <cell r="C87">
            <v>2</v>
          </cell>
        </row>
        <row r="88">
          <cell r="A88">
            <v>489</v>
          </cell>
          <cell r="B88" t="str">
            <v>Газы, кроме энергетических не поименнов.</v>
          </cell>
          <cell r="C88">
            <v>3</v>
          </cell>
        </row>
        <row r="89">
          <cell r="A89">
            <v>488</v>
          </cell>
          <cell r="B89" t="str">
            <v>Газы, кроме энергетических</v>
          </cell>
          <cell r="C89">
            <v>3</v>
          </cell>
        </row>
        <row r="90">
          <cell r="A90">
            <v>487</v>
          </cell>
          <cell r="B90" t="str">
            <v>Металлы щелочные, щелочноземельные</v>
          </cell>
          <cell r="C90">
            <v>3</v>
          </cell>
        </row>
        <row r="91">
          <cell r="A91">
            <v>486</v>
          </cell>
          <cell r="B91" t="str">
            <v>Сорбенты и катализаторы, коагулянты</v>
          </cell>
          <cell r="C91">
            <v>3</v>
          </cell>
        </row>
        <row r="92">
          <cell r="A92">
            <v>485</v>
          </cell>
          <cell r="B92" t="str">
            <v>Соли безкислородных кислот</v>
          </cell>
          <cell r="C92">
            <v>3</v>
          </cell>
        </row>
        <row r="93">
          <cell r="A93">
            <v>484</v>
          </cell>
          <cell r="B93" t="str">
            <v>Соли кислородных кислот</v>
          </cell>
          <cell r="C93">
            <v>3</v>
          </cell>
        </row>
        <row r="94">
          <cell r="A94">
            <v>483</v>
          </cell>
          <cell r="B94" t="str">
            <v>Соли кислородных кислот</v>
          </cell>
          <cell r="C94">
            <v>3</v>
          </cell>
        </row>
        <row r="95">
          <cell r="A95">
            <v>482</v>
          </cell>
          <cell r="B95" t="str">
            <v>Основания и содопродукты</v>
          </cell>
          <cell r="C95">
            <v>2</v>
          </cell>
        </row>
        <row r="96">
          <cell r="A96">
            <v>481</v>
          </cell>
          <cell r="B96" t="str">
            <v>Кислоты,оксиды,пероксиды и ангедриды</v>
          </cell>
          <cell r="C96">
            <v>3</v>
          </cell>
        </row>
        <row r="97">
          <cell r="A97">
            <v>475</v>
          </cell>
          <cell r="B97" t="str">
            <v>Прочая продукция коксохимич.промышл.</v>
          </cell>
          <cell r="C97">
            <v>3</v>
          </cell>
        </row>
        <row r="98">
          <cell r="A98">
            <v>474</v>
          </cell>
          <cell r="B98" t="str">
            <v>Уголь древестный</v>
          </cell>
          <cell r="C98">
            <v>3</v>
          </cell>
        </row>
        <row r="99">
          <cell r="A99">
            <v>473</v>
          </cell>
          <cell r="B99" t="str">
            <v>Электроды графитированные и угольные</v>
          </cell>
          <cell r="C99">
            <v>3</v>
          </cell>
        </row>
        <row r="100">
          <cell r="A100">
            <v>472</v>
          </cell>
          <cell r="B100" t="str">
            <v>Масла, кроме нефтеных</v>
          </cell>
          <cell r="C100">
            <v>3</v>
          </cell>
        </row>
        <row r="101">
          <cell r="A101">
            <v>471</v>
          </cell>
          <cell r="B101" t="str">
            <v>Смолы, кроме синтетических и природных</v>
          </cell>
          <cell r="C101">
            <v>3</v>
          </cell>
        </row>
        <row r="102">
          <cell r="A102">
            <v>467</v>
          </cell>
          <cell r="B102" t="str">
            <v>Продукты промежуточные для красителей</v>
          </cell>
          <cell r="C102">
            <v>3</v>
          </cell>
        </row>
        <row r="103">
          <cell r="A103">
            <v>466</v>
          </cell>
          <cell r="B103" t="str">
            <v>Материалы лакокрасочные</v>
          </cell>
          <cell r="C103">
            <v>3</v>
          </cell>
        </row>
        <row r="104">
          <cell r="A104">
            <v>465</v>
          </cell>
          <cell r="B104" t="str">
            <v>Смола природные</v>
          </cell>
          <cell r="C104">
            <v>3</v>
          </cell>
        </row>
        <row r="105">
          <cell r="A105">
            <v>464</v>
          </cell>
          <cell r="B105" t="str">
            <v>Клей</v>
          </cell>
          <cell r="C105">
            <v>3</v>
          </cell>
        </row>
        <row r="106">
          <cell r="A106">
            <v>463</v>
          </cell>
          <cell r="B106" t="str">
            <v>Волокна искуственные</v>
          </cell>
          <cell r="C106">
            <v>3</v>
          </cell>
        </row>
        <row r="107">
          <cell r="A107">
            <v>462</v>
          </cell>
          <cell r="B107" t="str">
            <v>Изделия из смолы синтетич. и пластич.</v>
          </cell>
          <cell r="C107">
            <v>3</v>
          </cell>
        </row>
        <row r="108">
          <cell r="A108">
            <v>461</v>
          </cell>
          <cell r="B108" t="str">
            <v>Смолы синтетические и пластические</v>
          </cell>
          <cell r="C108">
            <v>3</v>
          </cell>
        </row>
        <row r="109">
          <cell r="A109">
            <v>454</v>
          </cell>
          <cell r="B109" t="str">
            <v>Углерод технический (сажа)</v>
          </cell>
          <cell r="C109">
            <v>3</v>
          </cell>
        </row>
        <row r="110">
          <cell r="A110">
            <v>453</v>
          </cell>
          <cell r="B110" t="str">
            <v>Изделия резино-техн.восстановленные</v>
          </cell>
          <cell r="C110">
            <v>3</v>
          </cell>
        </row>
        <row r="111">
          <cell r="A111">
            <v>452</v>
          </cell>
          <cell r="B111" t="str">
            <v>Изделия резино-техн. и эбонитовые</v>
          </cell>
          <cell r="C111">
            <v>3</v>
          </cell>
        </row>
        <row r="112">
          <cell r="A112">
            <v>451</v>
          </cell>
          <cell r="B112" t="str">
            <v>Каучуки, резина, сажа</v>
          </cell>
          <cell r="C112">
            <v>2</v>
          </cell>
        </row>
        <row r="113">
          <cell r="A113">
            <v>443</v>
          </cell>
          <cell r="B113" t="str">
            <v>Мыло</v>
          </cell>
          <cell r="C113">
            <v>2</v>
          </cell>
        </row>
        <row r="114">
          <cell r="A114">
            <v>442</v>
          </cell>
          <cell r="B114" t="str">
            <v>Продукция парфюмерная</v>
          </cell>
          <cell r="C114">
            <v>3</v>
          </cell>
        </row>
        <row r="115">
          <cell r="A115">
            <v>441</v>
          </cell>
          <cell r="B115" t="str">
            <v>Медикаменты,фармпроизводства</v>
          </cell>
          <cell r="C115">
            <v>3</v>
          </cell>
        </row>
        <row r="116">
          <cell r="A116">
            <v>436</v>
          </cell>
          <cell r="B116" t="str">
            <v>Удобрения минеральные прочие</v>
          </cell>
          <cell r="C116">
            <v>2</v>
          </cell>
        </row>
        <row r="117">
          <cell r="A117">
            <v>435</v>
          </cell>
          <cell r="B117" t="str">
            <v>Удобрения фосфорные</v>
          </cell>
          <cell r="C117">
            <v>2</v>
          </cell>
        </row>
        <row r="118">
          <cell r="A118">
            <v>434</v>
          </cell>
          <cell r="B118" t="str">
            <v>Удобрения калийные</v>
          </cell>
          <cell r="C118">
            <v>2</v>
          </cell>
        </row>
        <row r="119">
          <cell r="A119">
            <v>433</v>
          </cell>
          <cell r="B119" t="str">
            <v>Удобрения азотные</v>
          </cell>
          <cell r="C119">
            <v>2</v>
          </cell>
        </row>
        <row r="120">
          <cell r="A120">
            <v>432</v>
          </cell>
          <cell r="B120" t="str">
            <v>Аммиак водный</v>
          </cell>
          <cell r="C120">
            <v>2</v>
          </cell>
        </row>
        <row r="121">
          <cell r="A121">
            <v>431</v>
          </cell>
          <cell r="B121" t="str">
            <v>Сырье для произв. Удобрений</v>
          </cell>
          <cell r="C121">
            <v>1</v>
          </cell>
        </row>
        <row r="122">
          <cell r="A122">
            <v>423</v>
          </cell>
          <cell r="B122" t="str">
            <v>Краны на ж.д. ходу</v>
          </cell>
          <cell r="C122">
            <v>2</v>
          </cell>
        </row>
        <row r="123">
          <cell r="A123">
            <v>422</v>
          </cell>
          <cell r="B123" t="str">
            <v>Локомотивы</v>
          </cell>
          <cell r="C123">
            <v>2</v>
          </cell>
        </row>
        <row r="124">
          <cell r="A124">
            <v>421</v>
          </cell>
          <cell r="B124" t="str">
            <v>Вагоны всякие</v>
          </cell>
          <cell r="C124">
            <v>2</v>
          </cell>
        </row>
        <row r="125">
          <cell r="A125">
            <v>418</v>
          </cell>
          <cell r="B125" t="str">
            <v>Посуда алюминивая</v>
          </cell>
          <cell r="C125">
            <v>3</v>
          </cell>
        </row>
        <row r="126">
          <cell r="A126">
            <v>417</v>
          </cell>
          <cell r="B126" t="str">
            <v>Изделия кабельные</v>
          </cell>
          <cell r="C126">
            <v>3</v>
          </cell>
        </row>
        <row r="127">
          <cell r="A127">
            <v>416</v>
          </cell>
          <cell r="B127" t="str">
            <v>Изделия из цветных металлов произ\назн.</v>
          </cell>
          <cell r="C127">
            <v>3</v>
          </cell>
        </row>
        <row r="128">
          <cell r="A128">
            <v>415</v>
          </cell>
          <cell r="B128" t="str">
            <v>Прочие изделия металлический</v>
          </cell>
          <cell r="C128">
            <v>3</v>
          </cell>
        </row>
        <row r="129">
          <cell r="A129">
            <v>414</v>
          </cell>
          <cell r="B129" t="str">
            <v>Части ж.д. подв. Состава и пути</v>
          </cell>
          <cell r="C129">
            <v>3</v>
          </cell>
        </row>
        <row r="130">
          <cell r="A130">
            <v>413</v>
          </cell>
          <cell r="B130" t="str">
            <v>Мебель металлическая</v>
          </cell>
          <cell r="C130">
            <v>3</v>
          </cell>
        </row>
        <row r="131">
          <cell r="A131">
            <v>412</v>
          </cell>
          <cell r="B131" t="str">
            <v>Емкости и тара металлические</v>
          </cell>
          <cell r="C131">
            <v>3</v>
          </cell>
        </row>
        <row r="132">
          <cell r="A132">
            <v>411</v>
          </cell>
          <cell r="B132" t="str">
            <v>Изделия из черных металлов произ\назн.</v>
          </cell>
          <cell r="C132">
            <v>3</v>
          </cell>
        </row>
        <row r="133">
          <cell r="A133">
            <v>405</v>
          </cell>
          <cell r="B133" t="str">
            <v>Весы всякие, кроме аналитических</v>
          </cell>
          <cell r="C133">
            <v>3</v>
          </cell>
        </row>
        <row r="134">
          <cell r="A134">
            <v>404</v>
          </cell>
          <cell r="B134" t="str">
            <v>Машины и приборы электробытовые</v>
          </cell>
          <cell r="C134">
            <v>3</v>
          </cell>
        </row>
        <row r="135">
          <cell r="A135">
            <v>403</v>
          </cell>
          <cell r="B135" t="str">
            <v>Лампы накаливания и фанари</v>
          </cell>
          <cell r="C135">
            <v>3</v>
          </cell>
        </row>
        <row r="136">
          <cell r="A136">
            <v>402</v>
          </cell>
          <cell r="B136" t="str">
            <v>Продукция радиопромышленности</v>
          </cell>
          <cell r="C136">
            <v>3</v>
          </cell>
        </row>
        <row r="137">
          <cell r="A137">
            <v>401</v>
          </cell>
          <cell r="B137" t="str">
            <v>Аппараты и приборы, кроме электробыт.</v>
          </cell>
          <cell r="C137">
            <v>3</v>
          </cell>
        </row>
        <row r="138">
          <cell r="A138">
            <v>391</v>
          </cell>
          <cell r="B138" t="str">
            <v>Средства транспортирования и части</v>
          </cell>
          <cell r="C138">
            <v>3</v>
          </cell>
        </row>
        <row r="139">
          <cell r="A139">
            <v>381</v>
          </cell>
          <cell r="B139" t="str">
            <v>Автомобили и их части</v>
          </cell>
          <cell r="C139">
            <v>3</v>
          </cell>
        </row>
        <row r="140">
          <cell r="A140">
            <v>371</v>
          </cell>
          <cell r="B140" t="str">
            <v>Конструкции металлические</v>
          </cell>
          <cell r="C140">
            <v>3</v>
          </cell>
        </row>
        <row r="141">
          <cell r="A141">
            <v>362</v>
          </cell>
          <cell r="B141" t="str">
            <v>Тракторы и их части</v>
          </cell>
          <cell r="C141">
            <v>2</v>
          </cell>
        </row>
        <row r="142">
          <cell r="A142">
            <v>361</v>
          </cell>
          <cell r="B142" t="str">
            <v>Машины и их части, сельхоз.</v>
          </cell>
          <cell r="C142">
            <v>2</v>
          </cell>
        </row>
        <row r="143">
          <cell r="A143">
            <v>351</v>
          </cell>
          <cell r="B143" t="str">
            <v>Машины и их части, кроме сельхоз.</v>
          </cell>
          <cell r="C143">
            <v>3</v>
          </cell>
        </row>
        <row r="144">
          <cell r="A144">
            <v>341</v>
          </cell>
          <cell r="B144" t="str">
            <v>Шлаки металлургические для переплавки</v>
          </cell>
          <cell r="C144">
            <v>1</v>
          </cell>
        </row>
        <row r="145">
          <cell r="A145">
            <v>341</v>
          </cell>
          <cell r="B145" t="str">
            <v>Шлаки металлургические для переплавки</v>
          </cell>
          <cell r="C145">
            <v>2</v>
          </cell>
        </row>
        <row r="146">
          <cell r="A146">
            <v>333</v>
          </cell>
          <cell r="B146" t="str">
            <v>Лом и отходы цветных металлов</v>
          </cell>
          <cell r="C146">
            <v>3</v>
          </cell>
        </row>
        <row r="147">
          <cell r="A147">
            <v>332</v>
          </cell>
          <cell r="B147" t="str">
            <v>Прокат цветных металлов</v>
          </cell>
          <cell r="C147">
            <v>3</v>
          </cell>
        </row>
        <row r="148">
          <cell r="A148">
            <v>331</v>
          </cell>
          <cell r="B148" t="str">
            <v>Металлы цветные и их сплавы</v>
          </cell>
          <cell r="C148">
            <v>3</v>
          </cell>
        </row>
        <row r="149">
          <cell r="A149">
            <v>324</v>
          </cell>
          <cell r="B149" t="str">
            <v>Прочие виды проката черных металлов</v>
          </cell>
          <cell r="C149">
            <v>3</v>
          </cell>
        </row>
        <row r="150">
          <cell r="A150">
            <v>323</v>
          </cell>
          <cell r="B150" t="str">
            <v>Труды из черных металлов</v>
          </cell>
          <cell r="C150">
            <v>3</v>
          </cell>
        </row>
        <row r="151">
          <cell r="A151">
            <v>322</v>
          </cell>
          <cell r="B151" t="str">
            <v>Балки и швеллеры</v>
          </cell>
          <cell r="C151">
            <v>3</v>
          </cell>
        </row>
        <row r="152">
          <cell r="A152">
            <v>321</v>
          </cell>
          <cell r="B152" t="str">
            <v>Рельсы</v>
          </cell>
          <cell r="C152">
            <v>3</v>
          </cell>
        </row>
        <row r="153">
          <cell r="A153">
            <v>316</v>
          </cell>
          <cell r="B153" t="str">
            <v>Лом черных металлов</v>
          </cell>
          <cell r="C153">
            <v>3</v>
          </cell>
        </row>
        <row r="154">
          <cell r="A154">
            <v>315</v>
          </cell>
          <cell r="B154" t="str">
            <v>Прочие черные металлы</v>
          </cell>
          <cell r="C154">
            <v>3</v>
          </cell>
        </row>
        <row r="155">
          <cell r="A155">
            <v>314</v>
          </cell>
          <cell r="B155" t="str">
            <v>Заготовки стальные</v>
          </cell>
          <cell r="C155">
            <v>3</v>
          </cell>
        </row>
        <row r="156">
          <cell r="A156">
            <v>313</v>
          </cell>
          <cell r="B156" t="str">
            <v>Ферросплавы</v>
          </cell>
          <cell r="C156">
            <v>3</v>
          </cell>
        </row>
        <row r="157">
          <cell r="A157">
            <v>312</v>
          </cell>
          <cell r="B157" t="str">
            <v>Сталь в слитках</v>
          </cell>
          <cell r="C157">
            <v>3</v>
          </cell>
        </row>
        <row r="158">
          <cell r="A158">
            <v>311</v>
          </cell>
          <cell r="B158" t="str">
            <v>Чугун</v>
          </cell>
          <cell r="C158">
            <v>2</v>
          </cell>
        </row>
        <row r="159">
          <cell r="A159">
            <v>304</v>
          </cell>
          <cell r="B159" t="str">
            <v>Асбест и слюда</v>
          </cell>
          <cell r="C159">
            <v>1</v>
          </cell>
        </row>
        <row r="160">
          <cell r="A160">
            <v>303</v>
          </cell>
          <cell r="B160" t="str">
            <v>Материалы огнеупорные</v>
          </cell>
          <cell r="C160">
            <v>2</v>
          </cell>
        </row>
        <row r="161">
          <cell r="A161">
            <v>302</v>
          </cell>
          <cell r="B161" t="str">
            <v>Кирпич огнеупорный</v>
          </cell>
          <cell r="C161">
            <v>2</v>
          </cell>
        </row>
        <row r="162">
          <cell r="A162">
            <v>301</v>
          </cell>
          <cell r="B162" t="str">
            <v>Сырье огнеупорное</v>
          </cell>
          <cell r="C162">
            <v>1</v>
          </cell>
        </row>
        <row r="163">
          <cell r="A163">
            <v>292</v>
          </cell>
          <cell r="B163" t="str">
            <v>Гипс,известь,мел для флюсования</v>
          </cell>
          <cell r="C163">
            <v>1</v>
          </cell>
        </row>
        <row r="164">
          <cell r="A164">
            <v>291</v>
          </cell>
          <cell r="B164" t="str">
            <v>Флюсы, (известняк и доломиты)</v>
          </cell>
          <cell r="C164">
            <v>1</v>
          </cell>
        </row>
        <row r="165">
          <cell r="A165">
            <v>281</v>
          </cell>
          <cell r="B165" t="str">
            <v>Цемент</v>
          </cell>
          <cell r="C165">
            <v>1</v>
          </cell>
        </row>
        <row r="166">
          <cell r="A166">
            <v>271</v>
          </cell>
          <cell r="B166" t="str">
            <v>Шлаки гранулированные</v>
          </cell>
          <cell r="C166">
            <v>1</v>
          </cell>
        </row>
        <row r="167">
          <cell r="A167">
            <v>268</v>
          </cell>
          <cell r="B167" t="str">
            <v>Изделия санитарные керамические</v>
          </cell>
          <cell r="C167">
            <v>3</v>
          </cell>
        </row>
        <row r="168">
          <cell r="A168">
            <v>267</v>
          </cell>
          <cell r="B168" t="str">
            <v>Стекло техническое и строительное</v>
          </cell>
          <cell r="C168">
            <v>3</v>
          </cell>
        </row>
        <row r="169">
          <cell r="A169">
            <v>266</v>
          </cell>
          <cell r="B169" t="str">
            <v>Материалы и инструменты абазивные</v>
          </cell>
          <cell r="C169">
            <v>3</v>
          </cell>
        </row>
        <row r="170">
          <cell r="A170">
            <v>265</v>
          </cell>
          <cell r="B170" t="str">
            <v>Трубы керамические</v>
          </cell>
          <cell r="C170">
            <v>1</v>
          </cell>
        </row>
        <row r="171">
          <cell r="A171">
            <v>264</v>
          </cell>
          <cell r="B171" t="str">
            <v>Прочие материалы минирально-строит.</v>
          </cell>
          <cell r="C171">
            <v>1</v>
          </cell>
        </row>
        <row r="172">
          <cell r="A172">
            <v>263</v>
          </cell>
          <cell r="B172" t="str">
            <v>Материалы асфальтовые строительные</v>
          </cell>
          <cell r="C172">
            <v>3</v>
          </cell>
        </row>
        <row r="173">
          <cell r="A173">
            <v>262</v>
          </cell>
          <cell r="B173" t="str">
            <v>Изделия асбестовые технические</v>
          </cell>
          <cell r="C173">
            <v>3</v>
          </cell>
        </row>
        <row r="174">
          <cell r="A174">
            <v>261</v>
          </cell>
          <cell r="B174" t="str">
            <v>Материалы тепло- и звукоизоляционные</v>
          </cell>
          <cell r="C174">
            <v>3</v>
          </cell>
        </row>
        <row r="175">
          <cell r="A175">
            <v>256</v>
          </cell>
          <cell r="B175" t="str">
            <v>Дома сборно-разборные</v>
          </cell>
          <cell r="C175">
            <v>3</v>
          </cell>
        </row>
        <row r="176">
          <cell r="A176">
            <v>255</v>
          </cell>
          <cell r="B176" t="str">
            <v>Черепича и шифер</v>
          </cell>
          <cell r="C176">
            <v>3</v>
          </cell>
        </row>
        <row r="177">
          <cell r="A177">
            <v>254</v>
          </cell>
          <cell r="B177" t="str">
            <v>Конструкции железобетонные</v>
          </cell>
          <cell r="C177">
            <v>2</v>
          </cell>
        </row>
        <row r="178">
          <cell r="A178">
            <v>253</v>
          </cell>
          <cell r="B178" t="str">
            <v>Кирпич строительный</v>
          </cell>
          <cell r="C178">
            <v>1</v>
          </cell>
        </row>
        <row r="179">
          <cell r="A179">
            <v>252</v>
          </cell>
          <cell r="B179" t="str">
            <v>Материалы отделочные</v>
          </cell>
          <cell r="C179">
            <v>3</v>
          </cell>
        </row>
        <row r="180">
          <cell r="A180">
            <v>251</v>
          </cell>
          <cell r="B180" t="str">
            <v>Материалы стеновые</v>
          </cell>
          <cell r="C180">
            <v>2</v>
          </cell>
        </row>
        <row r="181">
          <cell r="A181">
            <v>246</v>
          </cell>
          <cell r="B181" t="str">
            <v>Силикат натрия</v>
          </cell>
          <cell r="C181">
            <v>1</v>
          </cell>
        </row>
        <row r="182">
          <cell r="A182">
            <v>245</v>
          </cell>
          <cell r="B182" t="str">
            <v>Клинкер цементный</v>
          </cell>
          <cell r="C182">
            <v>1</v>
          </cell>
        </row>
        <row r="183">
          <cell r="A183">
            <v>244</v>
          </cell>
          <cell r="B183" t="str">
            <v>Пемза</v>
          </cell>
          <cell r="C183">
            <v>2</v>
          </cell>
        </row>
        <row r="184">
          <cell r="A184">
            <v>243</v>
          </cell>
          <cell r="B184" t="str">
            <v>Материалы абразивные</v>
          </cell>
          <cell r="C184">
            <v>1</v>
          </cell>
        </row>
        <row r="185">
          <cell r="A185">
            <v>242</v>
          </cell>
          <cell r="B185" t="str">
            <v>Руды неметаллические,кроме серных</v>
          </cell>
          <cell r="C185">
            <v>1</v>
          </cell>
        </row>
        <row r="186">
          <cell r="A186">
            <v>241</v>
          </cell>
          <cell r="B186" t="str">
            <v>Земля, песок, глина сырье промышл.</v>
          </cell>
          <cell r="C186">
            <v>1</v>
          </cell>
        </row>
        <row r="187">
          <cell r="A187">
            <v>236</v>
          </cell>
          <cell r="B187" t="str">
            <v>Балласт для железных дорог</v>
          </cell>
          <cell r="C187">
            <v>1</v>
          </cell>
        </row>
        <row r="188">
          <cell r="A188">
            <v>235</v>
          </cell>
          <cell r="B188" t="str">
            <v>Зола, шлаки негранулированные</v>
          </cell>
          <cell r="C188">
            <v>1</v>
          </cell>
        </row>
        <row r="189">
          <cell r="A189">
            <v>234</v>
          </cell>
          <cell r="B189" t="str">
            <v>Заполнители пористые</v>
          </cell>
          <cell r="C189">
            <v>1</v>
          </cell>
        </row>
        <row r="190">
          <cell r="A190">
            <v>233</v>
          </cell>
          <cell r="B190" t="str">
            <v>Гипс,известь,мел</v>
          </cell>
          <cell r="C190">
            <v>1</v>
          </cell>
        </row>
        <row r="191">
          <cell r="A191">
            <v>232</v>
          </cell>
          <cell r="B191" t="str">
            <v>Камни природные строительные</v>
          </cell>
          <cell r="C191">
            <v>1</v>
          </cell>
        </row>
        <row r="192">
          <cell r="A192">
            <v>231</v>
          </cell>
          <cell r="B192" t="str">
            <v>Земля, песок, глина строительные</v>
          </cell>
          <cell r="C192">
            <v>1</v>
          </cell>
        </row>
        <row r="193">
          <cell r="A193">
            <v>226</v>
          </cell>
          <cell r="B193" t="str">
            <v>Газы энергетические</v>
          </cell>
          <cell r="C193">
            <v>1</v>
          </cell>
        </row>
        <row r="194">
          <cell r="A194">
            <v>225</v>
          </cell>
          <cell r="B194" t="str">
            <v>Прочие нефтепродукты темные</v>
          </cell>
          <cell r="C194">
            <v>3</v>
          </cell>
        </row>
        <row r="195">
          <cell r="A195">
            <v>224</v>
          </cell>
          <cell r="B195" t="str">
            <v>Озокерит и продукция восковая</v>
          </cell>
          <cell r="C195">
            <v>2</v>
          </cell>
        </row>
        <row r="196">
          <cell r="A196">
            <v>223</v>
          </cell>
          <cell r="B196" t="str">
            <v>Асфальт, битум и гудрон природные</v>
          </cell>
          <cell r="C196">
            <v>2</v>
          </cell>
        </row>
        <row r="197">
          <cell r="A197">
            <v>222</v>
          </cell>
          <cell r="B197" t="str">
            <v>Битум и гудрон</v>
          </cell>
          <cell r="C197">
            <v>2</v>
          </cell>
        </row>
        <row r="198">
          <cell r="A198">
            <v>221</v>
          </cell>
          <cell r="B198" t="str">
            <v>Мазут</v>
          </cell>
          <cell r="C198">
            <v>2</v>
          </cell>
        </row>
        <row r="199">
          <cell r="A199">
            <v>215</v>
          </cell>
          <cell r="B199" t="str">
            <v>Прочие нефтепродукты светлые</v>
          </cell>
          <cell r="C199">
            <v>3</v>
          </cell>
        </row>
        <row r="200">
          <cell r="A200">
            <v>214</v>
          </cell>
          <cell r="B200" t="str">
            <v>Топливо дизельное</v>
          </cell>
          <cell r="C200">
            <v>3</v>
          </cell>
        </row>
        <row r="201">
          <cell r="A201">
            <v>213</v>
          </cell>
          <cell r="B201" t="str">
            <v>Масла и смазки (нефтяные)</v>
          </cell>
          <cell r="C201">
            <v>3</v>
          </cell>
        </row>
        <row r="202">
          <cell r="A202">
            <v>212</v>
          </cell>
          <cell r="B202" t="str">
            <v>Керосин</v>
          </cell>
          <cell r="C202">
            <v>3</v>
          </cell>
        </row>
        <row r="203">
          <cell r="A203">
            <v>211</v>
          </cell>
          <cell r="B203" t="str">
            <v>Бензин</v>
          </cell>
          <cell r="C203">
            <v>3</v>
          </cell>
        </row>
        <row r="204">
          <cell r="A204">
            <v>201</v>
          </cell>
          <cell r="B204" t="str">
            <v>Нефть сырая</v>
          </cell>
          <cell r="C204">
            <v>2</v>
          </cell>
        </row>
        <row r="205">
          <cell r="A205">
            <v>191</v>
          </cell>
          <cell r="B205" t="str">
            <v>Сланцы горючие</v>
          </cell>
          <cell r="C205">
            <v>1</v>
          </cell>
        </row>
        <row r="206">
          <cell r="A206">
            <v>182</v>
          </cell>
          <cell r="B206" t="str">
            <v>Торф для сельского хозяйства</v>
          </cell>
          <cell r="C206">
            <v>1</v>
          </cell>
        </row>
        <row r="207">
          <cell r="A207">
            <v>181</v>
          </cell>
          <cell r="B207" t="str">
            <v>Торф топливный</v>
          </cell>
          <cell r="C207">
            <v>1</v>
          </cell>
        </row>
        <row r="208">
          <cell r="A208">
            <v>171</v>
          </cell>
          <cell r="B208" t="str">
            <v>Кокс</v>
          </cell>
          <cell r="C208">
            <v>1</v>
          </cell>
        </row>
        <row r="209">
          <cell r="A209">
            <v>161</v>
          </cell>
          <cell r="B209" t="str">
            <v xml:space="preserve">Уголь каменный </v>
          </cell>
          <cell r="C209">
            <v>1</v>
          </cell>
        </row>
        <row r="210">
          <cell r="A210">
            <v>153</v>
          </cell>
          <cell r="B210" t="str">
            <v>Сырье серное, кроме серного колчедана</v>
          </cell>
          <cell r="C210">
            <v>1</v>
          </cell>
        </row>
        <row r="211">
          <cell r="A211">
            <v>152</v>
          </cell>
          <cell r="B211" t="str">
            <v xml:space="preserve">Колчедан серный </v>
          </cell>
          <cell r="C211">
            <v>1</v>
          </cell>
        </row>
        <row r="212">
          <cell r="A212">
            <v>151</v>
          </cell>
          <cell r="B212" t="str">
            <v>Руды и концентраты цветных металлов</v>
          </cell>
          <cell r="C212">
            <v>1</v>
          </cell>
        </row>
        <row r="213">
          <cell r="A213">
            <v>142</v>
          </cell>
          <cell r="B213" t="str">
            <v>Руды и концентраты марганцевые</v>
          </cell>
          <cell r="C213">
            <v>1</v>
          </cell>
        </row>
        <row r="214">
          <cell r="A214">
            <v>141</v>
          </cell>
          <cell r="B214" t="str">
            <v>Руды и концентраты железные</v>
          </cell>
          <cell r="C214">
            <v>1</v>
          </cell>
        </row>
        <row r="215">
          <cell r="A215">
            <v>133</v>
          </cell>
          <cell r="B215" t="str">
            <v>Изделия из бумаги и картона</v>
          </cell>
          <cell r="C215">
            <v>3</v>
          </cell>
        </row>
        <row r="216">
          <cell r="A216">
            <v>132</v>
          </cell>
          <cell r="B216" t="str">
            <v>Бумага и картон</v>
          </cell>
          <cell r="C216">
            <v>3</v>
          </cell>
        </row>
        <row r="217">
          <cell r="A217">
            <v>131</v>
          </cell>
          <cell r="B217" t="str">
            <v>Целлюлоза и масса древестная</v>
          </cell>
          <cell r="C217">
            <v>3</v>
          </cell>
        </row>
        <row r="218">
          <cell r="A218">
            <v>127</v>
          </cell>
          <cell r="B218" t="str">
            <v>Мебель</v>
          </cell>
          <cell r="C218">
            <v>3</v>
          </cell>
        </row>
        <row r="219">
          <cell r="A219">
            <v>126</v>
          </cell>
          <cell r="B219" t="str">
            <v>Спички</v>
          </cell>
          <cell r="C219">
            <v>2</v>
          </cell>
        </row>
        <row r="220">
          <cell r="A220">
            <v>125</v>
          </cell>
          <cell r="B220" t="str">
            <v>Изделия деревянные, кроме мебели</v>
          </cell>
          <cell r="C220">
            <v>3</v>
          </cell>
        </row>
        <row r="221">
          <cell r="A221">
            <v>124</v>
          </cell>
          <cell r="B221" t="str">
            <v xml:space="preserve">Тара деревянная </v>
          </cell>
          <cell r="C221">
            <v>3</v>
          </cell>
        </row>
        <row r="222">
          <cell r="A222">
            <v>123</v>
          </cell>
          <cell r="B222" t="str">
            <v>Тара деревянная новая</v>
          </cell>
          <cell r="C222">
            <v>3</v>
          </cell>
        </row>
        <row r="223">
          <cell r="A223">
            <v>122</v>
          </cell>
          <cell r="B223" t="str">
            <v>Плиты древесностружечные и волокн.</v>
          </cell>
          <cell r="C223">
            <v>3</v>
          </cell>
        </row>
        <row r="224">
          <cell r="A224">
            <v>121</v>
          </cell>
          <cell r="B224" t="str">
            <v>Изделия и детали из древесины</v>
          </cell>
          <cell r="C224">
            <v>3</v>
          </cell>
        </row>
        <row r="225">
          <cell r="A225">
            <v>112</v>
          </cell>
          <cell r="B225" t="str">
            <v>Саженцы деревьев и кустарников. Деревья срезанные</v>
          </cell>
          <cell r="C225">
            <v>1</v>
          </cell>
        </row>
        <row r="226">
          <cell r="A226">
            <v>111</v>
          </cell>
          <cell r="B226" t="str">
            <v>Прочая продукция лесной промышл.</v>
          </cell>
          <cell r="C226">
            <v>1</v>
          </cell>
        </row>
        <row r="227">
          <cell r="A227">
            <v>103</v>
          </cell>
          <cell r="B227" t="str">
            <v>Древесина измельченная</v>
          </cell>
          <cell r="C227">
            <v>1</v>
          </cell>
        </row>
        <row r="228">
          <cell r="A228">
            <v>102</v>
          </cell>
          <cell r="B228" t="str">
            <v>Древесина топливная</v>
          </cell>
          <cell r="C228">
            <v>1</v>
          </cell>
        </row>
        <row r="229">
          <cell r="A229">
            <v>101</v>
          </cell>
          <cell r="B229" t="str">
            <v>Дрова</v>
          </cell>
          <cell r="C229">
            <v>1</v>
          </cell>
        </row>
        <row r="230">
          <cell r="A230">
            <v>94</v>
          </cell>
          <cell r="B230" t="str">
            <v>Фанера  и шпон</v>
          </cell>
          <cell r="C230">
            <v>3</v>
          </cell>
        </row>
        <row r="231">
          <cell r="A231">
            <v>93</v>
          </cell>
          <cell r="B231" t="str">
            <v>Продукция шпалопиления ( пропит)</v>
          </cell>
          <cell r="C231">
            <v>3</v>
          </cell>
        </row>
        <row r="232">
          <cell r="A232">
            <v>92</v>
          </cell>
          <cell r="B232" t="str">
            <v>Продукция шпалопиления (не пропит)</v>
          </cell>
          <cell r="C232">
            <v>3</v>
          </cell>
        </row>
        <row r="233">
          <cell r="A233">
            <v>91</v>
          </cell>
          <cell r="B233" t="str">
            <v>Пиломатериалы</v>
          </cell>
          <cell r="C233">
            <v>2</v>
          </cell>
        </row>
        <row r="234">
          <cell r="A234">
            <v>82</v>
          </cell>
          <cell r="B234" t="str">
            <v>Лесоматериалы крепежные</v>
          </cell>
          <cell r="C234">
            <v>1</v>
          </cell>
        </row>
        <row r="235">
          <cell r="A235">
            <v>81</v>
          </cell>
          <cell r="B235" t="str">
            <v>Лесоматериалы круглые</v>
          </cell>
          <cell r="C235">
            <v>1</v>
          </cell>
        </row>
        <row r="236">
          <cell r="A236">
            <v>78</v>
          </cell>
          <cell r="B236" t="str">
            <v>Удобрения органические</v>
          </cell>
          <cell r="C236">
            <v>3</v>
          </cell>
        </row>
        <row r="237">
          <cell r="A237">
            <v>77</v>
          </cell>
          <cell r="B237" t="str">
            <v>Кожи, шкуры и пушнина не выделанная</v>
          </cell>
          <cell r="C237">
            <v>3</v>
          </cell>
        </row>
        <row r="238">
          <cell r="A238">
            <v>76</v>
          </cell>
          <cell r="B238" t="str">
            <v>Рассада овощная, цветочная</v>
          </cell>
          <cell r="C238">
            <v>2</v>
          </cell>
        </row>
        <row r="239">
          <cell r="A239">
            <v>76</v>
          </cell>
          <cell r="B239" t="str">
            <v>Шерсть, волос, пух, перо</v>
          </cell>
          <cell r="C239">
            <v>3</v>
          </cell>
        </row>
        <row r="240">
          <cell r="A240">
            <v>74</v>
          </cell>
          <cell r="B240" t="str">
            <v>Сырье лекарственное растительное</v>
          </cell>
          <cell r="C240">
            <v>2</v>
          </cell>
        </row>
        <row r="241">
          <cell r="A241">
            <v>73</v>
          </cell>
          <cell r="B241" t="str">
            <v>Культуры прядильные, кроме хлопчатника</v>
          </cell>
          <cell r="C241">
            <v>2</v>
          </cell>
        </row>
        <row r="242">
          <cell r="A242">
            <v>72</v>
          </cell>
          <cell r="B242" t="str">
            <v>Сырье табака и махорки</v>
          </cell>
          <cell r="C242">
            <v>3</v>
          </cell>
        </row>
        <row r="243">
          <cell r="A243">
            <v>71</v>
          </cell>
          <cell r="B243" t="str">
            <v>Сено,салома и корма</v>
          </cell>
          <cell r="C243">
            <v>2</v>
          </cell>
        </row>
        <row r="244">
          <cell r="A244">
            <v>63</v>
          </cell>
          <cell r="B244" t="str">
            <v>Животные прочие,птицы живые</v>
          </cell>
          <cell r="C244">
            <v>2</v>
          </cell>
        </row>
        <row r="245">
          <cell r="A245">
            <v>62</v>
          </cell>
          <cell r="B245" t="str">
            <v xml:space="preserve">Свиньи и поросята                </v>
          </cell>
          <cell r="C245">
            <v>2</v>
          </cell>
        </row>
        <row r="246">
          <cell r="A246">
            <v>61</v>
          </cell>
          <cell r="B246" t="str">
            <v>Крупный и мелкий рогатый скот</v>
          </cell>
          <cell r="C246">
            <v>2</v>
          </cell>
        </row>
        <row r="247">
          <cell r="A247">
            <v>54</v>
          </cell>
          <cell r="B247" t="str">
            <v>Орехи</v>
          </cell>
          <cell r="C247">
            <v>2</v>
          </cell>
        </row>
        <row r="248">
          <cell r="A248">
            <v>53</v>
          </cell>
          <cell r="B248" t="str">
            <v>Цитрусовые</v>
          </cell>
          <cell r="C248">
            <v>2</v>
          </cell>
        </row>
        <row r="249">
          <cell r="A249">
            <v>52</v>
          </cell>
          <cell r="B249" t="str">
            <v xml:space="preserve">Яблоки  </v>
          </cell>
          <cell r="C249">
            <v>2</v>
          </cell>
        </row>
        <row r="250">
          <cell r="A250">
            <v>51</v>
          </cell>
          <cell r="B250" t="str">
            <v>Фрукты и ягоды свежие</v>
          </cell>
          <cell r="C250">
            <v>2</v>
          </cell>
        </row>
        <row r="251">
          <cell r="A251">
            <v>44</v>
          </cell>
          <cell r="B251" t="str">
            <v>Свекла сахарная</v>
          </cell>
          <cell r="C251">
            <v>2</v>
          </cell>
        </row>
        <row r="252">
          <cell r="A252">
            <v>43</v>
          </cell>
          <cell r="B252" t="str">
            <v xml:space="preserve">Картофель  </v>
          </cell>
          <cell r="C252">
            <v>2</v>
          </cell>
        </row>
        <row r="253">
          <cell r="A253">
            <v>42</v>
          </cell>
          <cell r="B253" t="str">
            <v>Бахчевые культуры</v>
          </cell>
          <cell r="C253">
            <v>2</v>
          </cell>
        </row>
        <row r="254">
          <cell r="A254">
            <v>41</v>
          </cell>
          <cell r="B254" t="str">
            <v>Овощи, картофель, бахчевые культуры свежие</v>
          </cell>
          <cell r="C254">
            <v>2</v>
          </cell>
        </row>
        <row r="255">
          <cell r="A255">
            <v>31</v>
          </cell>
          <cell r="B255" t="str">
            <v>Хлопок-сырец</v>
          </cell>
          <cell r="C255">
            <v>2</v>
          </cell>
        </row>
        <row r="256">
          <cell r="A256">
            <v>24</v>
          </cell>
          <cell r="B256" t="str">
            <v>Семена прочие</v>
          </cell>
          <cell r="C256">
            <v>2</v>
          </cell>
        </row>
        <row r="257">
          <cell r="A257">
            <v>23</v>
          </cell>
          <cell r="B257" t="str">
            <v>Семена свеклы сахарной</v>
          </cell>
          <cell r="C257">
            <v>2</v>
          </cell>
        </row>
        <row r="258">
          <cell r="A258">
            <v>22</v>
          </cell>
          <cell r="B258" t="str">
            <v>Семена хлопчатника</v>
          </cell>
          <cell r="C258">
            <v>2</v>
          </cell>
        </row>
        <row r="259">
          <cell r="A259">
            <v>21</v>
          </cell>
          <cell r="B259" t="str">
            <v>Семена технических культур</v>
          </cell>
          <cell r="C259">
            <v>2</v>
          </cell>
        </row>
        <row r="260">
          <cell r="A260">
            <v>18</v>
          </cell>
          <cell r="B260" t="str">
            <v xml:space="preserve">Прочий зерновые </v>
          </cell>
          <cell r="C260">
            <v>2</v>
          </cell>
        </row>
        <row r="261">
          <cell r="A261">
            <v>17</v>
          </cell>
          <cell r="B261" t="str">
            <v xml:space="preserve">Рис </v>
          </cell>
          <cell r="C261">
            <v>2</v>
          </cell>
        </row>
        <row r="262">
          <cell r="A262">
            <v>16</v>
          </cell>
          <cell r="B262" t="str">
            <v>Початки кукурузы</v>
          </cell>
          <cell r="C262">
            <v>2</v>
          </cell>
        </row>
        <row r="263">
          <cell r="A263">
            <v>15</v>
          </cell>
          <cell r="B263" t="str">
            <v>Зерно кукурузы</v>
          </cell>
          <cell r="C26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B 10m 2014"/>
      <sheetName val="X-rate"/>
      <sheetName val="2013 misstatements"/>
      <sheetName val="Tickmarks"/>
    </sheetNames>
    <sheetDataSet>
      <sheetData sheetId="0"/>
      <sheetData sheetId="1">
        <row r="74">
          <cell r="D74" t="str">
            <v>#TRIAL BALANCE</v>
          </cell>
        </row>
      </sheetData>
      <sheetData sheetId="2">
        <row r="307">
          <cell r="D307">
            <v>178.66320132013166</v>
          </cell>
        </row>
      </sheetData>
      <sheetData sheetId="3">
        <row r="4">
          <cell r="E4">
            <v>127000</v>
          </cell>
        </row>
        <row r="5">
          <cell r="E5">
            <v>114000</v>
          </cell>
        </row>
        <row r="6">
          <cell r="E6">
            <v>13000</v>
          </cell>
        </row>
        <row r="23">
          <cell r="E23" t="str">
            <v>no</v>
          </cell>
          <cell r="G23">
            <v>-6223</v>
          </cell>
          <cell r="I23">
            <v>6223</v>
          </cell>
        </row>
      </sheetData>
      <sheetData sheetId="4">
        <row r="3">
          <cell r="A3" t="str">
            <v>{a}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D43"/>
  <sheetViews>
    <sheetView workbookViewId="0">
      <selection activeCell="H34" sqref="H34"/>
    </sheetView>
  </sheetViews>
  <sheetFormatPr defaultRowHeight="11.25" x14ac:dyDescent="0.2"/>
  <cols>
    <col min="1" max="1" width="55.1640625" style="60" customWidth="1"/>
    <col min="2" max="2" width="9.33203125" style="60"/>
    <col min="3" max="3" width="18.33203125" style="63" customWidth="1"/>
    <col min="4" max="4" width="19.33203125" style="63" customWidth="1"/>
    <col min="5" max="9" width="9.33203125" style="63"/>
    <col min="10" max="16384" width="9.33203125" style="60"/>
  </cols>
  <sheetData>
    <row r="1" spans="1:4" ht="14.25" x14ac:dyDescent="0.2">
      <c r="A1" s="61"/>
      <c r="B1" s="14" t="s">
        <v>135</v>
      </c>
      <c r="C1" s="62"/>
      <c r="D1" s="62"/>
    </row>
    <row r="2" spans="1:4" ht="12" x14ac:dyDescent="0.2">
      <c r="A2" s="61" t="s">
        <v>0</v>
      </c>
      <c r="B2" s="64"/>
      <c r="C2" s="62"/>
      <c r="D2" s="62"/>
    </row>
    <row r="3" spans="1:4" ht="12" x14ac:dyDescent="0.2">
      <c r="A3" s="65" t="s">
        <v>1</v>
      </c>
      <c r="B3" s="64"/>
      <c r="C3" s="62"/>
      <c r="D3" s="62"/>
    </row>
    <row r="4" spans="1:4" ht="12" x14ac:dyDescent="0.2">
      <c r="A4" s="61"/>
      <c r="B4" s="64"/>
      <c r="C4" s="62"/>
      <c r="D4" s="62"/>
    </row>
    <row r="5" spans="1:4" ht="12" x14ac:dyDescent="0.2">
      <c r="A5" s="66" t="s">
        <v>60</v>
      </c>
      <c r="B5" s="67"/>
      <c r="C5" s="67"/>
      <c r="D5" s="67"/>
    </row>
    <row r="6" spans="1:4" ht="12" x14ac:dyDescent="0.2">
      <c r="A6" s="66" t="s">
        <v>61</v>
      </c>
      <c r="B6" s="67"/>
      <c r="C6" s="67"/>
      <c r="D6" s="67"/>
    </row>
    <row r="7" spans="1:4" ht="12" x14ac:dyDescent="0.2">
      <c r="A7" s="66" t="s">
        <v>153</v>
      </c>
      <c r="B7" s="67"/>
      <c r="C7" s="67"/>
      <c r="D7" s="67"/>
    </row>
    <row r="8" spans="1:4" ht="12" x14ac:dyDescent="0.2">
      <c r="A8" s="68"/>
      <c r="B8" s="64"/>
      <c r="C8" s="62"/>
      <c r="D8" s="62"/>
    </row>
    <row r="9" spans="1:4" ht="12" x14ac:dyDescent="0.2">
      <c r="A9" s="61"/>
      <c r="B9" s="64"/>
      <c r="C9" s="62"/>
      <c r="D9" s="62"/>
    </row>
    <row r="10" spans="1:4" ht="12" x14ac:dyDescent="0.2">
      <c r="A10" s="69" t="s">
        <v>4</v>
      </c>
      <c r="B10" s="70" t="s">
        <v>5</v>
      </c>
      <c r="C10" s="71" t="s">
        <v>146</v>
      </c>
      <c r="D10" s="71" t="s">
        <v>154</v>
      </c>
    </row>
    <row r="11" spans="1:4" ht="12" x14ac:dyDescent="0.2">
      <c r="A11" s="72"/>
      <c r="B11" s="73"/>
      <c r="C11" s="74"/>
      <c r="D11" s="74"/>
    </row>
    <row r="12" spans="1:4" ht="12" x14ac:dyDescent="0.2">
      <c r="A12" s="75" t="s">
        <v>62</v>
      </c>
      <c r="B12" s="76"/>
      <c r="C12" s="77">
        <v>25121383.120650001</v>
      </c>
      <c r="D12" s="77">
        <v>23232493.364720002</v>
      </c>
    </row>
    <row r="13" spans="1:4" ht="12" x14ac:dyDescent="0.2">
      <c r="A13" s="75" t="s">
        <v>63</v>
      </c>
      <c r="B13" s="76"/>
      <c r="C13" s="78">
        <v>-9578881.9118300006</v>
      </c>
      <c r="D13" s="78">
        <v>-9731557.4259300008</v>
      </c>
    </row>
    <row r="14" spans="1:4" ht="12" x14ac:dyDescent="0.2">
      <c r="A14" s="79" t="s">
        <v>64</v>
      </c>
      <c r="B14" s="80"/>
      <c r="C14" s="81">
        <f>SUM(C12:C13)</f>
        <v>15542501.20882</v>
      </c>
      <c r="D14" s="81">
        <f>SUM(D12:D13)</f>
        <v>13500935.938790001</v>
      </c>
    </row>
    <row r="15" spans="1:4" ht="12" x14ac:dyDescent="0.2">
      <c r="A15" s="79"/>
      <c r="B15" s="80"/>
      <c r="C15" s="82"/>
      <c r="D15" s="82"/>
    </row>
    <row r="16" spans="1:4" ht="12" x14ac:dyDescent="0.2">
      <c r="A16" s="75" t="s">
        <v>65</v>
      </c>
      <c r="B16" s="76"/>
      <c r="C16" s="77">
        <v>-2542331.32504</v>
      </c>
      <c r="D16" s="77">
        <v>-2238664.4248299999</v>
      </c>
    </row>
    <row r="17" spans="1:4" ht="12" x14ac:dyDescent="0.2">
      <c r="A17" s="75" t="s">
        <v>66</v>
      </c>
      <c r="B17" s="76"/>
      <c r="C17" s="77">
        <v>-935058.66274000006</v>
      </c>
      <c r="D17" s="77">
        <v>-894148.07429999998</v>
      </c>
    </row>
    <row r="18" spans="1:4" ht="12" x14ac:dyDescent="0.2">
      <c r="A18" s="75" t="s">
        <v>67</v>
      </c>
      <c r="B18" s="76"/>
      <c r="C18" s="77">
        <v>-47825.429239999998</v>
      </c>
      <c r="D18" s="77">
        <v>-185282.45740000001</v>
      </c>
    </row>
    <row r="19" spans="1:4" ht="12" x14ac:dyDescent="0.2">
      <c r="A19" s="75" t="s">
        <v>68</v>
      </c>
      <c r="B19" s="76"/>
      <c r="C19" s="78">
        <v>23060.609479999999</v>
      </c>
      <c r="D19" s="78">
        <v>46914.287830000001</v>
      </c>
    </row>
    <row r="20" spans="1:4" ht="12" x14ac:dyDescent="0.2">
      <c r="A20" s="79" t="s">
        <v>69</v>
      </c>
      <c r="B20" s="80"/>
      <c r="C20" s="81">
        <f>SUM(C14:C19)</f>
        <v>12040346.401280001</v>
      </c>
      <c r="D20" s="81">
        <f>SUM(D14:D19)</f>
        <v>10229755.270090001</v>
      </c>
    </row>
    <row r="21" spans="1:4" ht="12" x14ac:dyDescent="0.2">
      <c r="A21" s="79"/>
      <c r="B21" s="80"/>
      <c r="C21" s="82"/>
      <c r="D21" s="82"/>
    </row>
    <row r="22" spans="1:4" ht="12" x14ac:dyDescent="0.2">
      <c r="A22" s="75" t="s">
        <v>70</v>
      </c>
      <c r="B22" s="76"/>
      <c r="C22" s="77">
        <v>125763.06548</v>
      </c>
      <c r="D22" s="77">
        <v>69047.080379999999</v>
      </c>
    </row>
    <row r="23" spans="1:4" ht="12" x14ac:dyDescent="0.2">
      <c r="A23" s="75" t="s">
        <v>71</v>
      </c>
      <c r="B23" s="76"/>
      <c r="C23" s="78">
        <v>-1434799.7903400001</v>
      </c>
      <c r="D23" s="78">
        <v>-1262740.69034</v>
      </c>
    </row>
    <row r="24" spans="1:4" ht="12" x14ac:dyDescent="0.2">
      <c r="A24" s="79" t="s">
        <v>72</v>
      </c>
      <c r="B24" s="80"/>
      <c r="C24" s="83">
        <f>SUM(C22:C23)</f>
        <v>-1309036.72486</v>
      </c>
      <c r="D24" s="83">
        <f>SUM(D22:D23)</f>
        <v>-1193693.60996</v>
      </c>
    </row>
    <row r="25" spans="1:4" ht="12" x14ac:dyDescent="0.2">
      <c r="A25" s="75"/>
      <c r="B25" s="76"/>
      <c r="C25" s="84"/>
      <c r="D25" s="84"/>
    </row>
    <row r="26" spans="1:4" ht="12" x14ac:dyDescent="0.2">
      <c r="A26" s="79" t="s">
        <v>73</v>
      </c>
      <c r="B26" s="80"/>
      <c r="C26" s="85">
        <f>C20+C24</f>
        <v>10731309.676420001</v>
      </c>
      <c r="D26" s="85">
        <f>D20+D24</f>
        <v>9036061.6601300016</v>
      </c>
    </row>
    <row r="27" spans="1:4" ht="12" x14ac:dyDescent="0.2">
      <c r="A27" s="75" t="s">
        <v>74</v>
      </c>
      <c r="B27" s="76"/>
      <c r="C27" s="78">
        <v>-1513539.7080000001</v>
      </c>
      <c r="D27" s="78">
        <v>-1056856.683</v>
      </c>
    </row>
    <row r="28" spans="1:4" ht="12" x14ac:dyDescent="0.2">
      <c r="A28" s="75"/>
      <c r="B28" s="76"/>
      <c r="C28" s="84"/>
      <c r="D28" s="84"/>
    </row>
    <row r="29" spans="1:4" ht="24.75" thickBot="1" x14ac:dyDescent="0.25">
      <c r="A29" s="79" t="s">
        <v>75</v>
      </c>
      <c r="B29" s="80"/>
      <c r="C29" s="86">
        <f>C26+C27</f>
        <v>9217769.9684200007</v>
      </c>
      <c r="D29" s="86">
        <f>D26+D27</f>
        <v>7979204.9771300014</v>
      </c>
    </row>
    <row r="30" spans="1:4" ht="12.75" thickTop="1" x14ac:dyDescent="0.2">
      <c r="A30" s="87"/>
      <c r="B30" s="64"/>
      <c r="C30" s="88"/>
      <c r="D30" s="88"/>
    </row>
    <row r="31" spans="1:4" ht="12" x14ac:dyDescent="0.2">
      <c r="A31" s="68" t="s">
        <v>76</v>
      </c>
      <c r="B31" s="64"/>
      <c r="C31" s="89"/>
      <c r="D31" s="89"/>
    </row>
    <row r="32" spans="1:4" ht="12.75" thickBot="1" x14ac:dyDescent="0.25">
      <c r="A32" s="61" t="s">
        <v>77</v>
      </c>
      <c r="B32" s="64"/>
      <c r="C32" s="89">
        <v>92</v>
      </c>
      <c r="D32" s="89">
        <v>192</v>
      </c>
    </row>
    <row r="33" spans="1:30" ht="12.75" thickTop="1" x14ac:dyDescent="0.2">
      <c r="A33" s="90" t="s">
        <v>54</v>
      </c>
      <c r="B33" s="67"/>
      <c r="C33" s="88"/>
      <c r="D33" s="88"/>
    </row>
    <row r="34" spans="1:30" x14ac:dyDescent="0.2">
      <c r="B34" s="63"/>
      <c r="J34" s="63"/>
    </row>
    <row r="35" spans="1:30" x14ac:dyDescent="0.2">
      <c r="B35" s="63"/>
      <c r="J35" s="63"/>
    </row>
    <row r="36" spans="1:30" s="94" customFormat="1" ht="34.5" customHeight="1" x14ac:dyDescent="0.2">
      <c r="A36" s="91" t="s">
        <v>136</v>
      </c>
      <c r="B36" s="92"/>
      <c r="C36" s="93"/>
      <c r="D36" s="93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</row>
    <row r="37" spans="1:30" s="94" customFormat="1" ht="12" x14ac:dyDescent="0.2">
      <c r="A37" s="19"/>
      <c r="B37" s="92"/>
      <c r="C37" s="93"/>
      <c r="D37" s="93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</row>
    <row r="38" spans="1:30" s="94" customFormat="1" ht="12" x14ac:dyDescent="0.2">
      <c r="A38" s="91"/>
      <c r="B38" s="91"/>
      <c r="C38" s="93"/>
      <c r="D38" s="93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</row>
    <row r="39" spans="1:30" s="94" customFormat="1" ht="12" x14ac:dyDescent="0.2">
      <c r="A39" s="91" t="s">
        <v>137</v>
      </c>
      <c r="B39" s="95" t="s">
        <v>138</v>
      </c>
      <c r="C39" s="95"/>
      <c r="D39" s="96" t="s">
        <v>59</v>
      </c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</row>
    <row r="40" spans="1:30" s="94" customFormat="1" ht="12" x14ac:dyDescent="0.2">
      <c r="A40" s="91" t="s">
        <v>145</v>
      </c>
      <c r="B40" s="95" t="s">
        <v>139</v>
      </c>
      <c r="C40" s="95"/>
      <c r="D40" s="97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</row>
    <row r="41" spans="1:30" s="94" customFormat="1" ht="56.25" customHeight="1" x14ac:dyDescent="0.2">
      <c r="A41" s="98" t="s">
        <v>140</v>
      </c>
      <c r="B41" s="99" t="s">
        <v>141</v>
      </c>
      <c r="C41" s="99"/>
      <c r="D41" s="91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</row>
    <row r="42" spans="1:30" s="101" customFormat="1" ht="12" x14ac:dyDescent="0.2">
      <c r="A42" s="100" t="s">
        <v>147</v>
      </c>
      <c r="B42" s="100"/>
      <c r="C42" s="100"/>
      <c r="D42" s="100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</row>
    <row r="43" spans="1:30" s="101" customFormat="1" ht="12" x14ac:dyDescent="0.2">
      <c r="A43" s="100" t="s">
        <v>142</v>
      </c>
      <c r="B43" s="100"/>
      <c r="C43" s="100"/>
      <c r="D43" s="100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</row>
  </sheetData>
  <mergeCells count="7">
    <mergeCell ref="B40:C40"/>
    <mergeCell ref="B41:C41"/>
    <mergeCell ref="A5:D5"/>
    <mergeCell ref="A6:D6"/>
    <mergeCell ref="A7:D7"/>
    <mergeCell ref="A33:B33"/>
    <mergeCell ref="B39:C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outlinePr summaryBelow="0" summaryRight="0"/>
    <pageSetUpPr autoPageBreaks="0"/>
  </sheetPr>
  <dimension ref="A1:AD82"/>
  <sheetViews>
    <sheetView zoomScaleNormal="100" workbookViewId="0">
      <selection activeCell="C9" sqref="C9"/>
    </sheetView>
  </sheetViews>
  <sheetFormatPr defaultColWidth="10.5" defaultRowHeight="11.45" customHeight="1" x14ac:dyDescent="0.2"/>
  <cols>
    <col min="1" max="1" width="44.6640625" style="102" customWidth="1"/>
    <col min="2" max="2" width="6.83203125" style="102" customWidth="1"/>
    <col min="3" max="4" width="17.33203125" style="103" customWidth="1"/>
    <col min="5" max="5" width="10.5" style="63"/>
    <col min="6" max="16384" width="10.5" style="60"/>
  </cols>
  <sheetData>
    <row r="1" spans="1:5" s="102" customFormat="1" ht="11.1" customHeight="1" x14ac:dyDescent="0.2">
      <c r="C1" s="14" t="s">
        <v>144</v>
      </c>
      <c r="D1" s="103"/>
      <c r="E1" s="103"/>
    </row>
    <row r="2" spans="1:5" s="102" customFormat="1" ht="11.1" customHeight="1" x14ac:dyDescent="0.2">
      <c r="A2" s="104" t="s">
        <v>0</v>
      </c>
      <c r="C2" s="103"/>
      <c r="D2" s="103"/>
      <c r="E2" s="103"/>
    </row>
    <row r="3" spans="1:5" s="102" customFormat="1" ht="11.1" customHeight="1" x14ac:dyDescent="0.2">
      <c r="A3" s="105" t="s">
        <v>1</v>
      </c>
      <c r="C3" s="103"/>
      <c r="D3" s="103"/>
      <c r="E3" s="103"/>
    </row>
    <row r="4" spans="1:5" s="102" customFormat="1" ht="11.1" customHeight="1" x14ac:dyDescent="0.2">
      <c r="A4" s="106"/>
      <c r="C4" s="107"/>
      <c r="D4" s="107"/>
      <c r="E4" s="103"/>
    </row>
    <row r="5" spans="1:5" s="102" customFormat="1" ht="11.1" customHeight="1" x14ac:dyDescent="0.2">
      <c r="A5" s="108" t="s">
        <v>2</v>
      </c>
      <c r="C5" s="107"/>
      <c r="D5" s="107"/>
      <c r="E5" s="103"/>
    </row>
    <row r="6" spans="1:5" s="102" customFormat="1" ht="11.1" customHeight="1" x14ac:dyDescent="0.2">
      <c r="A6" s="108" t="s">
        <v>3</v>
      </c>
      <c r="C6" s="107"/>
      <c r="D6" s="107"/>
      <c r="E6" s="103"/>
    </row>
    <row r="7" spans="1:5" s="102" customFormat="1" ht="11.1" customHeight="1" x14ac:dyDescent="0.2">
      <c r="A7" s="108" t="s">
        <v>146</v>
      </c>
      <c r="C7" s="103"/>
      <c r="D7" s="103"/>
      <c r="E7" s="103"/>
    </row>
    <row r="8" spans="1:5" s="102" customFormat="1" ht="11.1" customHeight="1" x14ac:dyDescent="0.2">
      <c r="A8" s="106"/>
      <c r="C8" s="107"/>
      <c r="D8" s="107"/>
      <c r="E8" s="103"/>
    </row>
    <row r="9" spans="1:5" s="102" customFormat="1" ht="11.1" customHeight="1" x14ac:dyDescent="0.2">
      <c r="A9" s="109" t="s">
        <v>4</v>
      </c>
      <c r="B9" s="110" t="s">
        <v>5</v>
      </c>
      <c r="C9" s="111" t="s">
        <v>146</v>
      </c>
      <c r="D9" s="111" t="s">
        <v>154</v>
      </c>
      <c r="E9" s="103"/>
    </row>
    <row r="10" spans="1:5" s="102" customFormat="1" ht="11.1" customHeight="1" x14ac:dyDescent="0.2">
      <c r="A10" s="112"/>
      <c r="B10" s="113"/>
      <c r="C10" s="114"/>
      <c r="D10" s="114"/>
      <c r="E10" s="103"/>
    </row>
    <row r="11" spans="1:5" s="102" customFormat="1" ht="11.1" customHeight="1" x14ac:dyDescent="0.2">
      <c r="A11" s="115" t="s">
        <v>7</v>
      </c>
      <c r="C11" s="103"/>
      <c r="D11" s="103"/>
      <c r="E11" s="103"/>
    </row>
    <row r="12" spans="1:5" s="102" customFormat="1" ht="11.1" customHeight="1" x14ac:dyDescent="0.2">
      <c r="A12" s="116"/>
      <c r="C12" s="103"/>
      <c r="D12" s="103"/>
      <c r="E12" s="103"/>
    </row>
    <row r="13" spans="1:5" s="102" customFormat="1" ht="11.1" customHeight="1" x14ac:dyDescent="0.2">
      <c r="A13" s="115" t="s">
        <v>8</v>
      </c>
      <c r="C13" s="103"/>
      <c r="D13" s="103"/>
      <c r="E13" s="103"/>
    </row>
    <row r="14" spans="1:5" s="102" customFormat="1" ht="11.1" customHeight="1" x14ac:dyDescent="0.2">
      <c r="A14" s="117" t="s">
        <v>10</v>
      </c>
      <c r="C14" s="118">
        <v>54092917.884149998</v>
      </c>
      <c r="D14" s="118">
        <v>5383923.5197200002</v>
      </c>
      <c r="E14" s="103"/>
    </row>
    <row r="15" spans="1:5" s="102" customFormat="1" ht="11.1" customHeight="1" x14ac:dyDescent="0.2">
      <c r="A15" s="117" t="s">
        <v>9</v>
      </c>
      <c r="C15" s="118">
        <v>5549569.5362099996</v>
      </c>
      <c r="D15" s="118">
        <v>52037946.663970001</v>
      </c>
      <c r="E15" s="103"/>
    </row>
    <row r="16" spans="1:5" s="102" customFormat="1" ht="11.1" customHeight="1" x14ac:dyDescent="0.2">
      <c r="A16" s="117" t="s">
        <v>11</v>
      </c>
      <c r="C16" s="118">
        <v>26753.84806</v>
      </c>
      <c r="D16" s="118">
        <v>27468.86464</v>
      </c>
      <c r="E16" s="103"/>
    </row>
    <row r="17" spans="1:5" s="102" customFormat="1" ht="11.1" customHeight="1" x14ac:dyDescent="0.2">
      <c r="A17" s="117" t="s">
        <v>12</v>
      </c>
      <c r="C17" s="118">
        <v>40359.505640000003</v>
      </c>
      <c r="D17" s="118">
        <v>29200.366559999999</v>
      </c>
      <c r="E17" s="103"/>
    </row>
    <row r="18" spans="1:5" s="102" customFormat="1" ht="11.1" customHeight="1" x14ac:dyDescent="0.2">
      <c r="A18" s="117" t="s">
        <v>13</v>
      </c>
      <c r="C18" s="118">
        <v>3774815.91506</v>
      </c>
      <c r="D18" s="118">
        <v>614543.68805999996</v>
      </c>
      <c r="E18" s="103"/>
    </row>
    <row r="19" spans="1:5" s="102" customFormat="1" ht="11.1" customHeight="1" x14ac:dyDescent="0.2">
      <c r="A19" s="117" t="s">
        <v>14</v>
      </c>
      <c r="C19" s="118" t="s">
        <v>15</v>
      </c>
      <c r="D19" s="118">
        <v>0</v>
      </c>
      <c r="E19" s="103"/>
    </row>
    <row r="20" spans="1:5" s="102" customFormat="1" ht="11.1" customHeight="1" x14ac:dyDescent="0.2">
      <c r="A20" s="117" t="s">
        <v>16</v>
      </c>
      <c r="C20" s="118">
        <v>0</v>
      </c>
      <c r="D20" s="118">
        <v>0</v>
      </c>
      <c r="E20" s="103"/>
    </row>
    <row r="21" spans="1:5" s="102" customFormat="1" ht="11.1" customHeight="1" x14ac:dyDescent="0.2">
      <c r="A21" s="117" t="s">
        <v>17</v>
      </c>
      <c r="C21" s="118">
        <v>904617.78232</v>
      </c>
      <c r="D21" s="118">
        <v>904617.78232</v>
      </c>
      <c r="E21" s="103"/>
    </row>
    <row r="22" spans="1:5" s="102" customFormat="1" ht="11.1" customHeight="1" x14ac:dyDescent="0.2">
      <c r="A22" s="117" t="s">
        <v>18</v>
      </c>
      <c r="C22" s="118">
        <v>193521.29</v>
      </c>
      <c r="D22" s="118">
        <v>193521.29</v>
      </c>
      <c r="E22" s="103"/>
    </row>
    <row r="23" spans="1:5" s="102" customFormat="1" ht="11.1" customHeight="1" x14ac:dyDescent="0.2">
      <c r="A23" s="117" t="s">
        <v>19</v>
      </c>
      <c r="C23" s="119">
        <v>0</v>
      </c>
      <c r="D23" s="119">
        <v>0</v>
      </c>
      <c r="E23" s="103"/>
    </row>
    <row r="24" spans="1:5" s="102" customFormat="1" ht="11.1" customHeight="1" x14ac:dyDescent="0.2">
      <c r="A24" s="115" t="s">
        <v>20</v>
      </c>
      <c r="C24" s="120">
        <f>SUM(C14:C23)</f>
        <v>64582555.761439994</v>
      </c>
      <c r="D24" s="120">
        <f>SUM(D14:D23)</f>
        <v>59191222.175269999</v>
      </c>
      <c r="E24" s="103"/>
    </row>
    <row r="25" spans="1:5" s="102" customFormat="1" ht="11.1" customHeight="1" x14ac:dyDescent="0.2">
      <c r="A25" s="116"/>
      <c r="C25" s="121"/>
      <c r="D25" s="121"/>
      <c r="E25" s="103"/>
    </row>
    <row r="26" spans="1:5" s="102" customFormat="1" ht="11.1" customHeight="1" x14ac:dyDescent="0.2">
      <c r="A26" s="115" t="s">
        <v>21</v>
      </c>
      <c r="C26" s="103"/>
      <c r="D26" s="103"/>
      <c r="E26" s="103"/>
    </row>
    <row r="27" spans="1:5" s="102" customFormat="1" ht="11.1" customHeight="1" x14ac:dyDescent="0.2">
      <c r="A27" s="117" t="s">
        <v>17</v>
      </c>
      <c r="C27" s="118">
        <v>3153286.52391</v>
      </c>
      <c r="D27" s="118">
        <v>4191215</v>
      </c>
      <c r="E27" s="103"/>
    </row>
    <row r="28" spans="1:5" s="102" customFormat="1" ht="11.1" customHeight="1" x14ac:dyDescent="0.2">
      <c r="A28" s="117" t="s">
        <v>22</v>
      </c>
      <c r="C28" s="118">
        <v>4055639.6304600006</v>
      </c>
      <c r="D28" s="118">
        <v>1753026</v>
      </c>
      <c r="E28" s="103"/>
    </row>
    <row r="29" spans="1:5" s="102" customFormat="1" ht="11.1" customHeight="1" x14ac:dyDescent="0.2">
      <c r="A29" s="117" t="s">
        <v>23</v>
      </c>
      <c r="C29" s="118">
        <v>22316.430010000011</v>
      </c>
      <c r="D29" s="118">
        <v>134794.87615</v>
      </c>
      <c r="E29" s="103"/>
    </row>
    <row r="30" spans="1:5" s="102" customFormat="1" ht="11.1" customHeight="1" x14ac:dyDescent="0.2">
      <c r="A30" s="117" t="s">
        <v>24</v>
      </c>
      <c r="C30" s="118">
        <v>1559329.1468799999</v>
      </c>
      <c r="D30" s="118">
        <v>424153.31677999999</v>
      </c>
      <c r="E30" s="103"/>
    </row>
    <row r="31" spans="1:5" s="102" customFormat="1" ht="11.1" customHeight="1" x14ac:dyDescent="0.2">
      <c r="A31" s="117" t="s">
        <v>25</v>
      </c>
      <c r="C31" s="118">
        <v>1175829.29773</v>
      </c>
      <c r="D31" s="118">
        <v>1451944</v>
      </c>
      <c r="E31" s="103"/>
    </row>
    <row r="32" spans="1:5" s="102" customFormat="1" ht="11.1" customHeight="1" x14ac:dyDescent="0.2">
      <c r="A32" s="117" t="s">
        <v>26</v>
      </c>
      <c r="C32" s="118">
        <v>793564.72701000003</v>
      </c>
      <c r="D32" s="118">
        <v>1056610.99046</v>
      </c>
      <c r="E32" s="103"/>
    </row>
    <row r="33" spans="1:7" s="102" customFormat="1" ht="11.1" customHeight="1" x14ac:dyDescent="0.2">
      <c r="A33" s="117" t="s">
        <v>18</v>
      </c>
      <c r="C33" s="119">
        <v>29379.7</v>
      </c>
      <c r="D33" s="119">
        <v>17023.3</v>
      </c>
      <c r="E33" s="103"/>
    </row>
    <row r="34" spans="1:7" s="102" customFormat="1" ht="11.1" customHeight="1" x14ac:dyDescent="0.2">
      <c r="A34" s="117" t="s">
        <v>27</v>
      </c>
      <c r="C34" s="118">
        <v>6622619.5220299996</v>
      </c>
      <c r="D34" s="118">
        <v>8064898</v>
      </c>
      <c r="E34" s="103"/>
    </row>
    <row r="35" spans="1:7" s="102" customFormat="1" ht="11.1" customHeight="1" x14ac:dyDescent="0.2">
      <c r="A35" s="115" t="s">
        <v>28</v>
      </c>
      <c r="C35" s="120">
        <f>SUM(C27:C34)</f>
        <v>17411964.978030004</v>
      </c>
      <c r="D35" s="120">
        <f>SUM(D27:D34)</f>
        <v>17093665.48339</v>
      </c>
      <c r="E35" s="103"/>
    </row>
    <row r="36" spans="1:7" s="102" customFormat="1" ht="11.1" customHeight="1" x14ac:dyDescent="0.2">
      <c r="A36" s="116"/>
      <c r="C36" s="121"/>
      <c r="D36" s="121"/>
      <c r="E36" s="103"/>
    </row>
    <row r="37" spans="1:7" s="102" customFormat="1" ht="12" customHeight="1" x14ac:dyDescent="0.2">
      <c r="A37" s="115" t="s">
        <v>29</v>
      </c>
      <c r="C37" s="122">
        <f>C24+C35</f>
        <v>81994520.739470005</v>
      </c>
      <c r="D37" s="122">
        <f>D24+D35</f>
        <v>76284887.658659995</v>
      </c>
      <c r="E37" s="103"/>
    </row>
    <row r="38" spans="1:7" s="102" customFormat="1" ht="12" customHeight="1" x14ac:dyDescent="0.2">
      <c r="A38" s="106"/>
      <c r="C38" s="123"/>
      <c r="D38" s="123"/>
      <c r="E38" s="103"/>
    </row>
    <row r="39" spans="1:7" s="102" customFormat="1" ht="11.1" customHeight="1" x14ac:dyDescent="0.2">
      <c r="A39" s="115" t="s">
        <v>30</v>
      </c>
      <c r="C39" s="103"/>
      <c r="D39" s="103"/>
      <c r="E39" s="103"/>
    </row>
    <row r="40" spans="1:7" s="102" customFormat="1" ht="12.95" customHeight="1" x14ac:dyDescent="0.2">
      <c r="A40" s="116"/>
      <c r="C40" s="103"/>
      <c r="D40" s="103"/>
      <c r="E40" s="103"/>
    </row>
    <row r="41" spans="1:7" s="102" customFormat="1" ht="11.1" customHeight="1" x14ac:dyDescent="0.2">
      <c r="A41" s="115" t="s">
        <v>31</v>
      </c>
      <c r="C41" s="103"/>
      <c r="D41" s="103"/>
      <c r="E41" s="103"/>
    </row>
    <row r="42" spans="1:7" s="102" customFormat="1" ht="11.1" customHeight="1" x14ac:dyDescent="0.2">
      <c r="A42" s="117" t="s">
        <v>32</v>
      </c>
      <c r="C42" s="118">
        <v>17754291.93</v>
      </c>
      <c r="D42" s="118">
        <v>17754291.93</v>
      </c>
      <c r="E42" s="103"/>
    </row>
    <row r="43" spans="1:7" s="102" customFormat="1" ht="11.1" customHeight="1" x14ac:dyDescent="0.2">
      <c r="A43" s="117" t="s">
        <v>33</v>
      </c>
      <c r="C43" s="119">
        <f>23547458.28075+0.5</f>
        <v>23547458.780749999</v>
      </c>
      <c r="D43" s="119">
        <v>14329689</v>
      </c>
      <c r="E43" s="103"/>
      <c r="G43" s="103"/>
    </row>
    <row r="44" spans="1:7" s="102" customFormat="1" ht="11.1" customHeight="1" x14ac:dyDescent="0.2">
      <c r="A44" s="115" t="s">
        <v>34</v>
      </c>
      <c r="C44" s="120">
        <f>SUM(C42:C43)</f>
        <v>41301750.710749999</v>
      </c>
      <c r="D44" s="120">
        <f>SUM(D42:D43)</f>
        <v>32083980.93</v>
      </c>
      <c r="E44" s="103"/>
      <c r="G44" s="103"/>
    </row>
    <row r="45" spans="1:7" s="102" customFormat="1" ht="11.1" customHeight="1" x14ac:dyDescent="0.2">
      <c r="A45" s="116"/>
      <c r="C45" s="121"/>
      <c r="D45" s="121"/>
      <c r="E45" s="103"/>
    </row>
    <row r="46" spans="1:7" s="102" customFormat="1" ht="11.1" customHeight="1" x14ac:dyDescent="0.2">
      <c r="A46" s="115" t="s">
        <v>35</v>
      </c>
      <c r="C46" s="103"/>
      <c r="D46" s="103"/>
      <c r="E46" s="103"/>
    </row>
    <row r="47" spans="1:7" s="102" customFormat="1" ht="11.1" customHeight="1" x14ac:dyDescent="0.2">
      <c r="A47" s="117" t="s">
        <v>36</v>
      </c>
      <c r="C47" s="118">
        <v>19444661.647939999</v>
      </c>
      <c r="D47" s="118">
        <v>18714769.814130001</v>
      </c>
      <c r="E47" s="103"/>
    </row>
    <row r="48" spans="1:7" s="102" customFormat="1" ht="11.1" customHeight="1" x14ac:dyDescent="0.2">
      <c r="A48" s="117" t="s">
        <v>37</v>
      </c>
      <c r="C48" s="118">
        <v>7901972.18059</v>
      </c>
      <c r="D48" s="118">
        <v>8076641.15233</v>
      </c>
      <c r="E48" s="103"/>
    </row>
    <row r="49" spans="1:5" s="102" customFormat="1" ht="11.1" customHeight="1" x14ac:dyDescent="0.2">
      <c r="A49" s="117" t="s">
        <v>39</v>
      </c>
      <c r="C49" s="118">
        <v>224062.60200000001</v>
      </c>
      <c r="D49" s="118">
        <v>208853.992</v>
      </c>
      <c r="E49" s="103"/>
    </row>
    <row r="50" spans="1:5" s="102" customFormat="1" ht="11.1" customHeight="1" x14ac:dyDescent="0.2">
      <c r="A50" s="117" t="s">
        <v>40</v>
      </c>
      <c r="C50" s="118">
        <f>1534627.66021-0.1</f>
        <v>1534627.5602099998</v>
      </c>
      <c r="D50" s="118">
        <v>1491054.52021</v>
      </c>
      <c r="E50" s="103"/>
    </row>
    <row r="51" spans="1:5" s="102" customFormat="1" ht="11.1" customHeight="1" x14ac:dyDescent="0.2">
      <c r="A51" s="117" t="s">
        <v>41</v>
      </c>
      <c r="C51" s="118">
        <v>2294224.4939999999</v>
      </c>
      <c r="D51" s="118">
        <v>2294224.4939999999</v>
      </c>
      <c r="E51" s="103"/>
    </row>
    <row r="52" spans="1:5" s="102" customFormat="1" ht="11.1" customHeight="1" x14ac:dyDescent="0.2">
      <c r="A52" s="115" t="s">
        <v>42</v>
      </c>
      <c r="C52" s="120">
        <f>SUM(C47:C51)</f>
        <v>31399548.48474</v>
      </c>
      <c r="D52" s="120">
        <f>SUM(D47:D51)</f>
        <v>30785543.97267</v>
      </c>
      <c r="E52" s="103"/>
    </row>
    <row r="53" spans="1:5" s="102" customFormat="1" ht="11.1" customHeight="1" x14ac:dyDescent="0.2">
      <c r="C53" s="103"/>
      <c r="D53" s="103"/>
      <c r="E53" s="103"/>
    </row>
    <row r="54" spans="1:5" s="102" customFormat="1" ht="11.1" customHeight="1" x14ac:dyDescent="0.2">
      <c r="A54" s="115" t="s">
        <v>43</v>
      </c>
      <c r="C54" s="103"/>
      <c r="D54" s="103"/>
      <c r="E54" s="103"/>
    </row>
    <row r="55" spans="1:5" s="102" customFormat="1" ht="11.1" customHeight="1" x14ac:dyDescent="0.2">
      <c r="A55" s="117" t="s">
        <v>44</v>
      </c>
      <c r="C55" s="118">
        <f>4425691.26464+0.2</f>
        <v>4425691.4646399999</v>
      </c>
      <c r="D55" s="118">
        <v>8235925.3360000001</v>
      </c>
      <c r="E55" s="103"/>
    </row>
    <row r="56" spans="1:5" s="102" customFormat="1" ht="11.1" customHeight="1" x14ac:dyDescent="0.2">
      <c r="A56" s="117" t="s">
        <v>45</v>
      </c>
      <c r="C56" s="118">
        <v>0</v>
      </c>
      <c r="D56" s="118">
        <v>0</v>
      </c>
      <c r="E56" s="103"/>
    </row>
    <row r="57" spans="1:5" s="102" customFormat="1" ht="11.1" customHeight="1" x14ac:dyDescent="0.2">
      <c r="A57" s="117" t="s">
        <v>38</v>
      </c>
      <c r="C57" s="118">
        <f>2558193.89438-0.3</f>
        <v>2558193.5943800001</v>
      </c>
      <c r="D57" s="118">
        <v>2484729.2168000001</v>
      </c>
      <c r="E57" s="103"/>
    </row>
    <row r="58" spans="1:5" s="102" customFormat="1" ht="11.1" customHeight="1" x14ac:dyDescent="0.2">
      <c r="A58" s="117" t="s">
        <v>46</v>
      </c>
      <c r="C58" s="118">
        <f>1415499.93689-0.4</f>
        <v>1415499.5368900001</v>
      </c>
      <c r="D58" s="118">
        <v>2373757</v>
      </c>
      <c r="E58" s="103"/>
    </row>
    <row r="59" spans="1:5" s="102" customFormat="1" ht="11.1" customHeight="1" x14ac:dyDescent="0.2">
      <c r="A59" s="117" t="s">
        <v>39</v>
      </c>
      <c r="C59" s="118">
        <v>61900.758000000002</v>
      </c>
      <c r="D59" s="118">
        <v>85710.09</v>
      </c>
      <c r="E59" s="103"/>
    </row>
    <row r="60" spans="1:5" s="102" customFormat="1" ht="11.1" customHeight="1" x14ac:dyDescent="0.2">
      <c r="A60" s="117" t="s">
        <v>40</v>
      </c>
      <c r="C60" s="118">
        <v>0</v>
      </c>
      <c r="D60" s="118">
        <v>0</v>
      </c>
      <c r="E60" s="103"/>
    </row>
    <row r="61" spans="1:5" s="102" customFormat="1" ht="11.1" customHeight="1" x14ac:dyDescent="0.2">
      <c r="A61" s="117" t="s">
        <v>47</v>
      </c>
      <c r="C61" s="118">
        <v>0</v>
      </c>
      <c r="D61" s="118" t="s">
        <v>15</v>
      </c>
      <c r="E61" s="103"/>
    </row>
    <row r="62" spans="1:5" s="102" customFormat="1" ht="11.1" customHeight="1" x14ac:dyDescent="0.2">
      <c r="A62" s="117" t="s">
        <v>48</v>
      </c>
      <c r="C62" s="118">
        <v>831936.30774999992</v>
      </c>
      <c r="D62" s="118">
        <v>235242.13112000001</v>
      </c>
      <c r="E62" s="103"/>
    </row>
    <row r="63" spans="1:5" s="102" customFormat="1" ht="11.1" customHeight="1" x14ac:dyDescent="0.2">
      <c r="A63" s="115" t="s">
        <v>49</v>
      </c>
      <c r="C63" s="120">
        <f>SUM(C55:C62)</f>
        <v>9293221.6616599988</v>
      </c>
      <c r="D63" s="120">
        <f>SUM(D55:D62)-1</f>
        <v>13415362.77392</v>
      </c>
      <c r="E63" s="103"/>
    </row>
    <row r="64" spans="1:5" s="102" customFormat="1" ht="12" customHeight="1" x14ac:dyDescent="0.2">
      <c r="A64" s="116"/>
      <c r="C64" s="121"/>
      <c r="D64" s="121"/>
      <c r="E64" s="103"/>
    </row>
    <row r="65" spans="1:30" s="102" customFormat="1" ht="11.1" customHeight="1" x14ac:dyDescent="0.2">
      <c r="A65" s="115" t="s">
        <v>50</v>
      </c>
      <c r="C65" s="124">
        <f>C52+C63</f>
        <v>40692770.146399997</v>
      </c>
      <c r="D65" s="124">
        <f>D52+D63</f>
        <v>44200906.746590003</v>
      </c>
      <c r="E65" s="103"/>
    </row>
    <row r="66" spans="1:30" s="102" customFormat="1" ht="11.1" customHeight="1" x14ac:dyDescent="0.2">
      <c r="A66" s="116"/>
      <c r="C66" s="121"/>
      <c r="D66" s="121"/>
      <c r="E66" s="103"/>
    </row>
    <row r="67" spans="1:30" s="102" customFormat="1" ht="12" customHeight="1" x14ac:dyDescent="0.2">
      <c r="A67" s="115" t="s">
        <v>51</v>
      </c>
      <c r="C67" s="122">
        <f>C65+C44</f>
        <v>81994520.857149988</v>
      </c>
      <c r="D67" s="122">
        <f>D65+D44</f>
        <v>76284887.676589996</v>
      </c>
      <c r="E67" s="103"/>
    </row>
    <row r="68" spans="1:30" s="102" customFormat="1" ht="12" customHeight="1" x14ac:dyDescent="0.2">
      <c r="A68" s="106"/>
      <c r="C68" s="123"/>
      <c r="D68" s="123"/>
      <c r="E68" s="103"/>
    </row>
    <row r="70" spans="1:30" s="129" customFormat="1" ht="12" x14ac:dyDescent="0.2">
      <c r="A70" s="125" t="s">
        <v>143</v>
      </c>
      <c r="B70" s="126"/>
      <c r="C70" s="127">
        <v>412613.91</v>
      </c>
      <c r="D70" s="128">
        <v>320547.81</v>
      </c>
    </row>
    <row r="75" spans="1:30" s="94" customFormat="1" ht="34.5" customHeight="1" x14ac:dyDescent="0.2">
      <c r="A75" s="91" t="s">
        <v>136</v>
      </c>
      <c r="B75" s="92"/>
      <c r="C75" s="93"/>
      <c r="D75" s="93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</row>
    <row r="76" spans="1:30" s="94" customFormat="1" ht="12" x14ac:dyDescent="0.2">
      <c r="A76" s="19"/>
      <c r="B76" s="92"/>
      <c r="C76" s="93"/>
      <c r="D76" s="93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</row>
    <row r="77" spans="1:30" s="94" customFormat="1" ht="12" x14ac:dyDescent="0.2">
      <c r="A77" s="91"/>
      <c r="B77" s="91"/>
      <c r="C77" s="93"/>
      <c r="D77" s="93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</row>
    <row r="78" spans="1:30" s="94" customFormat="1" ht="12" x14ac:dyDescent="0.2">
      <c r="A78" s="91" t="s">
        <v>137</v>
      </c>
      <c r="B78" s="95" t="s">
        <v>138</v>
      </c>
      <c r="C78" s="95"/>
      <c r="D78" s="96" t="s">
        <v>59</v>
      </c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</row>
    <row r="79" spans="1:30" s="94" customFormat="1" ht="12" x14ac:dyDescent="0.2">
      <c r="A79" s="91" t="s">
        <v>145</v>
      </c>
      <c r="B79" s="95" t="s">
        <v>139</v>
      </c>
      <c r="C79" s="95"/>
      <c r="D79" s="97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</row>
    <row r="80" spans="1:30" s="94" customFormat="1" ht="56.25" customHeight="1" x14ac:dyDescent="0.2">
      <c r="A80" s="98" t="s">
        <v>140</v>
      </c>
      <c r="B80" s="99" t="s">
        <v>141</v>
      </c>
      <c r="C80" s="99"/>
      <c r="D80" s="91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</row>
    <row r="81" spans="1:30" s="101" customFormat="1" ht="12" x14ac:dyDescent="0.2">
      <c r="A81" s="100" t="s">
        <v>147</v>
      </c>
      <c r="B81" s="100"/>
      <c r="C81" s="100"/>
      <c r="D81" s="100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</row>
    <row r="82" spans="1:30" s="101" customFormat="1" ht="12" x14ac:dyDescent="0.2">
      <c r="A82" s="100" t="s">
        <v>142</v>
      </c>
      <c r="B82" s="100"/>
      <c r="C82" s="100"/>
      <c r="D82" s="100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</row>
  </sheetData>
  <mergeCells count="3">
    <mergeCell ref="B78:C78"/>
    <mergeCell ref="B79:C79"/>
    <mergeCell ref="B80:C80"/>
  </mergeCells>
  <pageMargins left="0.75" right="1" top="0.75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D33"/>
  <sheetViews>
    <sheetView workbookViewId="0">
      <selection activeCell="D15" sqref="D15"/>
    </sheetView>
  </sheetViews>
  <sheetFormatPr defaultRowHeight="11.25" x14ac:dyDescent="0.2"/>
  <cols>
    <col min="1" max="1" width="38.83203125" style="60" bestFit="1" customWidth="1"/>
    <col min="2" max="2" width="19.1640625" style="63" customWidth="1"/>
    <col min="3" max="3" width="20" style="63" customWidth="1"/>
    <col min="4" max="4" width="21" style="63" customWidth="1"/>
    <col min="5" max="20" width="9.33203125" style="63"/>
    <col min="21" max="16384" width="9.33203125" style="60"/>
  </cols>
  <sheetData>
    <row r="1" spans="1:4" ht="14.25" x14ac:dyDescent="0.2">
      <c r="A1" s="130"/>
      <c r="B1" s="131"/>
      <c r="C1" s="14" t="s">
        <v>135</v>
      </c>
      <c r="D1" s="131"/>
    </row>
    <row r="2" spans="1:4" ht="12" x14ac:dyDescent="0.2">
      <c r="A2" s="130" t="s">
        <v>0</v>
      </c>
      <c r="B2" s="131"/>
      <c r="C2" s="131"/>
      <c r="D2" s="131"/>
    </row>
    <row r="3" spans="1:4" ht="12" x14ac:dyDescent="0.2">
      <c r="A3" s="132" t="s">
        <v>1</v>
      </c>
      <c r="B3" s="131"/>
      <c r="C3" s="131"/>
      <c r="D3" s="131"/>
    </row>
    <row r="4" spans="1:4" ht="12" x14ac:dyDescent="0.2">
      <c r="A4" s="130"/>
      <c r="B4" s="131"/>
      <c r="C4" s="131"/>
      <c r="D4" s="131"/>
    </row>
    <row r="5" spans="1:4" ht="12" x14ac:dyDescent="0.2">
      <c r="A5" s="133" t="s">
        <v>52</v>
      </c>
      <c r="B5" s="134"/>
      <c r="C5" s="134"/>
      <c r="D5" s="134"/>
    </row>
    <row r="6" spans="1:4" ht="12" x14ac:dyDescent="0.2">
      <c r="A6" s="133" t="s">
        <v>148</v>
      </c>
      <c r="B6" s="134"/>
      <c r="C6" s="134"/>
      <c r="D6" s="134"/>
    </row>
    <row r="7" spans="1:4" ht="12" x14ac:dyDescent="0.2">
      <c r="A7" s="135"/>
      <c r="B7" s="131"/>
      <c r="C7" s="131"/>
      <c r="D7" s="131"/>
    </row>
    <row r="8" spans="1:4" ht="12" x14ac:dyDescent="0.2">
      <c r="A8" s="130"/>
      <c r="B8" s="131"/>
      <c r="C8" s="131"/>
      <c r="D8" s="131"/>
    </row>
    <row r="9" spans="1:4" ht="24" x14ac:dyDescent="0.2">
      <c r="A9" s="136" t="s">
        <v>4</v>
      </c>
      <c r="B9" s="137" t="s">
        <v>32</v>
      </c>
      <c r="C9" s="137" t="s">
        <v>53</v>
      </c>
      <c r="D9" s="137" t="s">
        <v>54</v>
      </c>
    </row>
    <row r="10" spans="1:4" ht="12" x14ac:dyDescent="0.2">
      <c r="A10" s="138"/>
      <c r="B10" s="139"/>
      <c r="C10" s="139"/>
      <c r="D10" s="139"/>
    </row>
    <row r="11" spans="1:4" ht="12" x14ac:dyDescent="0.2">
      <c r="A11" s="140" t="s">
        <v>55</v>
      </c>
      <c r="B11" s="141">
        <v>17754292.239999998</v>
      </c>
      <c r="C11" s="141">
        <v>242880</v>
      </c>
      <c r="D11" s="141">
        <v>17997172</v>
      </c>
    </row>
    <row r="12" spans="1:4" ht="12" x14ac:dyDescent="0.2">
      <c r="A12" s="142" t="s">
        <v>56</v>
      </c>
      <c r="B12" s="143">
        <v>0</v>
      </c>
      <c r="C12" s="143">
        <v>14086809</v>
      </c>
      <c r="D12" s="144">
        <f>SUM(B12:C12)</f>
        <v>14086809</v>
      </c>
    </row>
    <row r="13" spans="1:4" ht="12" x14ac:dyDescent="0.2">
      <c r="A13" s="142" t="s">
        <v>57</v>
      </c>
      <c r="B13" s="145">
        <v>0</v>
      </c>
      <c r="C13" s="145">
        <f>C12</f>
        <v>14086809</v>
      </c>
      <c r="D13" s="146">
        <f>D12</f>
        <v>14086809</v>
      </c>
    </row>
    <row r="14" spans="1:4" ht="12" x14ac:dyDescent="0.2">
      <c r="A14" s="142" t="s">
        <v>58</v>
      </c>
      <c r="B14" s="145">
        <v>0</v>
      </c>
      <c r="C14" s="145">
        <v>0</v>
      </c>
      <c r="D14" s="146">
        <v>0</v>
      </c>
    </row>
    <row r="15" spans="1:4" ht="12.75" thickBot="1" x14ac:dyDescent="0.25">
      <c r="A15" s="140" t="s">
        <v>6</v>
      </c>
      <c r="B15" s="147">
        <v>17754292.239999998</v>
      </c>
      <c r="C15" s="147">
        <f>C13+C11</f>
        <v>14329689</v>
      </c>
      <c r="D15" s="147">
        <f>D13+D11</f>
        <v>32083981</v>
      </c>
    </row>
    <row r="16" spans="1:4" ht="12.75" thickTop="1" x14ac:dyDescent="0.2">
      <c r="A16" s="142"/>
      <c r="B16" s="148"/>
      <c r="C16" s="148"/>
      <c r="D16" s="148"/>
    </row>
    <row r="17" spans="1:30" ht="12" x14ac:dyDescent="0.2">
      <c r="A17" s="142" t="s">
        <v>149</v>
      </c>
      <c r="B17" s="145">
        <v>0</v>
      </c>
      <c r="C17" s="145">
        <v>9217769.9684200007</v>
      </c>
      <c r="D17" s="145">
        <f>SUM(B17:C17)</f>
        <v>9217769.9684200007</v>
      </c>
    </row>
    <row r="18" spans="1:30" ht="12" x14ac:dyDescent="0.2">
      <c r="A18" s="142" t="s">
        <v>150</v>
      </c>
      <c r="B18" s="145">
        <v>0</v>
      </c>
      <c r="C18" s="145">
        <f>C17</f>
        <v>9217769.9684200007</v>
      </c>
      <c r="D18" s="145">
        <f>D17</f>
        <v>9217769.9684200007</v>
      </c>
    </row>
    <row r="19" spans="1:30" ht="12" x14ac:dyDescent="0.2">
      <c r="A19" s="142" t="s">
        <v>58</v>
      </c>
      <c r="B19" s="145">
        <v>0</v>
      </c>
      <c r="C19" s="145">
        <v>0</v>
      </c>
      <c r="D19" s="146">
        <v>0</v>
      </c>
    </row>
    <row r="20" spans="1:30" ht="12.75" thickBot="1" x14ac:dyDescent="0.25">
      <c r="A20" s="140" t="s">
        <v>146</v>
      </c>
      <c r="B20" s="147">
        <v>17754292.239999998</v>
      </c>
      <c r="C20" s="147">
        <f>C18+C15</f>
        <v>23547458.968419999</v>
      </c>
      <c r="D20" s="147">
        <f>D18+D15</f>
        <v>41301750.968419999</v>
      </c>
    </row>
    <row r="21" spans="1:30" ht="12.75" thickTop="1" x14ac:dyDescent="0.2">
      <c r="A21" s="142"/>
      <c r="B21" s="148"/>
      <c r="C21" s="148"/>
      <c r="D21" s="148"/>
    </row>
    <row r="22" spans="1:30" x14ac:dyDescent="0.2">
      <c r="A22" s="149"/>
      <c r="B22" s="150"/>
      <c r="C22" s="150"/>
      <c r="D22" s="150"/>
    </row>
    <row r="23" spans="1:30" x14ac:dyDescent="0.2">
      <c r="A23" s="149"/>
      <c r="B23" s="150"/>
      <c r="C23" s="150"/>
      <c r="D23" s="150"/>
    </row>
    <row r="26" spans="1:30" s="94" customFormat="1" ht="34.5" customHeight="1" x14ac:dyDescent="0.2">
      <c r="A26" s="91" t="s">
        <v>136</v>
      </c>
      <c r="B26" s="92"/>
      <c r="C26" s="93"/>
      <c r="D26" s="93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</row>
    <row r="27" spans="1:30" s="94" customFormat="1" ht="12" x14ac:dyDescent="0.2">
      <c r="A27" s="19"/>
      <c r="B27" s="92"/>
      <c r="C27" s="93"/>
      <c r="D27" s="93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</row>
    <row r="28" spans="1:30" s="94" customFormat="1" ht="12" x14ac:dyDescent="0.2">
      <c r="A28" s="91"/>
      <c r="B28" s="91"/>
      <c r="C28" s="93"/>
      <c r="D28" s="93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</row>
    <row r="29" spans="1:30" s="94" customFormat="1" ht="12" x14ac:dyDescent="0.2">
      <c r="A29" s="91" t="s">
        <v>137</v>
      </c>
      <c r="B29" s="95" t="s">
        <v>138</v>
      </c>
      <c r="C29" s="95"/>
      <c r="D29" s="96" t="s">
        <v>59</v>
      </c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pans="1:30" s="94" customFormat="1" ht="12" x14ac:dyDescent="0.2">
      <c r="A30" s="91" t="s">
        <v>145</v>
      </c>
      <c r="B30" s="95" t="s">
        <v>139</v>
      </c>
      <c r="C30" s="95"/>
      <c r="D30" s="97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1:30" s="94" customFormat="1" ht="56.25" customHeight="1" x14ac:dyDescent="0.2">
      <c r="A31" s="98" t="s">
        <v>140</v>
      </c>
      <c r="B31" s="99" t="s">
        <v>141</v>
      </c>
      <c r="C31" s="99"/>
      <c r="D31" s="91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2" spans="1:30" s="101" customFormat="1" ht="12" x14ac:dyDescent="0.2">
      <c r="A32" s="100" t="s">
        <v>147</v>
      </c>
      <c r="B32" s="100"/>
      <c r="C32" s="100"/>
      <c r="D32" s="100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</row>
    <row r="33" spans="1:30" s="101" customFormat="1" ht="12" x14ac:dyDescent="0.2">
      <c r="A33" s="100" t="s">
        <v>142</v>
      </c>
      <c r="B33" s="100"/>
      <c r="C33" s="100"/>
      <c r="D33" s="100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</row>
  </sheetData>
  <mergeCells count="5">
    <mergeCell ref="B29:C29"/>
    <mergeCell ref="B30:C30"/>
    <mergeCell ref="B31:C31"/>
    <mergeCell ref="A5:D5"/>
    <mergeCell ref="A6:D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7"/>
  <sheetViews>
    <sheetView tabSelected="1" zoomScaleNormal="100" workbookViewId="0">
      <selection activeCell="AF17" sqref="AF17"/>
    </sheetView>
  </sheetViews>
  <sheetFormatPr defaultRowHeight="11.25" x14ac:dyDescent="0.2"/>
  <cols>
    <col min="3" max="3" width="31.83203125" customWidth="1"/>
    <col min="4" max="9" width="9.33203125" hidden="1" customWidth="1"/>
    <col min="11" max="11" width="5.6640625" customWidth="1"/>
    <col min="14" max="14" width="4.33203125" customWidth="1"/>
    <col min="15" max="15" width="9.33203125" hidden="1" customWidth="1"/>
    <col min="16" max="16" width="4.1640625" hidden="1" customWidth="1"/>
    <col min="17" max="18" width="9.33203125" hidden="1" customWidth="1"/>
    <col min="21" max="21" width="3.5" customWidth="1"/>
    <col min="22" max="22" width="2" hidden="1" customWidth="1"/>
    <col min="23" max="24" width="9.33203125" hidden="1" customWidth="1"/>
  </cols>
  <sheetData>
    <row r="1" spans="1:25" ht="14.25" x14ac:dyDescent="0.2">
      <c r="A1" s="12"/>
      <c r="K1" s="14" t="s">
        <v>135</v>
      </c>
    </row>
    <row r="2" spans="1:25" ht="12" x14ac:dyDescent="0.2">
      <c r="A2" s="56" t="s">
        <v>0</v>
      </c>
    </row>
    <row r="3" spans="1:25" ht="12" x14ac:dyDescent="0.2">
      <c r="A3" s="57" t="s">
        <v>1</v>
      </c>
    </row>
    <row r="4" spans="1:25" ht="12" x14ac:dyDescent="0.2">
      <c r="A4" s="56"/>
    </row>
    <row r="5" spans="1:25" ht="12" x14ac:dyDescent="0.2">
      <c r="A5" s="58" t="s">
        <v>132</v>
      </c>
    </row>
    <row r="6" spans="1:25" ht="12" x14ac:dyDescent="0.2">
      <c r="A6" s="58" t="s">
        <v>133</v>
      </c>
    </row>
    <row r="7" spans="1:25" ht="12" x14ac:dyDescent="0.2">
      <c r="A7" s="59" t="s">
        <v>146</v>
      </c>
    </row>
    <row r="8" spans="1:25" x14ac:dyDescent="0.2">
      <c r="A8" s="60"/>
      <c r="B8" s="13" t="s">
        <v>134</v>
      </c>
    </row>
    <row r="9" spans="1:25" ht="11.25" customHeight="1" x14ac:dyDescent="0.2">
      <c r="A9" s="52" t="s">
        <v>4</v>
      </c>
      <c r="B9" s="52"/>
      <c r="C9" s="52"/>
      <c r="D9" s="52"/>
      <c r="E9" s="52"/>
      <c r="F9" s="52"/>
      <c r="G9" s="52"/>
      <c r="H9" s="52"/>
      <c r="I9" s="53" t="s">
        <v>94</v>
      </c>
      <c r="J9" s="53"/>
      <c r="K9" s="53"/>
      <c r="L9" s="53"/>
      <c r="M9" s="54" t="s">
        <v>152</v>
      </c>
      <c r="N9" s="54"/>
      <c r="O9" s="54"/>
      <c r="P9" s="54"/>
      <c r="Q9" s="54"/>
      <c r="R9" s="54"/>
      <c r="S9" s="54"/>
      <c r="T9" s="54" t="s">
        <v>151</v>
      </c>
      <c r="U9" s="54"/>
      <c r="V9" s="54"/>
      <c r="W9" s="15"/>
      <c r="X9" s="15"/>
      <c r="Y9" s="15"/>
    </row>
    <row r="10" spans="1:25" ht="12" thickBot="1" x14ac:dyDescent="0.25">
      <c r="A10" s="52"/>
      <c r="B10" s="52"/>
      <c r="C10" s="52"/>
      <c r="D10" s="52"/>
      <c r="E10" s="52"/>
      <c r="F10" s="52"/>
      <c r="G10" s="52"/>
      <c r="H10" s="52"/>
      <c r="I10" s="53"/>
      <c r="J10" s="53"/>
      <c r="K10" s="53"/>
      <c r="L10" s="53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16"/>
      <c r="X10" s="16"/>
      <c r="Y10" s="16"/>
    </row>
    <row r="11" spans="1:25" ht="16.5" thickBot="1" x14ac:dyDescent="0.25">
      <c r="A11" s="40" t="s">
        <v>78</v>
      </c>
      <c r="B11" s="40"/>
      <c r="C11" s="40"/>
      <c r="D11" s="40"/>
      <c r="E11" s="40"/>
      <c r="F11" s="40"/>
      <c r="G11" s="40"/>
      <c r="H11" s="37">
        <v>10</v>
      </c>
      <c r="I11" s="37"/>
      <c r="J11" s="37"/>
      <c r="K11" s="37"/>
      <c r="L11" s="35">
        <f>SUM(L13:R18)</f>
        <v>24732609</v>
      </c>
      <c r="M11" s="35"/>
      <c r="N11" s="35"/>
      <c r="O11" s="35"/>
      <c r="P11" s="35"/>
      <c r="Q11" s="35"/>
      <c r="R11" s="35"/>
      <c r="S11" s="35">
        <f>SUM(S13:X18)</f>
        <v>24220366</v>
      </c>
      <c r="T11" s="35"/>
      <c r="U11" s="35"/>
      <c r="V11" s="35"/>
      <c r="W11" s="35"/>
      <c r="X11" s="35"/>
      <c r="Y11" s="2"/>
    </row>
    <row r="12" spans="1:25" ht="15.75" x14ac:dyDescent="0.2">
      <c r="A12" s="36" t="s">
        <v>79</v>
      </c>
      <c r="B12" s="36"/>
      <c r="C12" s="36"/>
      <c r="D12" s="36"/>
      <c r="E12" s="36"/>
      <c r="F12" s="36"/>
      <c r="G12" s="36"/>
      <c r="H12" s="36"/>
      <c r="I12" s="36"/>
      <c r="J12" s="3"/>
      <c r="K12" s="3"/>
      <c r="L12" s="41"/>
      <c r="M12" s="41"/>
      <c r="N12" s="4"/>
      <c r="O12" s="4"/>
      <c r="P12" s="4"/>
      <c r="Q12" s="4"/>
      <c r="R12" s="4"/>
      <c r="S12" s="7"/>
      <c r="T12" s="7"/>
      <c r="U12" s="4"/>
      <c r="V12" s="4"/>
      <c r="W12" s="4"/>
      <c r="X12" s="7"/>
      <c r="Y12" s="9"/>
    </row>
    <row r="13" spans="1:25" ht="15.75" x14ac:dyDescent="0.2">
      <c r="A13" s="36" t="s">
        <v>95</v>
      </c>
      <c r="B13" s="36"/>
      <c r="C13" s="36"/>
      <c r="D13" s="36"/>
      <c r="E13" s="36"/>
      <c r="F13" s="36"/>
      <c r="G13" s="36"/>
      <c r="H13" s="37">
        <v>11</v>
      </c>
      <c r="I13" s="37"/>
      <c r="J13" s="37"/>
      <c r="K13" s="37"/>
      <c r="L13" s="39">
        <f>24609182-1415500</f>
        <v>23193682</v>
      </c>
      <c r="M13" s="39"/>
      <c r="N13" s="39"/>
      <c r="O13" s="39"/>
      <c r="P13" s="39"/>
      <c r="Q13" s="39"/>
      <c r="R13" s="39"/>
      <c r="S13" s="39">
        <f>23265661-S15</f>
        <v>22410293</v>
      </c>
      <c r="T13" s="39"/>
      <c r="U13" s="39"/>
      <c r="V13" s="39"/>
      <c r="W13" s="39"/>
      <c r="X13" s="39"/>
      <c r="Y13" s="2"/>
    </row>
    <row r="14" spans="1:25" ht="15.75" x14ac:dyDescent="0.2">
      <c r="A14" s="36" t="s">
        <v>96</v>
      </c>
      <c r="B14" s="36"/>
      <c r="C14" s="36"/>
      <c r="D14" s="36"/>
      <c r="E14" s="36"/>
      <c r="F14" s="36"/>
      <c r="G14" s="36"/>
      <c r="H14" s="37">
        <v>12</v>
      </c>
      <c r="I14" s="37"/>
      <c r="J14" s="37"/>
      <c r="K14" s="37"/>
      <c r="L14" s="38" t="s">
        <v>15</v>
      </c>
      <c r="M14" s="38"/>
      <c r="N14" s="38"/>
      <c r="O14" s="38"/>
      <c r="P14" s="38"/>
      <c r="Q14" s="38"/>
      <c r="R14" s="38"/>
      <c r="S14" s="38" t="s">
        <v>15</v>
      </c>
      <c r="T14" s="38"/>
      <c r="U14" s="38"/>
      <c r="V14" s="38"/>
      <c r="W14" s="38"/>
      <c r="X14" s="38"/>
      <c r="Y14" s="2"/>
    </row>
    <row r="15" spans="1:25" ht="15.75" x14ac:dyDescent="0.2">
      <c r="A15" s="36" t="s">
        <v>97</v>
      </c>
      <c r="B15" s="36"/>
      <c r="C15" s="36"/>
      <c r="D15" s="36"/>
      <c r="E15" s="36"/>
      <c r="F15" s="36"/>
      <c r="G15" s="36"/>
      <c r="H15" s="37">
        <v>13</v>
      </c>
      <c r="I15" s="37"/>
      <c r="J15" s="37"/>
      <c r="K15" s="37"/>
      <c r="L15" s="39">
        <v>1415500</v>
      </c>
      <c r="M15" s="39"/>
      <c r="N15" s="39"/>
      <c r="O15" s="39"/>
      <c r="P15" s="39"/>
      <c r="Q15" s="39"/>
      <c r="R15" s="39"/>
      <c r="S15" s="39">
        <v>855368</v>
      </c>
      <c r="T15" s="39"/>
      <c r="U15" s="39"/>
      <c r="V15" s="39"/>
      <c r="W15" s="39"/>
      <c r="X15" s="39"/>
      <c r="Y15" s="2"/>
    </row>
    <row r="16" spans="1:25" ht="15.75" x14ac:dyDescent="0.2">
      <c r="A16" s="36" t="s">
        <v>98</v>
      </c>
      <c r="B16" s="36"/>
      <c r="C16" s="36"/>
      <c r="D16" s="36"/>
      <c r="E16" s="36"/>
      <c r="F16" s="36"/>
      <c r="G16" s="36"/>
      <c r="H16" s="37">
        <v>14</v>
      </c>
      <c r="I16" s="37"/>
      <c r="J16" s="37"/>
      <c r="K16" s="37"/>
      <c r="L16" s="38" t="s">
        <v>15</v>
      </c>
      <c r="M16" s="38"/>
      <c r="N16" s="38"/>
      <c r="O16" s="38"/>
      <c r="P16" s="38"/>
      <c r="Q16" s="38"/>
      <c r="R16" s="38"/>
      <c r="S16" s="39">
        <v>36635</v>
      </c>
      <c r="T16" s="39"/>
      <c r="U16" s="39"/>
      <c r="V16" s="39"/>
      <c r="W16" s="39"/>
      <c r="X16" s="39"/>
      <c r="Y16" s="2"/>
    </row>
    <row r="17" spans="1:25" ht="15.75" x14ac:dyDescent="0.2">
      <c r="A17" s="36" t="s">
        <v>99</v>
      </c>
      <c r="B17" s="36"/>
      <c r="C17" s="36"/>
      <c r="D17" s="36"/>
      <c r="E17" s="36"/>
      <c r="F17" s="36"/>
      <c r="G17" s="36"/>
      <c r="H17" s="37">
        <v>15</v>
      </c>
      <c r="I17" s="37"/>
      <c r="J17" s="37"/>
      <c r="K17" s="37"/>
      <c r="L17" s="39">
        <v>111453</v>
      </c>
      <c r="M17" s="39"/>
      <c r="N17" s="39"/>
      <c r="O17" s="39"/>
      <c r="P17" s="39"/>
      <c r="Q17" s="39"/>
      <c r="R17" s="39"/>
      <c r="S17" s="39">
        <v>266967</v>
      </c>
      <c r="T17" s="39"/>
      <c r="U17" s="39"/>
      <c r="V17" s="39"/>
      <c r="W17" s="39"/>
      <c r="X17" s="39"/>
      <c r="Y17" s="2"/>
    </row>
    <row r="18" spans="1:25" ht="15.75" x14ac:dyDescent="0.2">
      <c r="A18" s="36" t="s">
        <v>100</v>
      </c>
      <c r="B18" s="36"/>
      <c r="C18" s="36"/>
      <c r="D18" s="36"/>
      <c r="E18" s="36"/>
      <c r="F18" s="36"/>
      <c r="G18" s="36"/>
      <c r="H18" s="37">
        <v>16</v>
      </c>
      <c r="I18" s="37"/>
      <c r="J18" s="37"/>
      <c r="K18" s="37"/>
      <c r="L18" s="39">
        <f>129427-L17-6000</f>
        <v>11974</v>
      </c>
      <c r="M18" s="39"/>
      <c r="N18" s="39"/>
      <c r="O18" s="39"/>
      <c r="P18" s="39"/>
      <c r="Q18" s="39"/>
      <c r="R18" s="39"/>
      <c r="S18" s="39">
        <f>918070-S17</f>
        <v>651103</v>
      </c>
      <c r="T18" s="39"/>
      <c r="U18" s="39"/>
      <c r="V18" s="39"/>
      <c r="W18" s="39"/>
      <c r="X18" s="39"/>
      <c r="Y18" s="2"/>
    </row>
    <row r="19" spans="1:25" ht="16.5" thickBot="1" x14ac:dyDescent="0.25">
      <c r="A19" s="40" t="s">
        <v>80</v>
      </c>
      <c r="B19" s="40"/>
      <c r="C19" s="40"/>
      <c r="D19" s="40"/>
      <c r="E19" s="40"/>
      <c r="F19" s="40"/>
      <c r="G19" s="40"/>
      <c r="H19" s="36"/>
      <c r="I19" s="36"/>
      <c r="J19" s="3"/>
      <c r="K19" s="3"/>
      <c r="L19" s="35">
        <f>SUM(L21:R27)</f>
        <v>14647582</v>
      </c>
      <c r="M19" s="35"/>
      <c r="N19" s="35"/>
      <c r="O19" s="35"/>
      <c r="P19" s="35"/>
      <c r="Q19" s="35"/>
      <c r="R19" s="35"/>
      <c r="S19" s="35">
        <f>SUM(S21:X27)</f>
        <v>14608348</v>
      </c>
      <c r="T19" s="35"/>
      <c r="U19" s="35"/>
      <c r="V19" s="35"/>
      <c r="W19" s="35"/>
      <c r="X19" s="35"/>
      <c r="Y19" s="2"/>
    </row>
    <row r="20" spans="1:25" ht="15.75" x14ac:dyDescent="0.2">
      <c r="A20" s="36" t="s">
        <v>79</v>
      </c>
      <c r="B20" s="36"/>
      <c r="C20" s="36"/>
      <c r="D20" s="36"/>
      <c r="E20" s="36"/>
      <c r="F20" s="36"/>
      <c r="G20" s="36"/>
      <c r="H20" s="37"/>
      <c r="I20" s="37"/>
      <c r="J20" s="1"/>
      <c r="K20" s="1"/>
      <c r="L20" s="41"/>
      <c r="M20" s="41"/>
      <c r="N20" s="4"/>
      <c r="O20" s="4"/>
      <c r="P20" s="4"/>
      <c r="Q20" s="4"/>
      <c r="R20" s="4"/>
      <c r="S20" s="7"/>
      <c r="T20" s="7"/>
      <c r="U20" s="4"/>
      <c r="V20" s="4"/>
      <c r="W20" s="4"/>
      <c r="X20" s="7"/>
      <c r="Y20" s="9"/>
    </row>
    <row r="21" spans="1:25" ht="15.75" x14ac:dyDescent="0.2">
      <c r="A21" s="36" t="s">
        <v>101</v>
      </c>
      <c r="B21" s="36"/>
      <c r="C21" s="36"/>
      <c r="D21" s="36"/>
      <c r="E21" s="36"/>
      <c r="F21" s="36"/>
      <c r="G21" s="36"/>
      <c r="H21" s="37">
        <v>21</v>
      </c>
      <c r="I21" s="37"/>
      <c r="J21" s="37"/>
      <c r="K21" s="37"/>
      <c r="L21" s="39">
        <f>7681434-L22</f>
        <v>6122105</v>
      </c>
      <c r="M21" s="39"/>
      <c r="N21" s="39"/>
      <c r="O21" s="39"/>
      <c r="P21" s="39"/>
      <c r="Q21" s="39"/>
      <c r="R21" s="39"/>
      <c r="S21" s="39">
        <f>8019241-S22</f>
        <v>7856527</v>
      </c>
      <c r="T21" s="39"/>
      <c r="U21" s="39"/>
      <c r="V21" s="39"/>
      <c r="W21" s="39"/>
      <c r="X21" s="39"/>
      <c r="Y21" s="2"/>
    </row>
    <row r="22" spans="1:25" ht="15.75" x14ac:dyDescent="0.2">
      <c r="A22" s="36" t="s">
        <v>102</v>
      </c>
      <c r="B22" s="36"/>
      <c r="C22" s="36"/>
      <c r="D22" s="36"/>
      <c r="E22" s="36"/>
      <c r="F22" s="36"/>
      <c r="G22" s="36"/>
      <c r="H22" s="37">
        <v>22</v>
      </c>
      <c r="I22" s="37"/>
      <c r="J22" s="37"/>
      <c r="K22" s="37"/>
      <c r="L22" s="39">
        <v>1559329</v>
      </c>
      <c r="M22" s="39"/>
      <c r="N22" s="39"/>
      <c r="O22" s="39"/>
      <c r="P22" s="39"/>
      <c r="Q22" s="39"/>
      <c r="R22" s="39"/>
      <c r="S22" s="39">
        <v>162714</v>
      </c>
      <c r="T22" s="39"/>
      <c r="U22" s="39"/>
      <c r="V22" s="39"/>
      <c r="W22" s="39"/>
      <c r="X22" s="39"/>
      <c r="Y22" s="2"/>
    </row>
    <row r="23" spans="1:25" ht="15.75" x14ac:dyDescent="0.2">
      <c r="A23" s="36" t="s">
        <v>103</v>
      </c>
      <c r="B23" s="36"/>
      <c r="C23" s="36"/>
      <c r="D23" s="36"/>
      <c r="E23" s="36"/>
      <c r="F23" s="36"/>
      <c r="G23" s="36"/>
      <c r="H23" s="37">
        <v>23</v>
      </c>
      <c r="I23" s="37"/>
      <c r="J23" s="37"/>
      <c r="K23" s="37"/>
      <c r="L23" s="39">
        <v>1625250</v>
      </c>
      <c r="M23" s="39"/>
      <c r="N23" s="39"/>
      <c r="O23" s="39"/>
      <c r="P23" s="39"/>
      <c r="Q23" s="39"/>
      <c r="R23" s="39"/>
      <c r="S23" s="39">
        <v>1569020</v>
      </c>
      <c r="T23" s="39"/>
      <c r="U23" s="39"/>
      <c r="V23" s="39"/>
      <c r="W23" s="39"/>
      <c r="X23" s="39"/>
      <c r="Y23" s="2"/>
    </row>
    <row r="24" spans="1:25" ht="15.75" x14ac:dyDescent="0.2">
      <c r="A24" s="36" t="s">
        <v>104</v>
      </c>
      <c r="B24" s="36"/>
      <c r="C24" s="36"/>
      <c r="D24" s="36"/>
      <c r="E24" s="36"/>
      <c r="F24" s="36"/>
      <c r="G24" s="36"/>
      <c r="H24" s="37">
        <v>24</v>
      </c>
      <c r="I24" s="37"/>
      <c r="J24" s="37"/>
      <c r="K24" s="37"/>
      <c r="L24" s="39">
        <v>902971</v>
      </c>
      <c r="M24" s="39"/>
      <c r="N24" s="39"/>
      <c r="O24" s="39"/>
      <c r="P24" s="39"/>
      <c r="Q24" s="39"/>
      <c r="R24" s="39"/>
      <c r="S24" s="39">
        <v>1072033</v>
      </c>
      <c r="T24" s="39"/>
      <c r="U24" s="39"/>
      <c r="V24" s="39"/>
      <c r="W24" s="39"/>
      <c r="X24" s="39"/>
      <c r="Y24" s="2"/>
    </row>
    <row r="25" spans="1:25" ht="15.75" x14ac:dyDescent="0.2">
      <c r="A25" s="36" t="s">
        <v>105</v>
      </c>
      <c r="B25" s="36"/>
      <c r="C25" s="36"/>
      <c r="D25" s="36"/>
      <c r="E25" s="36"/>
      <c r="F25" s="36"/>
      <c r="G25" s="36"/>
      <c r="H25" s="37">
        <v>25</v>
      </c>
      <c r="I25" s="37"/>
      <c r="J25" s="37"/>
      <c r="K25" s="37"/>
      <c r="L25" s="39">
        <v>1047403</v>
      </c>
      <c r="M25" s="39"/>
      <c r="N25" s="39"/>
      <c r="O25" s="39"/>
      <c r="P25" s="39"/>
      <c r="Q25" s="39"/>
      <c r="R25" s="39"/>
      <c r="S25" s="39">
        <v>1072594</v>
      </c>
      <c r="T25" s="39"/>
      <c r="U25" s="39"/>
      <c r="V25" s="39"/>
      <c r="W25" s="39"/>
      <c r="X25" s="39"/>
      <c r="Y25" s="2"/>
    </row>
    <row r="26" spans="1:25" ht="15.75" x14ac:dyDescent="0.2">
      <c r="A26" s="36" t="s">
        <v>106</v>
      </c>
      <c r="B26" s="36"/>
      <c r="C26" s="36"/>
      <c r="D26" s="36"/>
      <c r="E26" s="36"/>
      <c r="F26" s="36"/>
      <c r="G26" s="36"/>
      <c r="H26" s="37">
        <v>26</v>
      </c>
      <c r="I26" s="37"/>
      <c r="J26" s="37"/>
      <c r="K26" s="37"/>
      <c r="L26" s="39">
        <v>2897037</v>
      </c>
      <c r="M26" s="39"/>
      <c r="N26" s="39"/>
      <c r="O26" s="39"/>
      <c r="P26" s="39"/>
      <c r="Q26" s="39"/>
      <c r="R26" s="39"/>
      <c r="S26" s="39">
        <v>1614995</v>
      </c>
      <c r="T26" s="39"/>
      <c r="U26" s="39"/>
      <c r="V26" s="39"/>
      <c r="W26" s="39"/>
      <c r="X26" s="39"/>
      <c r="Y26" s="2"/>
    </row>
    <row r="27" spans="1:25" ht="16.5" thickBot="1" x14ac:dyDescent="0.25">
      <c r="A27" s="36" t="s">
        <v>107</v>
      </c>
      <c r="B27" s="36"/>
      <c r="C27" s="36"/>
      <c r="D27" s="36"/>
      <c r="E27" s="36"/>
      <c r="F27" s="36"/>
      <c r="G27" s="36"/>
      <c r="H27" s="46">
        <v>27</v>
      </c>
      <c r="I27" s="46"/>
      <c r="J27" s="46"/>
      <c r="K27" s="46"/>
      <c r="L27" s="47">
        <v>493487</v>
      </c>
      <c r="M27" s="47"/>
      <c r="N27" s="47"/>
      <c r="O27" s="47"/>
      <c r="P27" s="47"/>
      <c r="Q27" s="47"/>
      <c r="R27" s="47"/>
      <c r="S27" s="47">
        <f>1259464+1001</f>
        <v>1260465</v>
      </c>
      <c r="T27" s="47"/>
      <c r="U27" s="47"/>
      <c r="V27" s="47"/>
      <c r="W27" s="47"/>
      <c r="X27" s="47"/>
      <c r="Y27" s="2"/>
    </row>
    <row r="28" spans="1:25" ht="16.5" thickBot="1" x14ac:dyDescent="0.25">
      <c r="A28" s="33" t="s">
        <v>81</v>
      </c>
      <c r="B28" s="33"/>
      <c r="C28" s="33"/>
      <c r="D28" s="33"/>
      <c r="E28" s="33"/>
      <c r="F28" s="33"/>
      <c r="G28" s="33"/>
      <c r="H28" s="48">
        <v>30</v>
      </c>
      <c r="I28" s="48"/>
      <c r="J28" s="48"/>
      <c r="K28" s="48"/>
      <c r="L28" s="34">
        <f>L11-L19</f>
        <v>10085027</v>
      </c>
      <c r="M28" s="34"/>
      <c r="N28" s="34"/>
      <c r="O28" s="34"/>
      <c r="P28" s="34"/>
      <c r="Q28" s="34"/>
      <c r="R28" s="34"/>
      <c r="S28" s="34">
        <f>S11-S19</f>
        <v>9612018</v>
      </c>
      <c r="T28" s="34"/>
      <c r="U28" s="34"/>
      <c r="V28" s="34"/>
      <c r="W28" s="34"/>
      <c r="X28" s="34"/>
      <c r="Y28" s="2"/>
    </row>
    <row r="29" spans="1:25" ht="15.75" x14ac:dyDescent="0.2">
      <c r="A29" s="45" t="s">
        <v>82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2"/>
    </row>
    <row r="30" spans="1:25" ht="16.5" thickBot="1" x14ac:dyDescent="0.25">
      <c r="A30" s="40" t="s">
        <v>83</v>
      </c>
      <c r="B30" s="40"/>
      <c r="C30" s="40"/>
      <c r="D30" s="40"/>
      <c r="E30" s="40"/>
      <c r="F30" s="40"/>
      <c r="G30" s="40"/>
      <c r="H30" s="31">
        <v>40</v>
      </c>
      <c r="I30" s="31"/>
      <c r="J30" s="31"/>
      <c r="K30" s="31"/>
      <c r="L30" s="42">
        <f>SUM(L32:R42)</f>
        <v>546</v>
      </c>
      <c r="M30" s="42"/>
      <c r="N30" s="42"/>
      <c r="O30" s="42"/>
      <c r="P30" s="42"/>
      <c r="Q30" s="42"/>
      <c r="R30" s="42"/>
      <c r="S30" s="35">
        <f>SUM(S32:X42)</f>
        <v>118647</v>
      </c>
      <c r="T30" s="35"/>
      <c r="U30" s="35"/>
      <c r="V30" s="35"/>
      <c r="W30" s="35"/>
      <c r="X30" s="35"/>
      <c r="Y30" s="2"/>
    </row>
    <row r="31" spans="1:25" ht="15.75" x14ac:dyDescent="0.2">
      <c r="A31" s="36" t="s">
        <v>79</v>
      </c>
      <c r="B31" s="36"/>
      <c r="C31" s="36"/>
      <c r="D31" s="36"/>
      <c r="E31" s="36"/>
      <c r="F31" s="36"/>
      <c r="G31" s="36"/>
      <c r="H31" s="37"/>
      <c r="I31" s="37"/>
      <c r="J31" s="1"/>
      <c r="K31" s="1"/>
      <c r="L31" s="41"/>
      <c r="M31" s="41"/>
      <c r="N31" s="4"/>
      <c r="O31" s="4"/>
      <c r="P31" s="4"/>
      <c r="Q31" s="4"/>
      <c r="R31" s="4"/>
      <c r="S31" s="7"/>
      <c r="T31" s="7"/>
      <c r="U31" s="4"/>
      <c r="V31" s="4"/>
      <c r="W31" s="4"/>
      <c r="X31" s="7"/>
      <c r="Y31" s="9"/>
    </row>
    <row r="32" spans="1:25" ht="15.75" x14ac:dyDescent="0.2">
      <c r="A32" s="36" t="s">
        <v>108</v>
      </c>
      <c r="B32" s="36"/>
      <c r="C32" s="36"/>
      <c r="D32" s="36"/>
      <c r="E32" s="36"/>
      <c r="F32" s="36"/>
      <c r="G32" s="36"/>
      <c r="H32" s="37">
        <v>41</v>
      </c>
      <c r="I32" s="37"/>
      <c r="J32" s="37"/>
      <c r="K32" s="37"/>
      <c r="L32" s="38">
        <v>546</v>
      </c>
      <c r="M32" s="38"/>
      <c r="N32" s="38"/>
      <c r="O32" s="38"/>
      <c r="P32" s="38"/>
      <c r="Q32" s="38"/>
      <c r="R32" s="38"/>
      <c r="S32" s="39">
        <v>18257</v>
      </c>
      <c r="T32" s="39"/>
      <c r="U32" s="39"/>
      <c r="V32" s="39"/>
      <c r="W32" s="39"/>
      <c r="X32" s="39"/>
      <c r="Y32" s="8"/>
    </row>
    <row r="33" spans="1:25" ht="15.75" x14ac:dyDescent="0.2">
      <c r="A33" s="36" t="s">
        <v>109</v>
      </c>
      <c r="B33" s="36"/>
      <c r="C33" s="36"/>
      <c r="D33" s="36"/>
      <c r="E33" s="36"/>
      <c r="F33" s="36"/>
      <c r="G33" s="36"/>
      <c r="H33" s="37">
        <v>42</v>
      </c>
      <c r="I33" s="37"/>
      <c r="J33" s="37"/>
      <c r="K33" s="37"/>
      <c r="L33" s="38" t="s">
        <v>15</v>
      </c>
      <c r="M33" s="38"/>
      <c r="N33" s="38"/>
      <c r="O33" s="38"/>
      <c r="P33" s="38"/>
      <c r="Q33" s="38"/>
      <c r="R33" s="38"/>
      <c r="S33" s="38" t="s">
        <v>15</v>
      </c>
      <c r="T33" s="38"/>
      <c r="U33" s="38"/>
      <c r="V33" s="38"/>
      <c r="W33" s="38"/>
      <c r="X33" s="38"/>
      <c r="Y33" s="8"/>
    </row>
    <row r="34" spans="1:25" ht="15.75" x14ac:dyDescent="0.2">
      <c r="A34" s="36" t="s">
        <v>110</v>
      </c>
      <c r="B34" s="36"/>
      <c r="C34" s="36"/>
      <c r="D34" s="36"/>
      <c r="E34" s="36"/>
      <c r="F34" s="36"/>
      <c r="G34" s="36"/>
      <c r="H34" s="37">
        <v>43</v>
      </c>
      <c r="I34" s="37"/>
      <c r="J34" s="37"/>
      <c r="K34" s="37"/>
      <c r="L34" s="38" t="s">
        <v>15</v>
      </c>
      <c r="M34" s="38"/>
      <c r="N34" s="38"/>
      <c r="O34" s="38"/>
      <c r="P34" s="38"/>
      <c r="Q34" s="38"/>
      <c r="R34" s="38"/>
      <c r="S34" s="38" t="s">
        <v>15</v>
      </c>
      <c r="T34" s="38"/>
      <c r="U34" s="38"/>
      <c r="V34" s="38"/>
      <c r="W34" s="38"/>
      <c r="X34" s="38"/>
      <c r="Y34" s="8"/>
    </row>
    <row r="35" spans="1:25" ht="15.75" x14ac:dyDescent="0.2">
      <c r="A35" s="30" t="s">
        <v>111</v>
      </c>
      <c r="B35" s="30"/>
      <c r="C35" s="30"/>
      <c r="D35" s="30"/>
      <c r="E35" s="30"/>
      <c r="F35" s="30"/>
      <c r="G35" s="30"/>
      <c r="H35" s="37">
        <v>44</v>
      </c>
      <c r="I35" s="37"/>
      <c r="J35" s="37"/>
      <c r="K35" s="37"/>
      <c r="L35" s="38" t="s">
        <v>15</v>
      </c>
      <c r="M35" s="38"/>
      <c r="N35" s="38"/>
      <c r="O35" s="38"/>
      <c r="P35" s="38"/>
      <c r="Q35" s="38"/>
      <c r="R35" s="38"/>
      <c r="S35" s="38" t="s">
        <v>15</v>
      </c>
      <c r="T35" s="38"/>
      <c r="U35" s="38"/>
      <c r="V35" s="38"/>
      <c r="W35" s="38"/>
      <c r="X35" s="38"/>
      <c r="Y35" s="8"/>
    </row>
    <row r="36" spans="1:25" ht="15.75" x14ac:dyDescent="0.2">
      <c r="A36" s="30" t="s">
        <v>112</v>
      </c>
      <c r="B36" s="30"/>
      <c r="C36" s="30"/>
      <c r="D36" s="30"/>
      <c r="E36" s="30"/>
      <c r="F36" s="30"/>
      <c r="G36" s="30"/>
      <c r="H36" s="37">
        <v>45</v>
      </c>
      <c r="I36" s="37"/>
      <c r="J36" s="37"/>
      <c r="K36" s="37"/>
      <c r="L36" s="38" t="s">
        <v>15</v>
      </c>
      <c r="M36" s="38"/>
      <c r="N36" s="38"/>
      <c r="O36" s="38"/>
      <c r="P36" s="38"/>
      <c r="Q36" s="38"/>
      <c r="R36" s="38"/>
      <c r="S36" s="38" t="s">
        <v>15</v>
      </c>
      <c r="T36" s="38"/>
      <c r="U36" s="38"/>
      <c r="V36" s="38"/>
      <c r="W36" s="38"/>
      <c r="X36" s="38"/>
      <c r="Y36" s="8"/>
    </row>
    <row r="37" spans="1:25" ht="15.75" x14ac:dyDescent="0.2">
      <c r="A37" s="30" t="s">
        <v>113</v>
      </c>
      <c r="B37" s="30"/>
      <c r="C37" s="30"/>
      <c r="D37" s="30"/>
      <c r="E37" s="30"/>
      <c r="F37" s="30"/>
      <c r="G37" s="30"/>
      <c r="H37" s="37">
        <v>46</v>
      </c>
      <c r="I37" s="37"/>
      <c r="J37" s="37"/>
      <c r="K37" s="37"/>
      <c r="L37" s="38" t="s">
        <v>15</v>
      </c>
      <c r="M37" s="38"/>
      <c r="N37" s="38"/>
      <c r="O37" s="38"/>
      <c r="P37" s="38"/>
      <c r="Q37" s="38"/>
      <c r="R37" s="38"/>
      <c r="S37" s="38" t="s">
        <v>15</v>
      </c>
      <c r="T37" s="38"/>
      <c r="U37" s="38"/>
      <c r="V37" s="38"/>
      <c r="W37" s="38"/>
      <c r="X37" s="38"/>
      <c r="Y37" s="8"/>
    </row>
    <row r="38" spans="1:25" ht="15.75" x14ac:dyDescent="0.2">
      <c r="A38" s="30" t="s">
        <v>114</v>
      </c>
      <c r="B38" s="30"/>
      <c r="C38" s="30"/>
      <c r="D38" s="30"/>
      <c r="E38" s="30"/>
      <c r="F38" s="30"/>
      <c r="G38" s="30"/>
      <c r="H38" s="37">
        <v>47</v>
      </c>
      <c r="I38" s="37"/>
      <c r="J38" s="37"/>
      <c r="K38" s="37"/>
      <c r="L38" s="38" t="s">
        <v>15</v>
      </c>
      <c r="M38" s="38"/>
      <c r="N38" s="38"/>
      <c r="O38" s="38"/>
      <c r="P38" s="38"/>
      <c r="Q38" s="38"/>
      <c r="R38" s="38"/>
      <c r="S38" s="38" t="s">
        <v>15</v>
      </c>
      <c r="T38" s="38"/>
      <c r="U38" s="38"/>
      <c r="V38" s="38"/>
      <c r="W38" s="38"/>
      <c r="X38" s="38"/>
      <c r="Y38" s="8"/>
    </row>
    <row r="39" spans="1:25" ht="15.75" x14ac:dyDescent="0.2">
      <c r="A39" s="30" t="s">
        <v>115</v>
      </c>
      <c r="B39" s="30"/>
      <c r="C39" s="30"/>
      <c r="D39" s="30"/>
      <c r="E39" s="30"/>
      <c r="F39" s="30"/>
      <c r="G39" s="30"/>
      <c r="H39" s="37">
        <v>48</v>
      </c>
      <c r="I39" s="37"/>
      <c r="J39" s="37"/>
      <c r="K39" s="37"/>
      <c r="L39" s="38" t="s">
        <v>15</v>
      </c>
      <c r="M39" s="38"/>
      <c r="N39" s="38"/>
      <c r="O39" s="38"/>
      <c r="P39" s="38"/>
      <c r="Q39" s="38"/>
      <c r="R39" s="38"/>
      <c r="S39" s="38" t="s">
        <v>15</v>
      </c>
      <c r="T39" s="38"/>
      <c r="U39" s="38"/>
      <c r="V39" s="38"/>
      <c r="W39" s="38"/>
      <c r="X39" s="38"/>
      <c r="Y39" s="8"/>
    </row>
    <row r="40" spans="1:25" ht="15.75" x14ac:dyDescent="0.2">
      <c r="A40" s="30" t="s">
        <v>116</v>
      </c>
      <c r="B40" s="30"/>
      <c r="C40" s="30"/>
      <c r="D40" s="30"/>
      <c r="E40" s="30"/>
      <c r="F40" s="30"/>
      <c r="G40" s="30"/>
      <c r="H40" s="37">
        <v>49</v>
      </c>
      <c r="I40" s="37"/>
      <c r="J40" s="37"/>
      <c r="K40" s="37"/>
      <c r="L40" s="38" t="s">
        <v>15</v>
      </c>
      <c r="M40" s="38"/>
      <c r="N40" s="38"/>
      <c r="O40" s="38"/>
      <c r="P40" s="38"/>
      <c r="Q40" s="38"/>
      <c r="R40" s="38"/>
      <c r="S40" s="38" t="s">
        <v>15</v>
      </c>
      <c r="T40" s="38"/>
      <c r="U40" s="38"/>
      <c r="V40" s="38"/>
      <c r="W40" s="38"/>
      <c r="X40" s="38"/>
      <c r="Y40" s="8"/>
    </row>
    <row r="41" spans="1:25" ht="15.75" x14ac:dyDescent="0.2">
      <c r="A41" s="30" t="s">
        <v>99</v>
      </c>
      <c r="B41" s="30"/>
      <c r="C41" s="30"/>
      <c r="D41" s="30"/>
      <c r="E41" s="30"/>
      <c r="F41" s="30"/>
      <c r="G41" s="30"/>
      <c r="H41" s="37">
        <v>50</v>
      </c>
      <c r="I41" s="37"/>
      <c r="J41" s="37"/>
      <c r="K41" s="37"/>
      <c r="L41" s="38" t="s">
        <v>15</v>
      </c>
      <c r="M41" s="38"/>
      <c r="N41" s="38"/>
      <c r="O41" s="38"/>
      <c r="P41" s="38"/>
      <c r="Q41" s="38"/>
      <c r="R41" s="38"/>
      <c r="S41" s="38" t="s">
        <v>15</v>
      </c>
      <c r="T41" s="38"/>
      <c r="U41" s="38"/>
      <c r="V41" s="38"/>
      <c r="W41" s="38"/>
      <c r="X41" s="38"/>
      <c r="Y41" s="8"/>
    </row>
    <row r="42" spans="1:25" ht="15.75" x14ac:dyDescent="0.2">
      <c r="A42" s="36" t="s">
        <v>100</v>
      </c>
      <c r="B42" s="36"/>
      <c r="C42" s="36"/>
      <c r="D42" s="36"/>
      <c r="E42" s="36"/>
      <c r="F42" s="36"/>
      <c r="G42" s="36"/>
      <c r="H42" s="37">
        <v>51</v>
      </c>
      <c r="I42" s="37"/>
      <c r="J42" s="37"/>
      <c r="K42" s="37"/>
      <c r="L42" s="38" t="s">
        <v>15</v>
      </c>
      <c r="M42" s="38"/>
      <c r="N42" s="38"/>
      <c r="O42" s="38"/>
      <c r="P42" s="38"/>
      <c r="Q42" s="38"/>
      <c r="R42" s="38"/>
      <c r="S42" s="39">
        <v>100390</v>
      </c>
      <c r="T42" s="39"/>
      <c r="U42" s="39"/>
      <c r="V42" s="39"/>
      <c r="W42" s="39"/>
      <c r="X42" s="39"/>
      <c r="Y42" s="8"/>
    </row>
    <row r="43" spans="1:25" ht="16.5" thickBot="1" x14ac:dyDescent="0.25">
      <c r="A43" s="40" t="s">
        <v>84</v>
      </c>
      <c r="B43" s="40"/>
      <c r="C43" s="40"/>
      <c r="D43" s="40"/>
      <c r="E43" s="40"/>
      <c r="F43" s="40"/>
      <c r="G43" s="40"/>
      <c r="H43" s="31">
        <v>60</v>
      </c>
      <c r="I43" s="31"/>
      <c r="J43" s="31"/>
      <c r="K43" s="31"/>
      <c r="L43" s="35">
        <f>SUM(L45:R55)</f>
        <v>7759250</v>
      </c>
      <c r="M43" s="35"/>
      <c r="N43" s="35"/>
      <c r="O43" s="35"/>
      <c r="P43" s="35"/>
      <c r="Q43" s="35"/>
      <c r="R43" s="35"/>
      <c r="S43" s="35">
        <f>SUM(S45:X55)</f>
        <v>10833543</v>
      </c>
      <c r="T43" s="35"/>
      <c r="U43" s="35"/>
      <c r="V43" s="35"/>
      <c r="W43" s="35"/>
      <c r="X43" s="35"/>
      <c r="Y43" s="8"/>
    </row>
    <row r="44" spans="1:25" ht="15.75" x14ac:dyDescent="0.2">
      <c r="A44" s="36" t="s">
        <v>79</v>
      </c>
      <c r="B44" s="36"/>
      <c r="C44" s="36"/>
      <c r="D44" s="36"/>
      <c r="E44" s="36"/>
      <c r="F44" s="36"/>
      <c r="G44" s="36"/>
      <c r="H44" s="37"/>
      <c r="I44" s="37"/>
      <c r="J44" s="1"/>
      <c r="K44" s="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8"/>
    </row>
    <row r="45" spans="1:25" ht="15.75" x14ac:dyDescent="0.2">
      <c r="A45" s="36" t="s">
        <v>117</v>
      </c>
      <c r="B45" s="36"/>
      <c r="C45" s="36"/>
      <c r="D45" s="36"/>
      <c r="E45" s="36"/>
      <c r="F45" s="36"/>
      <c r="G45" s="36"/>
      <c r="H45" s="37">
        <v>61</v>
      </c>
      <c r="I45" s="37"/>
      <c r="J45" s="37"/>
      <c r="K45" s="37"/>
      <c r="L45" s="39">
        <v>3418079</v>
      </c>
      <c r="M45" s="39"/>
      <c r="N45" s="39"/>
      <c r="O45" s="39"/>
      <c r="P45" s="39"/>
      <c r="Q45" s="39"/>
      <c r="R45" s="39"/>
      <c r="S45" s="39">
        <v>1185461</v>
      </c>
      <c r="T45" s="39"/>
      <c r="U45" s="39"/>
      <c r="V45" s="39"/>
      <c r="W45" s="39"/>
      <c r="X45" s="39"/>
      <c r="Y45" s="8"/>
    </row>
    <row r="46" spans="1:25" ht="15.75" x14ac:dyDescent="0.2">
      <c r="A46" s="36" t="s">
        <v>118</v>
      </c>
      <c r="B46" s="36"/>
      <c r="C46" s="36"/>
      <c r="D46" s="36"/>
      <c r="E46" s="36"/>
      <c r="F46" s="36"/>
      <c r="G46" s="36"/>
      <c r="H46" s="37">
        <v>62</v>
      </c>
      <c r="I46" s="37"/>
      <c r="J46" s="37"/>
      <c r="K46" s="37"/>
      <c r="L46" s="38" t="s">
        <v>15</v>
      </c>
      <c r="M46" s="38"/>
      <c r="N46" s="38"/>
      <c r="O46" s="38"/>
      <c r="P46" s="38"/>
      <c r="Q46" s="38"/>
      <c r="R46" s="38"/>
      <c r="S46" s="38">
        <v>4080</v>
      </c>
      <c r="T46" s="38"/>
      <c r="U46" s="38"/>
      <c r="V46" s="38"/>
      <c r="W46" s="38"/>
      <c r="X46" s="38"/>
      <c r="Y46" s="8"/>
    </row>
    <row r="47" spans="1:25" ht="15.75" x14ac:dyDescent="0.2">
      <c r="A47" s="36" t="s">
        <v>119</v>
      </c>
      <c r="B47" s="36"/>
      <c r="C47" s="36"/>
      <c r="D47" s="36"/>
      <c r="E47" s="36"/>
      <c r="F47" s="36"/>
      <c r="G47" s="36"/>
      <c r="H47" s="37">
        <v>63</v>
      </c>
      <c r="I47" s="37"/>
      <c r="J47" s="37"/>
      <c r="K47" s="37"/>
      <c r="L47" s="38" t="s">
        <v>15</v>
      </c>
      <c r="M47" s="38"/>
      <c r="N47" s="38"/>
      <c r="O47" s="38"/>
      <c r="P47" s="38"/>
      <c r="Q47" s="38"/>
      <c r="R47" s="38"/>
      <c r="S47" s="38" t="s">
        <v>15</v>
      </c>
      <c r="T47" s="38"/>
      <c r="U47" s="38"/>
      <c r="V47" s="38"/>
      <c r="W47" s="38"/>
      <c r="X47" s="38"/>
      <c r="Y47" s="8"/>
    </row>
    <row r="48" spans="1:25" ht="15.75" x14ac:dyDescent="0.2">
      <c r="A48" s="30" t="s">
        <v>120</v>
      </c>
      <c r="B48" s="30"/>
      <c r="C48" s="30"/>
      <c r="D48" s="30"/>
      <c r="E48" s="30"/>
      <c r="F48" s="30"/>
      <c r="G48" s="30"/>
      <c r="H48" s="37">
        <v>64</v>
      </c>
      <c r="I48" s="37"/>
      <c r="J48" s="37"/>
      <c r="K48" s="37"/>
      <c r="L48" s="38" t="s">
        <v>15</v>
      </c>
      <c r="M48" s="38"/>
      <c r="N48" s="38"/>
      <c r="O48" s="38"/>
      <c r="P48" s="38"/>
      <c r="Q48" s="38"/>
      <c r="R48" s="38"/>
      <c r="S48" s="38" t="s">
        <v>15</v>
      </c>
      <c r="T48" s="38"/>
      <c r="U48" s="38"/>
      <c r="V48" s="38"/>
      <c r="W48" s="38"/>
      <c r="X48" s="38"/>
      <c r="Y48" s="8"/>
    </row>
    <row r="49" spans="1:25" ht="15.75" x14ac:dyDescent="0.2">
      <c r="A49" s="36" t="s">
        <v>121</v>
      </c>
      <c r="B49" s="36"/>
      <c r="C49" s="36"/>
      <c r="D49" s="36"/>
      <c r="E49" s="36"/>
      <c r="F49" s="36"/>
      <c r="G49" s="36"/>
      <c r="H49" s="37">
        <v>65</v>
      </c>
      <c r="I49" s="37"/>
      <c r="J49" s="37"/>
      <c r="K49" s="37"/>
      <c r="L49" s="38" t="s">
        <v>15</v>
      </c>
      <c r="M49" s="38"/>
      <c r="N49" s="38"/>
      <c r="O49" s="38"/>
      <c r="P49" s="38"/>
      <c r="Q49" s="38"/>
      <c r="R49" s="38"/>
      <c r="S49" s="38" t="s">
        <v>15</v>
      </c>
      <c r="T49" s="38"/>
      <c r="U49" s="38"/>
      <c r="V49" s="38"/>
      <c r="W49" s="38"/>
      <c r="X49" s="38"/>
      <c r="Y49" s="8"/>
    </row>
    <row r="50" spans="1:25" ht="15.75" x14ac:dyDescent="0.2">
      <c r="A50" s="36" t="s">
        <v>122</v>
      </c>
      <c r="B50" s="36"/>
      <c r="C50" s="36"/>
      <c r="D50" s="36"/>
      <c r="E50" s="36"/>
      <c r="F50" s="36"/>
      <c r="G50" s="36"/>
      <c r="H50" s="37">
        <v>66</v>
      </c>
      <c r="I50" s="37"/>
      <c r="J50" s="37"/>
      <c r="K50" s="37"/>
      <c r="L50" s="38" t="s">
        <v>15</v>
      </c>
      <c r="M50" s="38"/>
      <c r="N50" s="38"/>
      <c r="O50" s="38"/>
      <c r="P50" s="38"/>
      <c r="Q50" s="38"/>
      <c r="R50" s="38"/>
      <c r="S50" s="38" t="s">
        <v>15</v>
      </c>
      <c r="T50" s="38"/>
      <c r="U50" s="38"/>
      <c r="V50" s="38"/>
      <c r="W50" s="38"/>
      <c r="X50" s="38"/>
      <c r="Y50" s="8"/>
    </row>
    <row r="51" spans="1:25" ht="15.75" x14ac:dyDescent="0.2">
      <c r="A51" s="36" t="s">
        <v>123</v>
      </c>
      <c r="B51" s="36"/>
      <c r="C51" s="36"/>
      <c r="D51" s="36"/>
      <c r="E51" s="36"/>
      <c r="F51" s="36"/>
      <c r="G51" s="36"/>
      <c r="H51" s="37">
        <v>67</v>
      </c>
      <c r="I51" s="37"/>
      <c r="J51" s="37"/>
      <c r="K51" s="37"/>
      <c r="L51" s="38" t="s">
        <v>15</v>
      </c>
      <c r="M51" s="38"/>
      <c r="N51" s="38"/>
      <c r="O51" s="38"/>
      <c r="P51" s="38"/>
      <c r="Q51" s="38"/>
      <c r="R51" s="38"/>
      <c r="S51" s="38" t="s">
        <v>15</v>
      </c>
      <c r="T51" s="38"/>
      <c r="U51" s="38"/>
      <c r="V51" s="38"/>
      <c r="W51" s="38"/>
      <c r="X51" s="38"/>
      <c r="Y51" s="8"/>
    </row>
    <row r="52" spans="1:25" ht="15.75" x14ac:dyDescent="0.2">
      <c r="A52" s="36" t="s">
        <v>124</v>
      </c>
      <c r="B52" s="36"/>
      <c r="C52" s="36"/>
      <c r="D52" s="36"/>
      <c r="E52" s="36"/>
      <c r="F52" s="36"/>
      <c r="G52" s="36"/>
      <c r="H52" s="37">
        <v>68</v>
      </c>
      <c r="I52" s="37"/>
      <c r="J52" s="37"/>
      <c r="K52" s="37"/>
      <c r="L52" s="38" t="s">
        <v>15</v>
      </c>
      <c r="M52" s="38"/>
      <c r="N52" s="38"/>
      <c r="O52" s="38"/>
      <c r="P52" s="38"/>
      <c r="Q52" s="38"/>
      <c r="R52" s="38"/>
      <c r="S52" s="38" t="s">
        <v>15</v>
      </c>
      <c r="T52" s="38"/>
      <c r="U52" s="38"/>
      <c r="V52" s="38"/>
      <c r="W52" s="38"/>
      <c r="X52" s="38"/>
      <c r="Y52" s="8"/>
    </row>
    <row r="53" spans="1:25" ht="15.75" x14ac:dyDescent="0.2">
      <c r="A53" s="36" t="s">
        <v>115</v>
      </c>
      <c r="B53" s="36"/>
      <c r="C53" s="36"/>
      <c r="D53" s="36"/>
      <c r="E53" s="36"/>
      <c r="F53" s="36"/>
      <c r="G53" s="36"/>
      <c r="H53" s="37">
        <v>69</v>
      </c>
      <c r="I53" s="37"/>
      <c r="J53" s="37"/>
      <c r="K53" s="37"/>
      <c r="L53" s="38" t="s">
        <v>15</v>
      </c>
      <c r="M53" s="38"/>
      <c r="N53" s="38"/>
      <c r="O53" s="38"/>
      <c r="P53" s="38"/>
      <c r="Q53" s="38"/>
      <c r="R53" s="38"/>
      <c r="S53" s="38" t="s">
        <v>15</v>
      </c>
      <c r="T53" s="38"/>
      <c r="U53" s="38"/>
      <c r="V53" s="38"/>
      <c r="W53" s="38"/>
      <c r="X53" s="38"/>
      <c r="Y53" s="8"/>
    </row>
    <row r="54" spans="1:25" ht="15.75" x14ac:dyDescent="0.2">
      <c r="A54" s="36" t="s">
        <v>125</v>
      </c>
      <c r="B54" s="36"/>
      <c r="C54" s="36"/>
      <c r="D54" s="36"/>
      <c r="E54" s="36"/>
      <c r="F54" s="36"/>
      <c r="G54" s="36"/>
      <c r="H54" s="37">
        <v>70</v>
      </c>
      <c r="I54" s="37"/>
      <c r="J54" s="37"/>
      <c r="K54" s="37"/>
      <c r="L54" s="38" t="s">
        <v>15</v>
      </c>
      <c r="M54" s="38"/>
      <c r="N54" s="38"/>
      <c r="O54" s="38"/>
      <c r="P54" s="38"/>
      <c r="Q54" s="38"/>
      <c r="R54" s="38"/>
      <c r="S54" s="38" t="s">
        <v>15</v>
      </c>
      <c r="T54" s="38"/>
      <c r="U54" s="38"/>
      <c r="V54" s="38"/>
      <c r="W54" s="38"/>
      <c r="X54" s="38"/>
      <c r="Y54" s="8"/>
    </row>
    <row r="55" spans="1:25" ht="15.75" x14ac:dyDescent="0.2">
      <c r="A55" s="30" t="s">
        <v>107</v>
      </c>
      <c r="B55" s="30"/>
      <c r="C55" s="30"/>
      <c r="D55" s="30"/>
      <c r="E55" s="30"/>
      <c r="F55" s="30"/>
      <c r="G55" s="30"/>
      <c r="H55" s="37">
        <v>71</v>
      </c>
      <c r="I55" s="37"/>
      <c r="J55" s="37"/>
      <c r="K55" s="37"/>
      <c r="L55" s="39">
        <f>4341171</f>
        <v>4341171</v>
      </c>
      <c r="M55" s="39"/>
      <c r="N55" s="39"/>
      <c r="O55" s="39"/>
      <c r="P55" s="39"/>
      <c r="Q55" s="39"/>
      <c r="R55" s="39"/>
      <c r="S55" s="39">
        <f>9644002</f>
        <v>9644002</v>
      </c>
      <c r="T55" s="39"/>
      <c r="U55" s="39"/>
      <c r="V55" s="39"/>
      <c r="W55" s="39"/>
      <c r="X55" s="39"/>
      <c r="Y55" s="8"/>
    </row>
    <row r="56" spans="1:25" ht="16.5" thickBot="1" x14ac:dyDescent="0.25">
      <c r="A56" s="33" t="s">
        <v>85</v>
      </c>
      <c r="B56" s="33"/>
      <c r="C56" s="33"/>
      <c r="D56" s="33"/>
      <c r="E56" s="33"/>
      <c r="F56" s="33"/>
      <c r="G56" s="33"/>
      <c r="H56" s="31">
        <v>80</v>
      </c>
      <c r="I56" s="31"/>
      <c r="J56" s="31"/>
      <c r="K56" s="31"/>
      <c r="L56" s="35">
        <f>L30-L43</f>
        <v>-7758704</v>
      </c>
      <c r="M56" s="35"/>
      <c r="N56" s="35"/>
      <c r="O56" s="35"/>
      <c r="P56" s="35"/>
      <c r="Q56" s="35"/>
      <c r="R56" s="35"/>
      <c r="S56" s="35">
        <f>S30-S43</f>
        <v>-10714896</v>
      </c>
      <c r="T56" s="35"/>
      <c r="U56" s="35"/>
      <c r="V56" s="35"/>
      <c r="W56" s="35"/>
      <c r="X56" s="35"/>
      <c r="Y56" s="8"/>
    </row>
    <row r="57" spans="1:25" ht="15.75" x14ac:dyDescent="0.25">
      <c r="A57" s="5"/>
      <c r="B57" s="5"/>
      <c r="C57" s="5"/>
      <c r="D57" s="5"/>
      <c r="E57" s="5"/>
      <c r="F57" s="5"/>
      <c r="G57" s="5"/>
      <c r="H57" s="43"/>
      <c r="I57" s="43"/>
      <c r="J57" s="5"/>
      <c r="K57" s="5"/>
      <c r="L57" s="44"/>
      <c r="M57" s="44"/>
      <c r="N57" s="5"/>
      <c r="O57" s="5"/>
      <c r="P57" s="5"/>
      <c r="Q57" s="5"/>
      <c r="R57" s="5"/>
      <c r="S57" s="10"/>
      <c r="T57" s="10"/>
      <c r="U57" s="5"/>
      <c r="V57" s="5"/>
      <c r="W57" s="5"/>
      <c r="X57" s="11"/>
      <c r="Y57" s="8"/>
    </row>
    <row r="58" spans="1:25" ht="15.75" x14ac:dyDescent="0.2">
      <c r="A58" s="40" t="s">
        <v>86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8"/>
    </row>
    <row r="59" spans="1:25" ht="16.5" thickBot="1" x14ac:dyDescent="0.25">
      <c r="A59" s="40" t="s">
        <v>87</v>
      </c>
      <c r="B59" s="40"/>
      <c r="C59" s="40"/>
      <c r="D59" s="40"/>
      <c r="E59" s="40"/>
      <c r="F59" s="40"/>
      <c r="G59" s="40"/>
      <c r="H59" s="31">
        <v>90</v>
      </c>
      <c r="I59" s="31"/>
      <c r="J59" s="31"/>
      <c r="K59" s="31"/>
      <c r="L59" s="42">
        <v>0</v>
      </c>
      <c r="M59" s="42"/>
      <c r="N59" s="42"/>
      <c r="O59" s="42"/>
      <c r="P59" s="42"/>
      <c r="Q59" s="42"/>
      <c r="R59" s="42"/>
      <c r="S59" s="35">
        <f>SUM(S61:X64)</f>
        <v>4940348</v>
      </c>
      <c r="T59" s="35"/>
      <c r="U59" s="35"/>
      <c r="V59" s="35"/>
      <c r="W59" s="35"/>
      <c r="X59" s="35"/>
      <c r="Y59" s="8"/>
    </row>
    <row r="60" spans="1:25" ht="15.75" x14ac:dyDescent="0.2">
      <c r="A60" s="36" t="s">
        <v>79</v>
      </c>
      <c r="B60" s="36"/>
      <c r="C60" s="36"/>
      <c r="D60" s="36"/>
      <c r="E60" s="36"/>
      <c r="F60" s="36"/>
      <c r="G60" s="36"/>
      <c r="H60" s="37"/>
      <c r="I60" s="37"/>
      <c r="J60" s="1"/>
      <c r="K60" s="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8"/>
    </row>
    <row r="61" spans="1:25" ht="15.75" x14ac:dyDescent="0.2">
      <c r="A61" s="36" t="s">
        <v>126</v>
      </c>
      <c r="B61" s="36"/>
      <c r="C61" s="36"/>
      <c r="D61" s="36"/>
      <c r="E61" s="36"/>
      <c r="F61" s="36"/>
      <c r="G61" s="36"/>
      <c r="H61" s="37">
        <v>91</v>
      </c>
      <c r="I61" s="37"/>
      <c r="J61" s="37"/>
      <c r="K61" s="37"/>
      <c r="L61" s="38" t="s">
        <v>15</v>
      </c>
      <c r="M61" s="38"/>
      <c r="N61" s="38"/>
      <c r="O61" s="38"/>
      <c r="P61" s="38"/>
      <c r="Q61" s="38"/>
      <c r="R61" s="38"/>
      <c r="S61" s="38" t="s">
        <v>15</v>
      </c>
      <c r="T61" s="38"/>
      <c r="U61" s="38"/>
      <c r="V61" s="38"/>
      <c r="W61" s="38"/>
      <c r="X61" s="38"/>
      <c r="Y61" s="8"/>
    </row>
    <row r="62" spans="1:25" ht="15.75" x14ac:dyDescent="0.2">
      <c r="A62" s="36" t="s">
        <v>127</v>
      </c>
      <c r="B62" s="36"/>
      <c r="C62" s="36"/>
      <c r="D62" s="36"/>
      <c r="E62" s="36"/>
      <c r="F62" s="36"/>
      <c r="G62" s="36"/>
      <c r="H62" s="37">
        <v>92</v>
      </c>
      <c r="I62" s="37"/>
      <c r="J62" s="37"/>
      <c r="K62" s="37"/>
      <c r="L62" s="38" t="s">
        <v>15</v>
      </c>
      <c r="M62" s="38"/>
      <c r="N62" s="38"/>
      <c r="O62" s="38"/>
      <c r="P62" s="38"/>
      <c r="Q62" s="38"/>
      <c r="R62" s="38"/>
      <c r="S62" s="39">
        <v>4940348</v>
      </c>
      <c r="T62" s="39"/>
      <c r="U62" s="39"/>
      <c r="V62" s="39"/>
      <c r="W62" s="39"/>
      <c r="X62" s="39"/>
      <c r="Y62" s="8"/>
    </row>
    <row r="63" spans="1:25" ht="15.75" x14ac:dyDescent="0.2">
      <c r="A63" s="36" t="s">
        <v>99</v>
      </c>
      <c r="B63" s="36"/>
      <c r="C63" s="36"/>
      <c r="D63" s="36"/>
      <c r="E63" s="36"/>
      <c r="F63" s="36"/>
      <c r="G63" s="36"/>
      <c r="H63" s="37">
        <v>93</v>
      </c>
      <c r="I63" s="37"/>
      <c r="J63" s="37"/>
      <c r="K63" s="37"/>
      <c r="L63" s="38" t="s">
        <v>15</v>
      </c>
      <c r="M63" s="38"/>
      <c r="N63" s="38"/>
      <c r="O63" s="38"/>
      <c r="P63" s="38"/>
      <c r="Q63" s="38"/>
      <c r="R63" s="38"/>
      <c r="S63" s="38" t="s">
        <v>15</v>
      </c>
      <c r="T63" s="38"/>
      <c r="U63" s="38"/>
      <c r="V63" s="38"/>
      <c r="W63" s="38"/>
      <c r="X63" s="38"/>
      <c r="Y63" s="8"/>
    </row>
    <row r="64" spans="1:25" ht="15.75" x14ac:dyDescent="0.2">
      <c r="A64" s="36" t="s">
        <v>100</v>
      </c>
      <c r="B64" s="36"/>
      <c r="C64" s="36"/>
      <c r="D64" s="36"/>
      <c r="E64" s="36"/>
      <c r="F64" s="36"/>
      <c r="G64" s="36"/>
      <c r="H64" s="37">
        <v>94</v>
      </c>
      <c r="I64" s="37"/>
      <c r="J64" s="37"/>
      <c r="K64" s="37"/>
      <c r="L64" s="38" t="s">
        <v>15</v>
      </c>
      <c r="M64" s="38"/>
      <c r="N64" s="38"/>
      <c r="O64" s="38"/>
      <c r="P64" s="38"/>
      <c r="Q64" s="38"/>
      <c r="R64" s="38"/>
      <c r="S64" s="38" t="s">
        <v>15</v>
      </c>
      <c r="T64" s="38"/>
      <c r="U64" s="38"/>
      <c r="V64" s="38"/>
      <c r="W64" s="38"/>
      <c r="X64" s="38"/>
      <c r="Y64" s="8"/>
    </row>
    <row r="65" spans="1:25" ht="16.5" thickBot="1" x14ac:dyDescent="0.25">
      <c r="A65" s="40" t="s">
        <v>88</v>
      </c>
      <c r="B65" s="40"/>
      <c r="C65" s="40"/>
      <c r="D65" s="40"/>
      <c r="E65" s="40"/>
      <c r="F65" s="40"/>
      <c r="G65" s="40"/>
      <c r="H65" s="31">
        <v>100</v>
      </c>
      <c r="I65" s="31"/>
      <c r="J65" s="31"/>
      <c r="K65" s="31"/>
      <c r="L65" s="35">
        <f>SUM(L67:R71)</f>
        <v>3794205</v>
      </c>
      <c r="M65" s="35"/>
      <c r="N65" s="35"/>
      <c r="O65" s="35"/>
      <c r="P65" s="35"/>
      <c r="Q65" s="35"/>
      <c r="R65" s="35"/>
      <c r="S65" s="35">
        <f>SUM(S67:X71)</f>
        <v>4410785</v>
      </c>
      <c r="T65" s="35"/>
      <c r="U65" s="35"/>
      <c r="V65" s="35"/>
      <c r="W65" s="35"/>
      <c r="X65" s="35"/>
      <c r="Y65" s="8"/>
    </row>
    <row r="66" spans="1:25" ht="15.75" x14ac:dyDescent="0.2">
      <c r="A66" s="36" t="s">
        <v>79</v>
      </c>
      <c r="B66" s="36"/>
      <c r="C66" s="36"/>
      <c r="D66" s="36"/>
      <c r="E66" s="36"/>
      <c r="F66" s="36"/>
      <c r="G66" s="36"/>
      <c r="H66" s="37"/>
      <c r="I66" s="37"/>
      <c r="J66" s="1"/>
      <c r="K66" s="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8"/>
    </row>
    <row r="67" spans="1:25" ht="15.75" x14ac:dyDescent="0.2">
      <c r="A67" s="36" t="s">
        <v>128</v>
      </c>
      <c r="B67" s="36"/>
      <c r="C67" s="36"/>
      <c r="D67" s="36"/>
      <c r="E67" s="36"/>
      <c r="F67" s="36"/>
      <c r="G67" s="36"/>
      <c r="H67" s="37">
        <v>101</v>
      </c>
      <c r="I67" s="37"/>
      <c r="J67" s="37"/>
      <c r="K67" s="37"/>
      <c r="L67" s="39">
        <v>3794205</v>
      </c>
      <c r="M67" s="39"/>
      <c r="N67" s="39"/>
      <c r="O67" s="39"/>
      <c r="P67" s="39"/>
      <c r="Q67" s="39"/>
      <c r="R67" s="39"/>
      <c r="S67" s="39">
        <v>4410785</v>
      </c>
      <c r="T67" s="39"/>
      <c r="U67" s="39"/>
      <c r="V67" s="39"/>
      <c r="W67" s="39"/>
      <c r="X67" s="39"/>
      <c r="Y67" s="8"/>
    </row>
    <row r="68" spans="1:25" ht="15.75" x14ac:dyDescent="0.2">
      <c r="A68" s="36" t="s">
        <v>104</v>
      </c>
      <c r="B68" s="36"/>
      <c r="C68" s="36"/>
      <c r="D68" s="36"/>
      <c r="E68" s="36"/>
      <c r="F68" s="36"/>
      <c r="G68" s="36"/>
      <c r="H68" s="37">
        <v>102</v>
      </c>
      <c r="I68" s="37"/>
      <c r="J68" s="37"/>
      <c r="K68" s="37"/>
      <c r="L68" s="38" t="s">
        <v>15</v>
      </c>
      <c r="M68" s="38"/>
      <c r="N68" s="38"/>
      <c r="O68" s="38"/>
      <c r="P68" s="38"/>
      <c r="Q68" s="38"/>
      <c r="R68" s="38"/>
      <c r="S68" s="38" t="s">
        <v>15</v>
      </c>
      <c r="T68" s="38"/>
      <c r="U68" s="38"/>
      <c r="V68" s="38"/>
      <c r="W68" s="38"/>
      <c r="X68" s="38"/>
      <c r="Y68" s="8"/>
    </row>
    <row r="69" spans="1:25" ht="15.75" x14ac:dyDescent="0.2">
      <c r="A69" s="36" t="s">
        <v>129</v>
      </c>
      <c r="B69" s="36"/>
      <c r="C69" s="36"/>
      <c r="D69" s="36"/>
      <c r="E69" s="36"/>
      <c r="F69" s="36"/>
      <c r="G69" s="36"/>
      <c r="H69" s="37">
        <v>103</v>
      </c>
      <c r="I69" s="37"/>
      <c r="J69" s="37"/>
      <c r="K69" s="37"/>
      <c r="L69" s="38" t="s">
        <v>15</v>
      </c>
      <c r="M69" s="38"/>
      <c r="N69" s="38"/>
      <c r="O69" s="38"/>
      <c r="P69" s="38"/>
      <c r="Q69" s="38"/>
      <c r="R69" s="38"/>
      <c r="S69" s="38" t="s">
        <v>15</v>
      </c>
      <c r="T69" s="38"/>
      <c r="U69" s="38"/>
      <c r="V69" s="38"/>
      <c r="W69" s="38"/>
      <c r="X69" s="38"/>
      <c r="Y69" s="8"/>
    </row>
    <row r="70" spans="1:25" ht="15.75" x14ac:dyDescent="0.2">
      <c r="A70" s="36" t="s">
        <v>130</v>
      </c>
      <c r="B70" s="36"/>
      <c r="C70" s="36"/>
      <c r="D70" s="36"/>
      <c r="E70" s="36"/>
      <c r="F70" s="36"/>
      <c r="G70" s="36"/>
      <c r="H70" s="37">
        <v>104</v>
      </c>
      <c r="I70" s="37"/>
      <c r="J70" s="37"/>
      <c r="K70" s="37"/>
      <c r="L70" s="38" t="s">
        <v>15</v>
      </c>
      <c r="M70" s="38"/>
      <c r="N70" s="38"/>
      <c r="O70" s="38"/>
      <c r="P70" s="38"/>
      <c r="Q70" s="38"/>
      <c r="R70" s="38"/>
      <c r="S70" s="38" t="s">
        <v>15</v>
      </c>
      <c r="T70" s="38"/>
      <c r="U70" s="38"/>
      <c r="V70" s="38"/>
      <c r="W70" s="38"/>
      <c r="X70" s="38"/>
      <c r="Y70" s="8"/>
    </row>
    <row r="71" spans="1:25" ht="15.75" x14ac:dyDescent="0.2">
      <c r="A71" s="36" t="s">
        <v>131</v>
      </c>
      <c r="B71" s="36"/>
      <c r="C71" s="36"/>
      <c r="D71" s="36"/>
      <c r="E71" s="36"/>
      <c r="F71" s="36"/>
      <c r="G71" s="36"/>
      <c r="H71" s="37">
        <v>105</v>
      </c>
      <c r="I71" s="37"/>
      <c r="J71" s="37"/>
      <c r="K71" s="37"/>
      <c r="L71" s="38" t="s">
        <v>15</v>
      </c>
      <c r="M71" s="38"/>
      <c r="N71" s="38"/>
      <c r="O71" s="38"/>
      <c r="P71" s="38"/>
      <c r="Q71" s="38"/>
      <c r="R71" s="38"/>
      <c r="S71" s="38" t="s">
        <v>15</v>
      </c>
      <c r="T71" s="38"/>
      <c r="U71" s="38"/>
      <c r="V71" s="38"/>
      <c r="W71" s="38"/>
      <c r="X71" s="38"/>
      <c r="Y71" s="8"/>
    </row>
    <row r="72" spans="1:25" ht="16.5" thickBot="1" x14ac:dyDescent="0.25">
      <c r="A72" s="33" t="s">
        <v>89</v>
      </c>
      <c r="B72" s="33"/>
      <c r="C72" s="33"/>
      <c r="D72" s="33"/>
      <c r="E72" s="33"/>
      <c r="F72" s="33"/>
      <c r="G72" s="33"/>
      <c r="H72" s="31">
        <v>110</v>
      </c>
      <c r="I72" s="31"/>
      <c r="J72" s="31"/>
      <c r="K72" s="31"/>
      <c r="L72" s="35">
        <f>L59-L65</f>
        <v>-3794205</v>
      </c>
      <c r="M72" s="35"/>
      <c r="N72" s="35"/>
      <c r="O72" s="35"/>
      <c r="P72" s="35"/>
      <c r="Q72" s="35"/>
      <c r="R72" s="35"/>
      <c r="S72" s="35">
        <f>S59-S65</f>
        <v>529563</v>
      </c>
      <c r="T72" s="35"/>
      <c r="U72" s="35"/>
      <c r="V72" s="35"/>
      <c r="W72" s="35"/>
      <c r="X72" s="35"/>
      <c r="Y72" s="8"/>
    </row>
    <row r="73" spans="1:25" ht="15.75" x14ac:dyDescent="0.2">
      <c r="A73" s="30" t="s">
        <v>90</v>
      </c>
      <c r="B73" s="30"/>
      <c r="C73" s="30"/>
      <c r="D73" s="30"/>
      <c r="E73" s="30"/>
      <c r="F73" s="30"/>
      <c r="G73" s="30"/>
      <c r="H73" s="31">
        <v>120</v>
      </c>
      <c r="I73" s="31"/>
      <c r="J73" s="31"/>
      <c r="K73" s="31"/>
      <c r="L73" s="32">
        <v>25604</v>
      </c>
      <c r="M73" s="32"/>
      <c r="N73" s="32"/>
      <c r="O73" s="32"/>
      <c r="P73" s="32"/>
      <c r="Q73" s="32"/>
      <c r="R73" s="32"/>
      <c r="S73" s="32">
        <v>28694</v>
      </c>
      <c r="T73" s="32"/>
      <c r="U73" s="32"/>
      <c r="V73" s="32"/>
      <c r="W73" s="32"/>
      <c r="X73" s="32"/>
      <c r="Y73" s="8"/>
    </row>
    <row r="74" spans="1:25" ht="16.5" thickBot="1" x14ac:dyDescent="0.25">
      <c r="A74" s="33" t="s">
        <v>91</v>
      </c>
      <c r="B74" s="33"/>
      <c r="C74" s="33"/>
      <c r="D74" s="33"/>
      <c r="E74" s="33"/>
      <c r="F74" s="33"/>
      <c r="G74" s="33"/>
      <c r="H74" s="31">
        <v>130</v>
      </c>
      <c r="I74" s="31"/>
      <c r="J74" s="31"/>
      <c r="K74" s="31"/>
      <c r="L74" s="35">
        <f>L28+L56+L72+L73</f>
        <v>-1442278</v>
      </c>
      <c r="M74" s="35"/>
      <c r="N74" s="35"/>
      <c r="O74" s="35"/>
      <c r="P74" s="35"/>
      <c r="Q74" s="35"/>
      <c r="R74" s="35"/>
      <c r="S74" s="35">
        <f>S28+S56+S72+S73+1</f>
        <v>-544620</v>
      </c>
      <c r="T74" s="35"/>
      <c r="U74" s="35"/>
      <c r="V74" s="35"/>
      <c r="W74" s="35"/>
      <c r="X74" s="35"/>
      <c r="Y74" s="8"/>
    </row>
    <row r="75" spans="1:25" ht="16.5" thickBot="1" x14ac:dyDescent="0.25">
      <c r="A75" s="33" t="s">
        <v>92</v>
      </c>
      <c r="B75" s="33"/>
      <c r="C75" s="33"/>
      <c r="D75" s="33"/>
      <c r="E75" s="33"/>
      <c r="F75" s="33"/>
      <c r="G75" s="33"/>
      <c r="H75" s="31">
        <v>140</v>
      </c>
      <c r="I75" s="31"/>
      <c r="J75" s="31"/>
      <c r="K75" s="31"/>
      <c r="L75" s="34">
        <v>8064898</v>
      </c>
      <c r="M75" s="34"/>
      <c r="N75" s="34"/>
      <c r="O75" s="34"/>
      <c r="P75" s="34"/>
      <c r="Q75" s="34"/>
      <c r="R75" s="34"/>
      <c r="S75" s="34">
        <v>3060066</v>
      </c>
      <c r="T75" s="34"/>
      <c r="U75" s="34"/>
      <c r="V75" s="34"/>
      <c r="W75" s="34"/>
      <c r="X75" s="34"/>
      <c r="Y75" s="8"/>
    </row>
    <row r="76" spans="1:25" ht="16.5" thickBot="1" x14ac:dyDescent="0.25">
      <c r="A76" s="33" t="s">
        <v>93</v>
      </c>
      <c r="B76" s="33"/>
      <c r="C76" s="33"/>
      <c r="D76" s="33"/>
      <c r="E76" s="33"/>
      <c r="F76" s="33"/>
      <c r="G76" s="33"/>
      <c r="H76" s="31">
        <v>150</v>
      </c>
      <c r="I76" s="31"/>
      <c r="J76" s="31"/>
      <c r="K76" s="31"/>
      <c r="L76" s="34">
        <f>L74+L75</f>
        <v>6622620</v>
      </c>
      <c r="M76" s="34"/>
      <c r="N76" s="34"/>
      <c r="O76" s="34"/>
      <c r="P76" s="34"/>
      <c r="Q76" s="34"/>
      <c r="R76" s="34"/>
      <c r="S76" s="34">
        <f>S74+S75</f>
        <v>2515446</v>
      </c>
      <c r="T76" s="34"/>
      <c r="U76" s="34"/>
      <c r="V76" s="34"/>
      <c r="W76" s="34"/>
      <c r="X76" s="34"/>
      <c r="Y76" s="8"/>
    </row>
    <row r="77" spans="1:25" ht="1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x14ac:dyDescent="0.2">
      <c r="A78" s="3"/>
    </row>
    <row r="81" spans="1:25" s="20" customFormat="1" ht="34.5" customHeight="1" x14ac:dyDescent="0.2">
      <c r="A81" s="28" t="s">
        <v>136</v>
      </c>
      <c r="B81" s="28"/>
      <c r="C81" s="28"/>
      <c r="D81" s="17"/>
      <c r="E81" s="17"/>
      <c r="F81" s="17"/>
      <c r="G81" s="17"/>
      <c r="H81" s="17"/>
      <c r="I81" s="17"/>
      <c r="J81" s="17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</row>
    <row r="82" spans="1:25" s="20" customFormat="1" ht="12" x14ac:dyDescent="0.2">
      <c r="A82" s="21"/>
      <c r="B82" s="17"/>
      <c r="C82" s="18"/>
      <c r="D82" s="17"/>
      <c r="E82" s="17"/>
      <c r="F82" s="17"/>
      <c r="G82" s="17"/>
      <c r="H82" s="17"/>
      <c r="I82" s="17"/>
      <c r="J82" s="17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</row>
    <row r="83" spans="1:25" s="20" customFormat="1" ht="12" x14ac:dyDescent="0.2">
      <c r="A83" s="24"/>
      <c r="B83" s="24"/>
      <c r="C83" s="25"/>
      <c r="D83" s="26"/>
      <c r="E83" s="26"/>
      <c r="F83" s="26"/>
      <c r="G83" s="26"/>
      <c r="H83" s="26"/>
      <c r="I83" s="26"/>
      <c r="J83" s="26"/>
      <c r="K83" s="27"/>
      <c r="L83" s="27"/>
      <c r="M83" s="27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</row>
    <row r="84" spans="1:25" s="20" customFormat="1" ht="24" customHeight="1" x14ac:dyDescent="0.2">
      <c r="A84" s="49" t="s">
        <v>145</v>
      </c>
      <c r="B84" s="49"/>
      <c r="D84" s="17"/>
      <c r="E84" s="17"/>
      <c r="F84" s="17"/>
      <c r="G84" s="17"/>
      <c r="H84" s="17"/>
      <c r="I84" s="17"/>
      <c r="J84" s="28" t="s">
        <v>139</v>
      </c>
      <c r="K84" s="28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 spans="1:25" s="20" customFormat="1" ht="26.25" customHeight="1" x14ac:dyDescent="0.2">
      <c r="A85" s="29" t="s">
        <v>140</v>
      </c>
      <c r="B85" s="29"/>
      <c r="D85" s="17"/>
      <c r="E85" s="17"/>
      <c r="F85" s="17"/>
      <c r="G85" s="17"/>
      <c r="H85" s="17"/>
      <c r="I85" s="17"/>
      <c r="J85" s="51" t="s">
        <v>141</v>
      </c>
      <c r="K85" s="51"/>
      <c r="L85" s="51"/>
      <c r="M85" s="51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</row>
    <row r="86" spans="1:25" s="23" customFormat="1" ht="21.75" customHeight="1" x14ac:dyDescent="0.2">
      <c r="A86" s="50" t="s">
        <v>147</v>
      </c>
      <c r="B86" s="50"/>
      <c r="C86" s="22"/>
      <c r="D86" s="17"/>
      <c r="E86" s="17"/>
      <c r="F86" s="17"/>
      <c r="G86" s="17"/>
      <c r="H86" s="17"/>
      <c r="I86" s="17"/>
      <c r="J86" s="17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</row>
    <row r="87" spans="1:25" s="23" customFormat="1" ht="23.25" customHeight="1" x14ac:dyDescent="0.2">
      <c r="A87" s="50" t="s">
        <v>142</v>
      </c>
      <c r="B87" s="50"/>
      <c r="C87" s="50"/>
      <c r="D87" s="17"/>
      <c r="E87" s="17"/>
      <c r="F87" s="17"/>
      <c r="G87" s="17"/>
      <c r="H87" s="17"/>
      <c r="I87" s="17"/>
      <c r="J87" s="17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</row>
  </sheetData>
  <mergeCells count="264">
    <mergeCell ref="J84:K84"/>
    <mergeCell ref="A81:C81"/>
    <mergeCell ref="A84:B84"/>
    <mergeCell ref="A85:B85"/>
    <mergeCell ref="A86:B86"/>
    <mergeCell ref="A87:C87"/>
    <mergeCell ref="J85:M85"/>
    <mergeCell ref="A9:H10"/>
    <mergeCell ref="I9:L10"/>
    <mergeCell ref="M9:S10"/>
    <mergeCell ref="A11:G11"/>
    <mergeCell ref="H11:K11"/>
    <mergeCell ref="L11:R11"/>
    <mergeCell ref="S11:X11"/>
    <mergeCell ref="A13:G13"/>
    <mergeCell ref="H13:K13"/>
    <mergeCell ref="L13:R13"/>
    <mergeCell ref="S13:X13"/>
    <mergeCell ref="T9:V10"/>
    <mergeCell ref="A14:G14"/>
    <mergeCell ref="H14:K14"/>
    <mergeCell ref="L14:R14"/>
    <mergeCell ref="S14:X14"/>
    <mergeCell ref="A12:G12"/>
    <mergeCell ref="H12:I12"/>
    <mergeCell ref="L12:M12"/>
    <mergeCell ref="A17:G17"/>
    <mergeCell ref="H17:K17"/>
    <mergeCell ref="L17:R17"/>
    <mergeCell ref="S17:X17"/>
    <mergeCell ref="A18:G18"/>
    <mergeCell ref="H18:K18"/>
    <mergeCell ref="L18:R18"/>
    <mergeCell ref="S18:X18"/>
    <mergeCell ref="A15:G15"/>
    <mergeCell ref="H15:K15"/>
    <mergeCell ref="L15:R15"/>
    <mergeCell ref="S15:X15"/>
    <mergeCell ref="A16:G16"/>
    <mergeCell ref="H16:K16"/>
    <mergeCell ref="L16:R16"/>
    <mergeCell ref="S16:X16"/>
    <mergeCell ref="A19:G19"/>
    <mergeCell ref="H19:I19"/>
    <mergeCell ref="L19:R19"/>
    <mergeCell ref="S19:X19"/>
    <mergeCell ref="A20:G20"/>
    <mergeCell ref="H20:I20"/>
    <mergeCell ref="L20:M20"/>
    <mergeCell ref="A23:G23"/>
    <mergeCell ref="H23:K23"/>
    <mergeCell ref="L23:R23"/>
    <mergeCell ref="S23:X23"/>
    <mergeCell ref="A24:G24"/>
    <mergeCell ref="H24:K24"/>
    <mergeCell ref="L24:R24"/>
    <mergeCell ref="S24:X24"/>
    <mergeCell ref="A21:G21"/>
    <mergeCell ref="H21:K21"/>
    <mergeCell ref="L21:R21"/>
    <mergeCell ref="S21:X21"/>
    <mergeCell ref="A22:G22"/>
    <mergeCell ref="H22:K22"/>
    <mergeCell ref="L22:R22"/>
    <mergeCell ref="S22:X22"/>
    <mergeCell ref="A27:G27"/>
    <mergeCell ref="H27:K27"/>
    <mergeCell ref="L27:R27"/>
    <mergeCell ref="S27:X27"/>
    <mergeCell ref="A28:G28"/>
    <mergeCell ref="H28:K28"/>
    <mergeCell ref="L28:R28"/>
    <mergeCell ref="S28:X28"/>
    <mergeCell ref="A25:G25"/>
    <mergeCell ref="H25:K25"/>
    <mergeCell ref="L25:R25"/>
    <mergeCell ref="S25:X25"/>
    <mergeCell ref="A26:G26"/>
    <mergeCell ref="H26:K26"/>
    <mergeCell ref="L26:R26"/>
    <mergeCell ref="S26:X26"/>
    <mergeCell ref="A32:G32"/>
    <mergeCell ref="H32:K32"/>
    <mergeCell ref="L32:R32"/>
    <mergeCell ref="S32:X32"/>
    <mergeCell ref="A29:X29"/>
    <mergeCell ref="A30:G30"/>
    <mergeCell ref="H30:K30"/>
    <mergeCell ref="L30:R30"/>
    <mergeCell ref="S30:X30"/>
    <mergeCell ref="A31:G31"/>
    <mergeCell ref="H31:I31"/>
    <mergeCell ref="L31:M31"/>
    <mergeCell ref="A33:G33"/>
    <mergeCell ref="H33:K33"/>
    <mergeCell ref="L33:R33"/>
    <mergeCell ref="S33:X33"/>
    <mergeCell ref="A34:G34"/>
    <mergeCell ref="H34:K34"/>
    <mergeCell ref="L34:R34"/>
    <mergeCell ref="S34:X34"/>
    <mergeCell ref="A35:G35"/>
    <mergeCell ref="H35:K35"/>
    <mergeCell ref="L35:R35"/>
    <mergeCell ref="S35:X35"/>
    <mergeCell ref="A36:G36"/>
    <mergeCell ref="H36:K36"/>
    <mergeCell ref="L36:R36"/>
    <mergeCell ref="S36:X36"/>
    <mergeCell ref="A37:G37"/>
    <mergeCell ref="H37:K37"/>
    <mergeCell ref="L37:R37"/>
    <mergeCell ref="S37:X37"/>
    <mergeCell ref="A38:G38"/>
    <mergeCell ref="H38:K38"/>
    <mergeCell ref="L38:R38"/>
    <mergeCell ref="S38:X38"/>
    <mergeCell ref="A39:G39"/>
    <mergeCell ref="H39:K39"/>
    <mergeCell ref="L39:R39"/>
    <mergeCell ref="S39:X39"/>
    <mergeCell ref="A40:G40"/>
    <mergeCell ref="H40:K40"/>
    <mergeCell ref="L40:R40"/>
    <mergeCell ref="S40:X40"/>
    <mergeCell ref="A41:G41"/>
    <mergeCell ref="H41:K41"/>
    <mergeCell ref="L41:R41"/>
    <mergeCell ref="S41:X41"/>
    <mergeCell ref="A42:G42"/>
    <mergeCell ref="H42:K42"/>
    <mergeCell ref="L42:R42"/>
    <mergeCell ref="S42:X42"/>
    <mergeCell ref="A43:G43"/>
    <mergeCell ref="H43:K43"/>
    <mergeCell ref="L43:R43"/>
    <mergeCell ref="S43:X43"/>
    <mergeCell ref="A44:G44"/>
    <mergeCell ref="H44:I44"/>
    <mergeCell ref="L44:R44"/>
    <mergeCell ref="S44:X44"/>
    <mergeCell ref="A45:G45"/>
    <mergeCell ref="H45:K45"/>
    <mergeCell ref="L45:R45"/>
    <mergeCell ref="S45:X45"/>
    <mergeCell ref="A46:G46"/>
    <mergeCell ref="H46:K46"/>
    <mergeCell ref="L46:R46"/>
    <mergeCell ref="S46:X46"/>
    <mergeCell ref="A47:G47"/>
    <mergeCell ref="H47:K47"/>
    <mergeCell ref="L47:R47"/>
    <mergeCell ref="S47:X47"/>
    <mergeCell ref="A48:G48"/>
    <mergeCell ref="H48:K48"/>
    <mergeCell ref="L48:R48"/>
    <mergeCell ref="S48:X48"/>
    <mergeCell ref="A49:G49"/>
    <mergeCell ref="H49:K49"/>
    <mergeCell ref="L49:R49"/>
    <mergeCell ref="S49:X49"/>
    <mergeCell ref="A50:G50"/>
    <mergeCell ref="H50:K50"/>
    <mergeCell ref="L50:R50"/>
    <mergeCell ref="S50:X50"/>
    <mergeCell ref="A51:G51"/>
    <mergeCell ref="H51:K51"/>
    <mergeCell ref="L51:R51"/>
    <mergeCell ref="S51:X51"/>
    <mergeCell ref="A52:G52"/>
    <mergeCell ref="H52:K52"/>
    <mergeCell ref="L52:R52"/>
    <mergeCell ref="S52:X52"/>
    <mergeCell ref="A53:G53"/>
    <mergeCell ref="H53:K53"/>
    <mergeCell ref="L53:R53"/>
    <mergeCell ref="S53:X53"/>
    <mergeCell ref="A54:G54"/>
    <mergeCell ref="H54:K54"/>
    <mergeCell ref="L54:R54"/>
    <mergeCell ref="S54:X54"/>
    <mergeCell ref="A55:G55"/>
    <mergeCell ref="H55:K55"/>
    <mergeCell ref="L55:R55"/>
    <mergeCell ref="S55:X55"/>
    <mergeCell ref="A56:G56"/>
    <mergeCell ref="H56:K56"/>
    <mergeCell ref="L56:R56"/>
    <mergeCell ref="S56:X56"/>
    <mergeCell ref="A58:X58"/>
    <mergeCell ref="A59:G59"/>
    <mergeCell ref="H59:K59"/>
    <mergeCell ref="L59:R59"/>
    <mergeCell ref="S59:X59"/>
    <mergeCell ref="H57:I57"/>
    <mergeCell ref="L57:M57"/>
    <mergeCell ref="A60:G60"/>
    <mergeCell ref="H60:I60"/>
    <mergeCell ref="L60:R60"/>
    <mergeCell ref="S60:X60"/>
    <mergeCell ref="A61:G61"/>
    <mergeCell ref="H61:K61"/>
    <mergeCell ref="L61:R61"/>
    <mergeCell ref="S61:X61"/>
    <mergeCell ref="A62:G62"/>
    <mergeCell ref="H62:K62"/>
    <mergeCell ref="L62:R62"/>
    <mergeCell ref="S62:X62"/>
    <mergeCell ref="A63:G63"/>
    <mergeCell ref="H63:K63"/>
    <mergeCell ref="L63:R63"/>
    <mergeCell ref="S63:X63"/>
    <mergeCell ref="A64:G64"/>
    <mergeCell ref="H64:K64"/>
    <mergeCell ref="L64:R64"/>
    <mergeCell ref="S64:X64"/>
    <mergeCell ref="A65:G65"/>
    <mergeCell ref="H65:K65"/>
    <mergeCell ref="L65:R65"/>
    <mergeCell ref="S65:X65"/>
    <mergeCell ref="A66:G66"/>
    <mergeCell ref="H66:I66"/>
    <mergeCell ref="L66:R66"/>
    <mergeCell ref="S66:X66"/>
    <mergeCell ref="A67:G67"/>
    <mergeCell ref="H67:K67"/>
    <mergeCell ref="L67:R67"/>
    <mergeCell ref="S67:X67"/>
    <mergeCell ref="A68:G68"/>
    <mergeCell ref="H68:K68"/>
    <mergeCell ref="L68:R68"/>
    <mergeCell ref="S68:X68"/>
    <mergeCell ref="A69:G69"/>
    <mergeCell ref="H69:K69"/>
    <mergeCell ref="L69:R69"/>
    <mergeCell ref="S69:X69"/>
    <mergeCell ref="A70:G70"/>
    <mergeCell ref="H70:K70"/>
    <mergeCell ref="L70:R70"/>
    <mergeCell ref="S70:X70"/>
    <mergeCell ref="A71:G71"/>
    <mergeCell ref="H71:K71"/>
    <mergeCell ref="L71:R71"/>
    <mergeCell ref="S71:X71"/>
    <mergeCell ref="A72:G72"/>
    <mergeCell ref="H72:K72"/>
    <mergeCell ref="L72:R72"/>
    <mergeCell ref="S72:X72"/>
    <mergeCell ref="A73:G73"/>
    <mergeCell ref="H73:K73"/>
    <mergeCell ref="L73:R73"/>
    <mergeCell ref="S73:X73"/>
    <mergeCell ref="A76:G76"/>
    <mergeCell ref="H76:K76"/>
    <mergeCell ref="L76:R76"/>
    <mergeCell ref="S76:X76"/>
    <mergeCell ref="A74:G74"/>
    <mergeCell ref="H74:K74"/>
    <mergeCell ref="L74:R74"/>
    <mergeCell ref="S74:X74"/>
    <mergeCell ref="A75:G75"/>
    <mergeCell ref="H75:K75"/>
    <mergeCell ref="L75:R75"/>
    <mergeCell ref="S75:X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ОПиУ</vt:lpstr>
      <vt:lpstr>ОФП</vt:lpstr>
      <vt:lpstr>ОиК</vt:lpstr>
      <vt:lpstr>ОДДС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Языкова Наталья Владимировна</cp:lastModifiedBy>
  <cp:lastPrinted>2018-08-13T09:22:32Z</cp:lastPrinted>
  <dcterms:modified xsi:type="dcterms:W3CDTF">2018-08-13T09:47:48Z</dcterms:modified>
</cp:coreProperties>
</file>