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rvrs\doc_buh\АО\KASE\2021 год\1 квартал 2021 год\"/>
    </mc:Choice>
  </mc:AlternateContent>
  <xr:revisionPtr revIDLastSave="0" documentId="13_ncr:1_{2A371603-AA84-45E9-B61E-77DE4A21C7EF}" xr6:coauthVersionLast="36" xr6:coauthVersionMax="36" xr10:uidLastSave="{00000000-0000-0000-0000-000000000000}"/>
  <bookViews>
    <workbookView xWindow="0" yWindow="0" windowWidth="21570" windowHeight="7380" xr2:uid="{E587EC11-40D4-4AB8-920E-85D6FFB3A40E}"/>
  </bookViews>
  <sheets>
    <sheet name="ОФП" sheetId="1" r:id="rId1"/>
    <sheet name="ОПиУ" sheetId="2" r:id="rId2"/>
    <sheet name="ОДДС" sheetId="3" r:id="rId3"/>
    <sheet name="ОиК"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5" i="3" l="1"/>
  <c r="M13" i="3"/>
  <c r="M27" i="3"/>
  <c r="D21" i="4" l="1"/>
  <c r="C21" i="4"/>
  <c r="C36" i="1" l="1"/>
  <c r="D36" i="1"/>
  <c r="C21" i="1" l="1"/>
  <c r="A33" i="4"/>
  <c r="B31" i="4"/>
  <c r="J85" i="3"/>
  <c r="B32" i="4" s="1"/>
  <c r="D19" i="4"/>
  <c r="D18" i="4"/>
  <c r="C14" i="4"/>
  <c r="C16" i="4" s="1"/>
  <c r="D13" i="4"/>
  <c r="D12" i="4"/>
  <c r="D14" i="4" s="1"/>
  <c r="D11" i="4"/>
  <c r="M43" i="3"/>
  <c r="M65" i="3"/>
  <c r="L65" i="3"/>
  <c r="M59" i="3"/>
  <c r="L59" i="3"/>
  <c r="L43" i="3"/>
  <c r="M30" i="3"/>
  <c r="L30" i="3"/>
  <c r="M19" i="3"/>
  <c r="L19" i="3"/>
  <c r="M11" i="3"/>
  <c r="L11" i="3"/>
  <c r="C27" i="2"/>
  <c r="F14" i="2"/>
  <c r="F17" i="2" s="1"/>
  <c r="F25" i="2" s="1"/>
  <c r="F28" i="2" s="1"/>
  <c r="E14" i="2"/>
  <c r="E17" i="2" s="1"/>
  <c r="E25" i="2" s="1"/>
  <c r="E28" i="2" s="1"/>
  <c r="D14" i="2"/>
  <c r="D17" i="2" s="1"/>
  <c r="C14" i="2"/>
  <c r="C17" i="2" l="1"/>
  <c r="C25" i="2" s="1"/>
  <c r="C28" i="2" s="1"/>
  <c r="D16" i="4"/>
  <c r="M72" i="3"/>
  <c r="M56" i="3"/>
  <c r="M28" i="3"/>
  <c r="L72" i="3"/>
  <c r="L56" i="3"/>
  <c r="L28" i="3"/>
  <c r="D25" i="2"/>
  <c r="D28" i="2" s="1"/>
  <c r="N74" i="3" l="1"/>
  <c r="M74" i="3"/>
  <c r="M76" i="3" s="1"/>
  <c r="L74" i="3"/>
  <c r="L76" i="3" s="1"/>
  <c r="C30" i="1" l="1"/>
  <c r="D30" i="1"/>
  <c r="C49" i="1"/>
  <c r="D46" i="1"/>
  <c r="D51" i="1" s="1"/>
  <c r="D53" i="1" s="1"/>
  <c r="D43" i="1"/>
  <c r="C43" i="1"/>
  <c r="C35" i="1"/>
  <c r="D21" i="1"/>
  <c r="C31" i="1" l="1"/>
  <c r="D31" i="1"/>
  <c r="D54" i="1"/>
  <c r="D55" i="1"/>
  <c r="C51" i="1"/>
  <c r="C53" i="1" s="1"/>
  <c r="C54" i="1" s="1"/>
  <c r="C55" i="1" l="1"/>
</calcChain>
</file>

<file path=xl/sharedStrings.xml><?xml version="1.0" encoding="utf-8"?>
<sst xmlns="http://schemas.openxmlformats.org/spreadsheetml/2006/main" count="262" uniqueCount="165">
  <si>
    <t xml:space="preserve">АКТИВЫ </t>
  </si>
  <si>
    <t xml:space="preserve">Долгосрочные активы </t>
  </si>
  <si>
    <t xml:space="preserve"> </t>
  </si>
  <si>
    <t xml:space="preserve">Основные средства </t>
  </si>
  <si>
    <t>Активы по разведке и оценке</t>
  </si>
  <si>
    <t>Инвестиционная недвижимость</t>
  </si>
  <si>
    <t xml:space="preserve">Нематериальные активы </t>
  </si>
  <si>
    <t>Авансы, выданные за долгосрочные активы</t>
  </si>
  <si>
    <t>Прочие финансовые активы долгосрочные</t>
  </si>
  <si>
    <t>Активы по отсроченному подоходному налогу</t>
  </si>
  <si>
    <t xml:space="preserve">Прочие долгосрочные активы </t>
  </si>
  <si>
    <t xml:space="preserve">Итого долгосрочные активы </t>
  </si>
  <si>
    <t>Текущие активы</t>
  </si>
  <si>
    <t xml:space="preserve">Товарно-материальные запасы </t>
  </si>
  <si>
    <t>Торговая дебиторская задолженность</t>
  </si>
  <si>
    <t>Прочие текущие активы</t>
  </si>
  <si>
    <t>Прочие финансовые активы текущие</t>
  </si>
  <si>
    <t>Предоплата по подоходному налогу</t>
  </si>
  <si>
    <t>Предоплата по прочим налогам и платежам</t>
  </si>
  <si>
    <t xml:space="preserve">Денежные средства и их эквиваленты  </t>
  </si>
  <si>
    <t>Итого текущие активы</t>
  </si>
  <si>
    <t xml:space="preserve">Итого активы </t>
  </si>
  <si>
    <t xml:space="preserve">КАПИТАЛ И ОБЯЗАТЕЛЬСТВА </t>
  </si>
  <si>
    <t xml:space="preserve">Капитал </t>
  </si>
  <si>
    <t>Акционерный капитал</t>
  </si>
  <si>
    <t>Нераспределенная прибыль (непокрытый убыток)</t>
  </si>
  <si>
    <t>Итого капитал</t>
  </si>
  <si>
    <t xml:space="preserve">Долгосрочные обязательства </t>
  </si>
  <si>
    <t>Займы долгосрочные</t>
  </si>
  <si>
    <t xml:space="preserve">Прочие долгосрочные обязательства </t>
  </si>
  <si>
    <t>Прочие финансовые обязательства долгосрочные</t>
  </si>
  <si>
    <t>Обязательства по отсроченному подоходному налогу</t>
  </si>
  <si>
    <t>Резервы долгосрочные</t>
  </si>
  <si>
    <t xml:space="preserve">Итого долгосрочные обязательства </t>
  </si>
  <si>
    <t>Текущие обязательства</t>
  </si>
  <si>
    <t>Займы текущие</t>
  </si>
  <si>
    <t xml:space="preserve">Торговая кредиторская задолженность </t>
  </si>
  <si>
    <t>Прочие финансовые обязательства текущие</t>
  </si>
  <si>
    <t xml:space="preserve">Обязательства по подоходному налогу </t>
  </si>
  <si>
    <t>Обязательства по прочим налогам и платежам</t>
  </si>
  <si>
    <t>Прочие текущие обязательства</t>
  </si>
  <si>
    <t>Обязательства, связанные с долгосрочными активами, предназначенными для продажи</t>
  </si>
  <si>
    <t>Итого текущие обязательства</t>
  </si>
  <si>
    <t xml:space="preserve">Итого обязательства </t>
  </si>
  <si>
    <t xml:space="preserve">Итого капитал и обязательства </t>
  </si>
  <si>
    <t>Финансовая отчётность.</t>
  </si>
  <si>
    <t>Организация отчета:</t>
  </si>
  <si>
    <t>АО "КазАзот"</t>
  </si>
  <si>
    <t>ОТЧЕТ О ФИНАНСОВОМ ПОЛОЖЕНИИ</t>
  </si>
  <si>
    <t>ПО СОСТОЯНИЮ НА</t>
  </si>
  <si>
    <t>В тысячах тенге</t>
  </si>
  <si>
    <t>Прим.</t>
  </si>
  <si>
    <t>31 марта  2021 г.</t>
  </si>
  <si>
    <t>31 декабря 2020г.</t>
  </si>
  <si>
    <t>31 марта 2021 г.</t>
  </si>
  <si>
    <r>
      <t>Балансовая стоимость одной простой акции (в тенге</t>
    </r>
    <r>
      <rPr>
        <b/>
        <sz val="8.5"/>
        <color rgb="FF000000"/>
        <rFont val="Times New Roman"/>
        <family val="1"/>
        <charset val="204"/>
      </rPr>
      <t>)                                                                       695 987.49                        654 272.38</t>
    </r>
  </si>
  <si>
    <t>От имени руководства Компании:</t>
  </si>
  <si>
    <t>________________________</t>
  </si>
  <si>
    <t>___________________________</t>
  </si>
  <si>
    <t>Маулешев А.А.</t>
  </si>
  <si>
    <t>Генеральный директор</t>
  </si>
  <si>
    <t>г. Актау Республика Казахстан</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</si>
  <si>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</si>
  <si>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</si>
  <si>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</si>
  <si>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25 апреля 2021 г.</t>
  </si>
  <si>
    <t>г. Актау, Республика Казахстан</t>
  </si>
  <si>
    <t>Валовая прибыль</t>
  </si>
  <si>
    <t>Доходы от финансирования</t>
  </si>
  <si>
    <t>Расходы по финансированию</t>
  </si>
  <si>
    <t>Прочие доходы</t>
  </si>
  <si>
    <t>Прочие расходы</t>
  </si>
  <si>
    <t>Прибыль (убыток) до налогообложения</t>
  </si>
  <si>
    <t>Расходы по корпоративному подоходному налогу</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</si>
  <si>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</si>
  <si>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</si>
  <si>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</si>
  <si>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</si>
  <si>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Общие и административные расходы </t>
  </si>
  <si>
    <t xml:space="preserve">Расходы по реализации </t>
  </si>
  <si>
    <r>
      <t>Прибыль (убыток) от операционной деятельности</t>
    </r>
    <r>
      <rPr>
        <sz val="10"/>
        <rFont val="Times New Roman"/>
        <family val="1"/>
        <charset val="204"/>
      </rPr>
      <t xml:space="preserve"> </t>
    </r>
  </si>
  <si>
    <r>
      <t>Доходы (расходы) от курсовой разницы</t>
    </r>
    <r>
      <rPr>
        <b/>
        <sz val="10"/>
        <rFont val="Times New Roman"/>
        <family val="1"/>
        <charset val="204"/>
      </rPr>
      <t>*</t>
    </r>
  </si>
  <si>
    <r>
      <t>Доходы (расходы) от выбытия основных средств</t>
    </r>
    <r>
      <rPr>
        <b/>
        <sz val="10"/>
        <rFont val="Times New Roman"/>
        <family val="1"/>
        <charset val="204"/>
      </rPr>
      <t>*</t>
    </r>
  </si>
  <si>
    <t xml:space="preserve">Прибыль (убыток) за год от продолжающейся деятельности </t>
  </si>
  <si>
    <t>Финансовая отчётность</t>
  </si>
  <si>
    <t>ОТЧЕТ О ПРИБЫЛЯХ И УБЫТКАХ</t>
  </si>
  <si>
    <t>И ПРОЧЕМ СОВОКУПНОМ ДОХОДЕ</t>
  </si>
  <si>
    <t>ЗА ПЕРИОД, ЗАКОНЧИВШИЙСЯ  31 марта 2021г.</t>
  </si>
  <si>
    <t>31 марта 2021г.</t>
  </si>
  <si>
    <t>31 марта 2020г.</t>
  </si>
  <si>
    <t>ОТЧЕТ О ДВИЖЕНИИ ДЕНЕЖНЫХ СРЕДСТВ</t>
  </si>
  <si>
    <t xml:space="preserve">ЗА ПЕРИОД, ЗАКОНЧИВШИЙСЯ </t>
  </si>
  <si>
    <t>(прямой метод)</t>
  </si>
  <si>
    <t>Строка</t>
  </si>
  <si>
    <t>строка</t>
  </si>
  <si>
    <t>1. Поступление денежных средств, всего (сумма строк с 011 по 016)</t>
  </si>
  <si>
    <t>в том числе:</t>
  </si>
  <si>
    <t>реализация товаров и услуг</t>
  </si>
  <si>
    <t>авансы, полученные от покупателей, заказчиков</t>
  </si>
  <si>
    <t>поступления по договорам страхования</t>
  </si>
  <si>
    <t>полученные вознаграждения</t>
  </si>
  <si>
    <t>прочие поступления</t>
  </si>
  <si>
    <t>2. Выбытие денежных средств, всего (сумма строк с 021 по 027)</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</si>
  <si>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</si>
  <si>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</si>
  <si>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</si>
  <si>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</si>
  <si>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</si>
  <si>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</si>
  <si>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</si>
  <si>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3. Чистая сумма денежных средств от операционной деятельности (строка 010 – строка 020)</t>
  </si>
  <si>
    <t>II. Движение денежных средств от инвестиционной деятельности</t>
  </si>
  <si>
    <t>1. Поступление денежных средств, всего (сумма строк с 041 по 051)</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</si>
  <si>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</si>
  <si>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</si>
  <si>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</si>
  <si>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</si>
  <si>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</si>
  <si>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</si>
  <si>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</si>
  <si>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</si>
  <si>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</si>
  <si>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2. Выбытие денежных средств, всего (сумма строк с 061 по 071)</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</si>
  <si>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</si>
  <si>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</si>
  <si>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</si>
  <si>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</si>
  <si>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</si>
  <si>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</si>
  <si>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</si>
  <si>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</si>
  <si>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</si>
  <si>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3. Чистая сумма денежных средств от инвестиционной деятельности (строка 040 – строка 060)</t>
  </si>
  <si>
    <t>III. Движение денежных средств от финансовой деятельности</t>
  </si>
  <si>
    <t>1. Поступление денежных средств, всего (сумма строк с 091 по 094)</t>
  </si>
  <si>
    <t>эмиссия акций и других финансовых инструментов</t>
  </si>
  <si>
    <t>получение займов</t>
  </si>
  <si>
    <t>2. Выбытие денежных средств, всего (сумма строк с 101 по 105)</t>
  </si>
  <si>
    <t>погашение займов</t>
  </si>
  <si>
    <t>выплата дивидендов</t>
  </si>
  <si>
    <t>выплаты собственникам по акциям организации</t>
  </si>
  <si>
    <t>прочие выбытия</t>
  </si>
  <si>
    <t>3. Чистая сумма денежных средств от финансовой деятельности (строка 090 – строка 100)</t>
  </si>
  <si>
    <t>4. Влияние обменных курсов валют к тенге</t>
  </si>
  <si>
    <t>5. Увеличение +/- уменьшение денежных средств (строка 030 +/- строка 080 +/- строка 110 +/- строка 120)</t>
  </si>
  <si>
    <t>6. Денежные средства и их эквиваленты на начало отчетного периода</t>
  </si>
  <si>
    <t>7. Денежные средства и их эквиваленты на конец отчетного периода</t>
  </si>
  <si>
    <t>Январь-март 2021г.</t>
  </si>
  <si>
    <t>Январь-март 2020г.</t>
  </si>
  <si>
    <t>аренда</t>
  </si>
  <si>
    <t>ОТЧЕТ ОБ ИЗМЕНЕНИЯХ В КАПИТАЛЕ</t>
  </si>
  <si>
    <t>Уставный капитал</t>
  </si>
  <si>
    <t>Непокрытый убыток</t>
  </si>
  <si>
    <t>Итого</t>
  </si>
  <si>
    <t>Прибыль за год</t>
  </si>
  <si>
    <t>Итого совокупный доход за год</t>
  </si>
  <si>
    <t>Дополнительный взнос в уставный капитал</t>
  </si>
  <si>
    <t>31 декабря 2019 г.</t>
  </si>
  <si>
    <t>Прибыль за период</t>
  </si>
  <si>
    <t>Выплата дивидендов</t>
  </si>
  <si>
    <t>31 декабря 2020 г.</t>
  </si>
  <si>
    <t>25 апреля 2021г.</t>
  </si>
  <si>
    <t>ЗА ПЕРИОД, ЗАКОНЧИВШИЙСЯ   31 марта 2021г.</t>
  </si>
  <si>
    <t>42.09</t>
  </si>
  <si>
    <t>59.99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</si>
</sst>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 #,##0.00_ ;_ * \-#,##0.00_ ;_ * &quot;-&quot;??_ ;_ @_ "/>
    <numFmt numFmtId="166" formatCode="_ * #,##0_ ;_ * \-#,##0_ ;_ * &quot;-&quot;??_ ;_ @_ "/>
  </numFmts>
  <fonts count="30" x14ac:knownFonts="1">
    <font>
      <sz val="11"/>
      <color theme="1"/>
      <name val="Calibri"/>
      <family val="2"/>
      <charset val="204"/>
      <scheme val="minor"/>
    </font>
    <font>
      <u/>
      <sz val="11"/>
      <color theme="10"/>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10">
    <xf numFmtId="0" fontId="0" fillId="0" borderId="0"/>
    <xf numFmtId="0" fontId="1" fillId="0" borderId="0" applyNumberFormat="0" applyFill="0" applyBorder="0" applyAlignment="0" applyProtection="0"/>
    <xf numFmtId="0" fontId="5" fillId="0" borderId="0"/>
    <xf numFmtId="0" fontId="6" fillId="0" borderId="0"/>
    <xf numFmtId="0" fontId="9" fillId="0" borderId="0"/>
    <xf numFmtId="0" fontId="9" fillId="0" borderId="0"/>
    <xf numFmtId="0" fontId="18" fillId="0" borderId="0"/>
    <xf numFmtId="165" fontId="2" fillId="0" borderId="0" applyFont="0" applyFill="0" applyBorder="0" applyAlignment="0" applyProtection="0"/>
    <xf numFmtId="0" fontId="9" fillId="0" borderId="0"/>
    <xf numFmtId="0" fontId="9" fillId="0" borderId="0"/>
  </cellStyleXfs>
  <cellXfs count="198">
    <xf numFmtId="0" fontId="0" fillId="0" borderId="0" xfId="0"/>
    <xf numFmtId="0" fontId="2" fillId="0" borderId="0" xfId="0" applyFont="1"/>
    <xf numFmtId="3" fontId="10" fillId="0" borderId="4" xfId="4" applyNumberFormat="1" applyFont="1" applyFill="1" applyBorder="1" applyAlignment="1">
      <alignment horizontal="center" vertical="top"/>
    </xf>
    <xf numFmtId="164" fontId="2" fillId="3" borderId="1" xfId="0" applyNumberFormat="1" applyFont="1" applyFill="1" applyBorder="1" applyAlignment="1" applyProtection="1">
      <alignment horizontal="right" wrapText="1"/>
      <protection locked="0"/>
    </xf>
    <xf numFmtId="164" fontId="2" fillId="3" borderId="2" xfId="0" applyNumberFormat="1" applyFont="1" applyFill="1" applyBorder="1" applyAlignment="1" applyProtection="1">
      <alignment horizontal="right" wrapText="1"/>
      <protection locked="0"/>
    </xf>
    <xf numFmtId="164" fontId="2" fillId="3" borderId="0" xfId="0" applyNumberFormat="1" applyFont="1" applyFill="1" applyAlignment="1"/>
    <xf numFmtId="0" fontId="2" fillId="3" borderId="0" xfId="0" applyFont="1" applyFill="1"/>
    <xf numFmtId="164" fontId="2" fillId="3" borderId="0" xfId="0" applyNumberFormat="1" applyFont="1" applyFill="1"/>
    <xf numFmtId="164" fontId="3" fillId="3" borderId="1" xfId="0" applyNumberFormat="1" applyFont="1" applyFill="1" applyBorder="1" applyAlignment="1" applyProtection="1">
      <alignment horizontal="right" wrapText="1"/>
      <protection locked="0"/>
    </xf>
    <xf numFmtId="164" fontId="3" fillId="3" borderId="1" xfId="0" applyNumberFormat="1" applyFont="1" applyFill="1" applyBorder="1" applyAlignment="1" applyProtection="1">
      <alignment horizontal="right" wrapText="1"/>
    </xf>
    <xf numFmtId="0" fontId="2" fillId="3" borderId="0" xfId="0" applyFont="1" applyFill="1" applyAlignment="1" applyProtection="1">
      <alignment vertical="center"/>
    </xf>
    <xf numFmtId="0" fontId="2" fillId="3" borderId="0" xfId="0" applyFont="1" applyFill="1" applyAlignment="1">
      <alignment vertical="center"/>
    </xf>
    <xf numFmtId="164" fontId="2" fillId="3" borderId="0" xfId="0" applyNumberFormat="1" applyFont="1" applyFill="1" applyAlignment="1">
      <alignment horizontal="center"/>
    </xf>
    <xf numFmtId="0" fontId="4" fillId="3" borderId="0" xfId="0" applyFont="1" applyFill="1" applyAlignment="1">
      <alignment vertical="center"/>
    </xf>
    <xf numFmtId="164" fontId="4" fillId="3" borderId="0" xfId="0" applyNumberFormat="1" applyFont="1" applyFill="1" applyAlignment="1">
      <alignment horizontal="center"/>
    </xf>
    <xf numFmtId="164" fontId="4" fillId="3" borderId="0" xfId="0" applyNumberFormat="1" applyFont="1" applyFill="1" applyAlignment="1"/>
    <xf numFmtId="164" fontId="4" fillId="3" borderId="0" xfId="0" applyNumberFormat="1" applyFont="1" applyFill="1"/>
    <xf numFmtId="0" fontId="4" fillId="3" borderId="0" xfId="0" applyFont="1" applyFill="1"/>
    <xf numFmtId="0" fontId="2" fillId="3" borderId="0" xfId="0" applyFont="1" applyFill="1" applyAlignment="1">
      <alignment horizontal="center"/>
    </xf>
    <xf numFmtId="0" fontId="2" fillId="3" borderId="0" xfId="0" applyFont="1" applyFill="1" applyAlignment="1">
      <alignment horizontal="left"/>
    </xf>
    <xf numFmtId="3" fontId="2" fillId="3" borderId="0" xfId="0" applyNumberFormat="1" applyFont="1" applyFill="1" applyAlignment="1">
      <alignment horizontal="left"/>
    </xf>
    <xf numFmtId="0" fontId="13" fillId="3" borderId="0" xfId="0" applyFont="1" applyFill="1" applyBorder="1" applyAlignment="1">
      <alignment horizontal="left" vertical="top" wrapText="1"/>
    </xf>
    <xf numFmtId="0" fontId="12" fillId="3" borderId="0" xfId="0" applyFont="1" applyFill="1" applyBorder="1" applyAlignment="1">
      <alignment vertical="top" wrapText="1"/>
    </xf>
    <xf numFmtId="0" fontId="13" fillId="3" borderId="0" xfId="0" applyFont="1" applyFill="1" applyAlignment="1">
      <alignment horizontal="left" vertical="top" wrapText="1"/>
    </xf>
    <xf numFmtId="3" fontId="13" fillId="3" borderId="0" xfId="0" applyNumberFormat="1" applyFont="1" applyFill="1" applyAlignment="1">
      <alignment horizontal="left" vertical="top"/>
    </xf>
    <xf numFmtId="0" fontId="12" fillId="3" borderId="0" xfId="0" applyFont="1" applyFill="1" applyBorder="1" applyAlignment="1">
      <alignment horizontal="left" vertical="top" wrapText="1"/>
    </xf>
    <xf numFmtId="0" fontId="14" fillId="3" borderId="3" xfId="0" applyFont="1" applyFill="1" applyBorder="1" applyAlignment="1">
      <alignment horizontal="left" vertical="top" wrapText="1"/>
    </xf>
    <xf numFmtId="0" fontId="13" fillId="3" borderId="3" xfId="0" applyFont="1" applyFill="1" applyBorder="1" applyAlignment="1">
      <alignment horizontal="center" vertical="top"/>
    </xf>
    <xf numFmtId="3" fontId="15" fillId="3" borderId="4" xfId="4" applyNumberFormat="1" applyFont="1" applyFill="1" applyBorder="1" applyAlignment="1">
      <alignment horizontal="center" vertical="top"/>
    </xf>
    <xf numFmtId="0" fontId="14" fillId="3" borderId="0" xfId="0" applyFont="1" applyFill="1" applyBorder="1" applyAlignment="1">
      <alignment horizontal="left" vertical="top" wrapText="1"/>
    </xf>
    <xf numFmtId="0" fontId="13" fillId="3" borderId="0" xfId="0" applyFont="1" applyFill="1" applyBorder="1" applyAlignment="1">
      <alignment horizontal="center" vertical="top"/>
    </xf>
    <xf numFmtId="3" fontId="15" fillId="3" borderId="0" xfId="4" applyNumberFormat="1" applyFont="1" applyFill="1" applyBorder="1" applyAlignment="1">
      <alignment horizontal="center" vertical="top"/>
    </xf>
    <xf numFmtId="0" fontId="3" fillId="3" borderId="0"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protection locked="0"/>
    </xf>
    <xf numFmtId="164" fontId="2" fillId="3" borderId="0" xfId="0" applyNumberFormat="1" applyFont="1" applyFill="1" applyBorder="1" applyAlignment="1" applyProtection="1">
      <alignment horizontal="right" wrapText="1"/>
      <protection locked="0"/>
    </xf>
    <xf numFmtId="164" fontId="3" fillId="3" borderId="0" xfId="0" applyNumberFormat="1" applyFont="1" applyFill="1" applyBorder="1" applyAlignment="1" applyProtection="1">
      <alignment horizontal="right" wrapText="1"/>
      <protection locked="0"/>
    </xf>
    <xf numFmtId="0" fontId="2" fillId="3" borderId="0"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protection locked="0"/>
    </xf>
    <xf numFmtId="164" fontId="2" fillId="3" borderId="0" xfId="0" applyNumberFormat="1" applyFont="1" applyFill="1" applyBorder="1" applyAlignment="1" applyProtection="1">
      <alignment horizontal="right" wrapText="1"/>
    </xf>
    <xf numFmtId="164" fontId="3" fillId="3" borderId="0" xfId="0" applyNumberFormat="1" applyFont="1" applyFill="1" applyBorder="1" applyAlignment="1" applyProtection="1">
      <alignment horizontal="right" vertical="center" wrapText="1"/>
    </xf>
    <xf numFmtId="164" fontId="2" fillId="3" borderId="0" xfId="0" applyNumberFormat="1" applyFont="1" applyFill="1" applyBorder="1" applyAlignment="1" applyProtection="1">
      <alignment horizontal="center" wrapText="1"/>
      <protection locked="0"/>
    </xf>
    <xf numFmtId="164" fontId="2" fillId="3" borderId="0" xfId="0" applyNumberFormat="1" applyFont="1" applyFill="1" applyBorder="1" applyAlignment="1" applyProtection="1">
      <alignment horizontal="right" vertical="center" wrapText="1"/>
      <protection locked="0"/>
    </xf>
    <xf numFmtId="164" fontId="2" fillId="3" borderId="0" xfId="0" applyNumberFormat="1" applyFont="1" applyFill="1" applyBorder="1" applyAlignment="1" applyProtection="1">
      <alignment horizontal="right" vertical="center"/>
      <protection locked="0"/>
    </xf>
    <xf numFmtId="164" fontId="3" fillId="3" borderId="5" xfId="0" applyNumberFormat="1" applyFont="1" applyFill="1" applyBorder="1" applyAlignment="1" applyProtection="1">
      <alignment horizontal="right" wrapText="1"/>
    </xf>
    <xf numFmtId="164" fontId="3" fillId="3" borderId="5" xfId="0" applyNumberFormat="1" applyFont="1" applyFill="1" applyBorder="1" applyAlignment="1" applyProtection="1">
      <alignment horizontal="right" vertical="center" wrapText="1"/>
    </xf>
    <xf numFmtId="164" fontId="3" fillId="3" borderId="7" xfId="0" applyNumberFormat="1" applyFont="1" applyFill="1" applyBorder="1" applyAlignment="1" applyProtection="1">
      <alignment horizontal="right" wrapText="1"/>
    </xf>
    <xf numFmtId="164" fontId="2" fillId="3" borderId="8" xfId="0" applyNumberFormat="1" applyFont="1" applyFill="1" applyBorder="1"/>
    <xf numFmtId="0" fontId="16" fillId="0" borderId="0" xfId="0" applyFont="1" applyAlignment="1">
      <alignment vertical="center"/>
    </xf>
    <xf numFmtId="0" fontId="10" fillId="0" borderId="0" xfId="5" applyNumberFormat="1" applyFont="1" applyFill="1" applyAlignment="1">
      <alignment horizontal="left" vertical="center" wrapText="1"/>
    </xf>
    <xf numFmtId="0" fontId="19" fillId="0" borderId="0" xfId="6" applyFont="1" applyFill="1"/>
    <xf numFmtId="166" fontId="20" fillId="0" borderId="0" xfId="7" applyNumberFormat="1" applyFont="1" applyFill="1"/>
    <xf numFmtId="0" fontId="20" fillId="0" borderId="0" xfId="6" applyFont="1" applyFill="1"/>
    <xf numFmtId="0" fontId="21" fillId="0" borderId="0" xfId="0" applyFont="1" applyFill="1"/>
    <xf numFmtId="166" fontId="19" fillId="0" borderId="0" xfId="7" applyNumberFormat="1" applyFont="1" applyFill="1" applyBorder="1"/>
    <xf numFmtId="166" fontId="22" fillId="0" borderId="0" xfId="7" applyNumberFormat="1" applyFont="1" applyFill="1"/>
    <xf numFmtId="0" fontId="23" fillId="0" borderId="0" xfId="5" applyNumberFormat="1" applyFont="1" applyFill="1" applyAlignment="1">
      <alignment horizontal="left" vertical="center" wrapText="1"/>
    </xf>
    <xf numFmtId="0" fontId="20" fillId="0" borderId="0" xfId="0" applyFont="1" applyFill="1"/>
    <xf numFmtId="0" fontId="24" fillId="0" borderId="0" xfId="0" applyFont="1" applyAlignment="1">
      <alignment vertical="center"/>
    </xf>
    <xf numFmtId="0" fontId="25" fillId="0" borderId="0" xfId="0" applyFont="1" applyAlignment="1">
      <alignment vertical="center"/>
    </xf>
    <xf numFmtId="0" fontId="25" fillId="0" borderId="0" xfId="0" applyFont="1" applyAlignment="1">
      <alignment horizontal="justify" vertical="center" wrapText="1"/>
    </xf>
    <xf numFmtId="0" fontId="25" fillId="0" borderId="0" xfId="0" applyFont="1" applyAlignment="1">
      <alignment vertical="center" wrapText="1"/>
    </xf>
    <xf numFmtId="0" fontId="26" fillId="0" borderId="0" xfId="0" applyFont="1" applyAlignment="1">
      <alignment horizontal="justify" vertical="center" wrapText="1"/>
    </xf>
    <xf numFmtId="0" fontId="7" fillId="0" borderId="0" xfId="0" applyFont="1" applyAlignment="1">
      <alignment horizontal="justify" vertical="center"/>
    </xf>
    <xf numFmtId="0" fontId="2" fillId="3" borderId="0" xfId="0" applyFont="1" applyFill="1" applyBorder="1" applyAlignment="1">
      <alignment horizontal="left" vertical="center"/>
    </xf>
    <xf numFmtId="0" fontId="2" fillId="3" borderId="0" xfId="0" applyFont="1" applyFill="1" applyBorder="1" applyAlignment="1">
      <alignment horizontal="left"/>
    </xf>
    <xf numFmtId="164" fontId="2" fillId="3" borderId="0" xfId="0" applyNumberFormat="1" applyFont="1" applyFill="1" applyBorder="1" applyAlignment="1">
      <alignment horizontal="left"/>
    </xf>
    <xf numFmtId="164" fontId="3" fillId="3" borderId="1" xfId="0" applyNumberFormat="1" applyFont="1" applyFill="1" applyBorder="1" applyAlignment="1">
      <alignment horizontal="right" wrapText="1"/>
    </xf>
    <xf numFmtId="0" fontId="3" fillId="3" borderId="0" xfId="0" applyFont="1" applyFill="1" applyBorder="1" applyAlignment="1">
      <alignment horizontal="left" vertical="center" wrapText="1"/>
    </xf>
    <xf numFmtId="0" fontId="2" fillId="3" borderId="0" xfId="0" applyFont="1" applyFill="1" applyBorder="1" applyAlignment="1">
      <alignment horizontal="center" wrapText="1"/>
    </xf>
    <xf numFmtId="164" fontId="2" fillId="3" borderId="0" xfId="0" applyNumberFormat="1" applyFont="1" applyFill="1" applyBorder="1" applyAlignment="1">
      <alignment horizontal="left" wrapText="1"/>
    </xf>
    <xf numFmtId="3" fontId="2" fillId="3" borderId="0" xfId="0" applyNumberFormat="1" applyFont="1" applyFill="1" applyBorder="1" applyAlignment="1">
      <alignment horizontal="left"/>
    </xf>
    <xf numFmtId="0" fontId="23" fillId="0" borderId="0" xfId="4" applyNumberFormat="1" applyFont="1" applyFill="1" applyAlignment="1">
      <alignment horizontal="left" vertical="top" wrapText="1"/>
    </xf>
    <xf numFmtId="3" fontId="0" fillId="0" borderId="0" xfId="0" applyNumberFormat="1" applyFill="1"/>
    <xf numFmtId="0" fontId="0" fillId="0" borderId="0" xfId="0" applyFill="1"/>
    <xf numFmtId="0" fontId="23" fillId="0" borderId="0" xfId="4" applyNumberFormat="1" applyFont="1" applyFill="1" applyAlignment="1">
      <alignment horizontal="left" vertical="top"/>
    </xf>
    <xf numFmtId="3" fontId="23" fillId="0" borderId="0" xfId="4" applyNumberFormat="1" applyFont="1" applyFill="1" applyAlignment="1">
      <alignment horizontal="left" vertical="top"/>
    </xf>
    <xf numFmtId="0" fontId="10" fillId="0" borderId="0" xfId="4" applyNumberFormat="1" applyFont="1" applyFill="1" applyAlignment="1">
      <alignment vertical="top" wrapText="1"/>
    </xf>
    <xf numFmtId="0" fontId="10" fillId="0" borderId="0" xfId="4" applyNumberFormat="1" applyFont="1" applyFill="1" applyAlignment="1">
      <alignment horizontal="left" vertical="top" wrapText="1"/>
    </xf>
    <xf numFmtId="0" fontId="27" fillId="0" borderId="4" xfId="4" applyNumberFormat="1" applyFont="1" applyFill="1" applyBorder="1" applyAlignment="1">
      <alignment horizontal="left" vertical="top" wrapText="1"/>
    </xf>
    <xf numFmtId="0" fontId="23" fillId="0" borderId="4" xfId="4" applyNumberFormat="1" applyFont="1" applyFill="1" applyBorder="1" applyAlignment="1">
      <alignment horizontal="center" vertical="top"/>
    </xf>
    <xf numFmtId="0" fontId="27" fillId="0" borderId="0" xfId="4" applyNumberFormat="1" applyFont="1" applyFill="1" applyBorder="1" applyAlignment="1">
      <alignment horizontal="left" vertical="top" wrapText="1"/>
    </xf>
    <xf numFmtId="0" fontId="23" fillId="0" borderId="0" xfId="4" applyNumberFormat="1" applyFont="1" applyFill="1" applyBorder="1" applyAlignment="1">
      <alignment horizontal="center" vertical="top"/>
    </xf>
    <xf numFmtId="3" fontId="10" fillId="0" borderId="0" xfId="4" applyNumberFormat="1" applyFont="1" applyFill="1" applyBorder="1" applyAlignment="1">
      <alignment horizontal="center" vertical="top"/>
    </xf>
    <xf numFmtId="164" fontId="3" fillId="3" borderId="2" xfId="0" applyNumberFormat="1" applyFont="1" applyFill="1" applyBorder="1" applyAlignment="1" applyProtection="1">
      <alignment horizontal="right" wrapText="1"/>
    </xf>
    <xf numFmtId="164" fontId="3" fillId="3" borderId="2" xfId="0" applyNumberFormat="1" applyFont="1" applyFill="1" applyBorder="1" applyAlignment="1" applyProtection="1">
      <alignment horizontal="right" wrapText="1"/>
      <protection locked="0"/>
    </xf>
    <xf numFmtId="164" fontId="3" fillId="3" borderId="2" xfId="0" applyNumberFormat="1" applyFont="1" applyFill="1" applyBorder="1" applyAlignment="1">
      <alignment horizontal="right" wrapText="1"/>
    </xf>
    <xf numFmtId="0" fontId="2" fillId="3" borderId="0" xfId="0" applyFont="1" applyFill="1" applyBorder="1" applyAlignment="1">
      <alignment horizontal="left" vertical="center" wrapText="1" indent="1"/>
    </xf>
    <xf numFmtId="0" fontId="1" fillId="3" borderId="0" xfId="1" applyFill="1" applyBorder="1" applyAlignment="1" applyProtection="1">
      <alignment horizontal="center"/>
      <protection locked="0"/>
    </xf>
    <xf numFmtId="0" fontId="3" fillId="3" borderId="0" xfId="0" applyFont="1" applyFill="1" applyBorder="1" applyAlignment="1">
      <alignment horizontal="left" vertical="center" wrapText="1" indent="1"/>
    </xf>
    <xf numFmtId="0" fontId="2" fillId="3" borderId="0" xfId="0" applyFont="1" applyFill="1" applyBorder="1" applyAlignment="1" applyProtection="1">
      <alignment horizontal="center" wrapText="1"/>
      <protection locked="0"/>
    </xf>
    <xf numFmtId="0" fontId="24" fillId="0" borderId="0" xfId="0" applyFont="1" applyBorder="1" applyAlignment="1">
      <alignment vertical="center"/>
    </xf>
    <xf numFmtId="0" fontId="0" fillId="0" borderId="0" xfId="0" applyBorder="1"/>
    <xf numFmtId="0" fontId="25" fillId="0" borderId="0" xfId="0" applyFont="1" applyBorder="1" applyAlignment="1">
      <alignment vertical="center"/>
    </xf>
    <xf numFmtId="0" fontId="25" fillId="0" borderId="0" xfId="0" applyFont="1" applyBorder="1" applyAlignment="1">
      <alignment vertical="center" wrapText="1"/>
    </xf>
    <xf numFmtId="0" fontId="25" fillId="0" borderId="0" xfId="0" applyFont="1" applyBorder="1" applyAlignment="1">
      <alignment horizontal="justify" vertical="center" wrapText="1"/>
    </xf>
    <xf numFmtId="0" fontId="26" fillId="0" borderId="0" xfId="0" applyFont="1" applyBorder="1" applyAlignment="1">
      <alignment horizontal="justify" vertical="center" wrapText="1"/>
    </xf>
    <xf numFmtId="0" fontId="7" fillId="0" borderId="0" xfId="0" applyFont="1" applyBorder="1" applyAlignment="1">
      <alignment horizontal="justify" vertical="center"/>
    </xf>
    <xf numFmtId="164" fontId="3" fillId="3" borderId="5" xfId="0" applyNumberFormat="1" applyFont="1" applyFill="1" applyBorder="1" applyAlignment="1">
      <alignment horizontal="right" wrapText="1"/>
    </xf>
    <xf numFmtId="164" fontId="3" fillId="3" borderId="7" xfId="0" applyNumberFormat="1" applyFont="1" applyFill="1" applyBorder="1" applyAlignment="1">
      <alignment horizontal="right" wrapText="1"/>
    </xf>
    <xf numFmtId="0" fontId="28" fillId="2" borderId="0" xfId="8" applyNumberFormat="1" applyFont="1" applyFill="1" applyAlignment="1">
      <alignment horizontal="left" vertical="top"/>
    </xf>
    <xf numFmtId="0" fontId="7" fillId="0" borderId="0" xfId="0" applyFont="1"/>
    <xf numFmtId="0" fontId="2" fillId="0" borderId="0" xfId="6" applyFont="1" applyFill="1"/>
    <xf numFmtId="0" fontId="28" fillId="0" borderId="0" xfId="8" applyNumberFormat="1" applyFont="1" applyFill="1" applyAlignment="1">
      <alignment horizontal="left" vertical="top"/>
    </xf>
    <xf numFmtId="0" fontId="15" fillId="0" borderId="0" xfId="8" applyNumberFormat="1" applyFont="1" applyFill="1" applyAlignment="1">
      <alignment vertical="top"/>
    </xf>
    <xf numFmtId="0" fontId="3" fillId="0" borderId="0" xfId="0" applyFont="1" applyAlignment="1">
      <alignment vertical="center" wrapText="1"/>
    </xf>
    <xf numFmtId="0" fontId="3" fillId="0" borderId="0" xfId="0" applyFont="1" applyBorder="1" applyAlignment="1">
      <alignment vertical="center" wrapText="1"/>
    </xf>
    <xf numFmtId="3" fontId="3" fillId="0" borderId="8" xfId="0" applyNumberFormat="1" applyFont="1" applyBorder="1" applyAlignment="1">
      <alignment horizontal="right" vertical="center"/>
    </xf>
    <xf numFmtId="0" fontId="2" fillId="0" borderId="0" xfId="0" applyFont="1" applyBorder="1" applyAlignment="1">
      <alignment vertical="center" wrapText="1"/>
    </xf>
    <xf numFmtId="0" fontId="2" fillId="0" borderId="0" xfId="0" applyFont="1" applyAlignment="1">
      <alignment vertical="center"/>
    </xf>
    <xf numFmtId="0" fontId="2" fillId="0" borderId="10" xfId="0" applyFont="1" applyBorder="1" applyAlignment="1">
      <alignment horizontal="right" vertical="center"/>
    </xf>
    <xf numFmtId="3" fontId="2" fillId="0" borderId="0" xfId="0" applyNumberFormat="1" applyFont="1"/>
    <xf numFmtId="0" fontId="2" fillId="0" borderId="0" xfId="0" applyFont="1" applyAlignment="1">
      <alignment horizontal="right" vertical="center"/>
    </xf>
    <xf numFmtId="3" fontId="2" fillId="0" borderId="0" xfId="0" applyNumberFormat="1" applyFont="1" applyAlignment="1">
      <alignment horizontal="right" vertical="center"/>
    </xf>
    <xf numFmtId="0" fontId="2" fillId="0" borderId="0" xfId="0" applyFont="1" applyAlignment="1">
      <alignment horizontal="center" vertical="center"/>
    </xf>
    <xf numFmtId="3" fontId="2" fillId="0" borderId="8" xfId="0" applyNumberFormat="1" applyFont="1" applyBorder="1" applyAlignment="1">
      <alignment horizontal="right" vertical="center"/>
    </xf>
    <xf numFmtId="3" fontId="3" fillId="0" borderId="11" xfId="0" applyNumberFormat="1" applyFont="1" applyBorder="1" applyAlignment="1">
      <alignment horizontal="right" vertical="center"/>
    </xf>
    <xf numFmtId="0" fontId="2" fillId="0" borderId="0" xfId="0" applyFont="1" applyAlignment="1">
      <alignment vertical="center" wrapText="1"/>
    </xf>
    <xf numFmtId="0" fontId="2" fillId="0" borderId="10" xfId="0" applyFont="1" applyBorder="1"/>
    <xf numFmtId="3" fontId="3" fillId="0" borderId="10" xfId="0" applyNumberFormat="1" applyFont="1" applyBorder="1" applyAlignment="1">
      <alignment horizontal="right" vertical="center"/>
    </xf>
    <xf numFmtId="3" fontId="7" fillId="0" borderId="0" xfId="0" applyNumberFormat="1" applyFont="1"/>
    <xf numFmtId="0" fontId="2" fillId="0" borderId="0" xfId="6" applyFont="1"/>
    <xf numFmtId="166" fontId="2" fillId="0" borderId="0" xfId="7" applyNumberFormat="1" applyFont="1"/>
    <xf numFmtId="0" fontId="15" fillId="2" borderId="4" xfId="5" applyNumberFormat="1" applyFont="1" applyFill="1" applyBorder="1" applyAlignment="1">
      <alignment horizontal="left" vertical="center" wrapText="1"/>
    </xf>
    <xf numFmtId="0" fontId="15" fillId="2" borderId="0" xfId="5" applyNumberFormat="1" applyFont="1" applyFill="1" applyBorder="1" applyAlignment="1">
      <alignment horizontal="left" vertical="center" wrapText="1"/>
    </xf>
    <xf numFmtId="166" fontId="2" fillId="0" borderId="0" xfId="7" applyNumberFormat="1" applyFont="1" applyBorder="1"/>
    <xf numFmtId="0" fontId="2" fillId="0" borderId="4" xfId="6" applyFont="1" applyBorder="1"/>
    <xf numFmtId="0" fontId="2" fillId="0" borderId="4" xfId="6" applyFont="1" applyFill="1" applyBorder="1"/>
    <xf numFmtId="0" fontId="15" fillId="0" borderId="0" xfId="5" applyNumberFormat="1" applyFont="1" applyFill="1" applyAlignment="1">
      <alignment horizontal="left" vertical="center" wrapText="1"/>
    </xf>
    <xf numFmtId="0" fontId="15" fillId="0" borderId="0" xfId="5" applyNumberFormat="1" applyFont="1" applyFill="1" applyAlignment="1">
      <alignment horizontal="left" vertical="top" wrapText="1"/>
    </xf>
    <xf numFmtId="0" fontId="28" fillId="2" borderId="0" xfId="5" applyNumberFormat="1" applyFont="1" applyFill="1" applyAlignment="1">
      <alignment horizontal="left" vertical="center" wrapText="1"/>
    </xf>
    <xf numFmtId="0" fontId="23" fillId="0" borderId="0" xfId="9" applyNumberFormat="1" applyFont="1" applyFill="1" applyAlignment="1">
      <alignment horizontal="left" vertical="top"/>
    </xf>
    <xf numFmtId="3" fontId="23" fillId="0" borderId="0" xfId="9" applyNumberFormat="1" applyFont="1" applyFill="1" applyAlignment="1">
      <alignment horizontal="left" vertical="top"/>
    </xf>
    <xf numFmtId="0" fontId="10" fillId="0" borderId="0" xfId="9" applyNumberFormat="1" applyFont="1" applyFill="1" applyAlignment="1">
      <alignment vertical="top"/>
    </xf>
    <xf numFmtId="0" fontId="10" fillId="0" borderId="0" xfId="9" applyNumberFormat="1" applyFont="1" applyFill="1" applyAlignment="1">
      <alignment horizontal="left" vertical="top"/>
    </xf>
    <xf numFmtId="0" fontId="27" fillId="0" borderId="4" xfId="9" applyNumberFormat="1" applyFont="1" applyFill="1" applyBorder="1" applyAlignment="1">
      <alignment horizontal="left" vertical="top" wrapText="1"/>
    </xf>
    <xf numFmtId="3" fontId="10" fillId="0" borderId="4" xfId="9" applyNumberFormat="1" applyFont="1" applyFill="1" applyBorder="1" applyAlignment="1">
      <alignment horizontal="center" vertical="center" wrapText="1"/>
    </xf>
    <xf numFmtId="0" fontId="23" fillId="0" borderId="6" xfId="9" applyNumberFormat="1" applyFont="1" applyFill="1" applyBorder="1" applyAlignment="1">
      <alignment horizontal="left" vertical="top"/>
    </xf>
    <xf numFmtId="3" fontId="23" fillId="0" borderId="6" xfId="9" applyNumberFormat="1" applyFont="1" applyFill="1" applyBorder="1" applyAlignment="1">
      <alignment horizontal="left" vertical="top"/>
    </xf>
    <xf numFmtId="0" fontId="10" fillId="0" borderId="0" xfId="9" applyNumberFormat="1" applyFont="1" applyFill="1" applyAlignment="1">
      <alignment horizontal="left" vertical="center"/>
    </xf>
    <xf numFmtId="3" fontId="10" fillId="0" borderId="4" xfId="9" applyNumberFormat="1" applyFont="1" applyFill="1" applyBorder="1" applyAlignment="1">
      <alignment horizontal="right"/>
    </xf>
    <xf numFmtId="0" fontId="23" fillId="0" borderId="0" xfId="9" applyNumberFormat="1" applyFont="1" applyFill="1" applyAlignment="1">
      <alignment horizontal="left" vertical="center"/>
    </xf>
    <xf numFmtId="3" fontId="23" fillId="0" borderId="6" xfId="9" applyNumberFormat="1" applyFont="1" applyFill="1" applyBorder="1" applyAlignment="1">
      <alignment horizontal="right"/>
    </xf>
    <xf numFmtId="3" fontId="11" fillId="0" borderId="0" xfId="0" applyNumberFormat="1" applyFont="1" applyAlignment="1">
      <alignment vertical="center" wrapText="1"/>
    </xf>
    <xf numFmtId="3" fontId="10" fillId="0" borderId="6" xfId="9" applyNumberFormat="1" applyFont="1" applyFill="1" applyBorder="1" applyAlignment="1">
      <alignment horizontal="right"/>
    </xf>
    <xf numFmtId="3" fontId="23" fillId="0" borderId="0" xfId="9" applyNumberFormat="1" applyFont="1" applyFill="1" applyBorder="1" applyAlignment="1">
      <alignment horizontal="right"/>
    </xf>
    <xf numFmtId="3" fontId="10" fillId="0" borderId="0" xfId="9" applyNumberFormat="1" applyFont="1" applyFill="1" applyBorder="1" applyAlignment="1">
      <alignment horizontal="right"/>
    </xf>
    <xf numFmtId="3" fontId="23" fillId="0" borderId="0" xfId="9" applyNumberFormat="1" applyFont="1" applyFill="1" applyAlignment="1">
      <alignment horizontal="right"/>
    </xf>
    <xf numFmtId="3" fontId="10" fillId="0" borderId="0" xfId="9" applyNumberFormat="1" applyFont="1" applyFill="1" applyAlignment="1">
      <alignment horizontal="right"/>
    </xf>
    <xf numFmtId="3" fontId="10" fillId="0" borderId="12" xfId="9" applyNumberFormat="1" applyFont="1" applyFill="1" applyBorder="1" applyAlignment="1">
      <alignment horizontal="right"/>
    </xf>
    <xf numFmtId="3" fontId="23" fillId="0" borderId="9" xfId="9" applyNumberFormat="1" applyFont="1" applyFill="1" applyBorder="1" applyAlignment="1">
      <alignment horizontal="left" vertical="center"/>
    </xf>
    <xf numFmtId="3" fontId="11" fillId="0" borderId="0" xfId="0" applyNumberFormat="1" applyFont="1"/>
    <xf numFmtId="0" fontId="9" fillId="0" borderId="0" xfId="9" applyFill="1"/>
    <xf numFmtId="3" fontId="9" fillId="0" borderId="0" xfId="9" applyNumberFormat="1" applyFill="1"/>
    <xf numFmtId="0" fontId="19" fillId="0" borderId="0" xfId="6" applyFont="1" applyFill="1" applyAlignment="1">
      <alignment vertical="center"/>
    </xf>
    <xf numFmtId="0" fontId="20" fillId="0" borderId="0" xfId="6" applyFont="1" applyFill="1" applyAlignment="1">
      <alignment vertical="center"/>
    </xf>
    <xf numFmtId="0" fontId="21" fillId="0" borderId="0" xfId="0" applyFont="1" applyFill="1" applyAlignment="1">
      <alignment vertical="center"/>
    </xf>
    <xf numFmtId="3" fontId="2" fillId="0" borderId="0" xfId="0" applyNumberFormat="1" applyFont="1" applyAlignment="1">
      <alignment horizontal="right" vertical="center"/>
    </xf>
    <xf numFmtId="164" fontId="3" fillId="3" borderId="0" xfId="0" applyNumberFormat="1" applyFont="1" applyFill="1" applyBorder="1" applyAlignment="1">
      <alignment horizontal="right" wrapText="1"/>
    </xf>
    <xf numFmtId="4" fontId="3" fillId="3" borderId="0" xfId="0" applyNumberFormat="1" applyFont="1" applyFill="1" applyBorder="1" applyAlignment="1">
      <alignment horizontal="center" wrapText="1"/>
    </xf>
    <xf numFmtId="0" fontId="12" fillId="3" borderId="0" xfId="0" applyFont="1" applyFill="1" applyBorder="1" applyAlignment="1">
      <alignment horizontal="center" vertical="top" wrapText="1"/>
    </xf>
    <xf numFmtId="0" fontId="25" fillId="0" borderId="0" xfId="0" applyFont="1" applyAlignment="1">
      <alignment horizontal="center" vertical="center" wrapText="1"/>
    </xf>
    <xf numFmtId="0" fontId="25" fillId="0" borderId="0" xfId="0" applyFont="1" applyBorder="1" applyAlignment="1">
      <alignment horizontal="center" vertical="center" wrapText="1"/>
    </xf>
    <xf numFmtId="0" fontId="10" fillId="0" borderId="0" xfId="4" applyNumberFormat="1" applyFont="1" applyFill="1" applyAlignment="1">
      <alignment horizontal="center" vertical="top" wrapText="1"/>
    </xf>
    <xf numFmtId="0" fontId="23" fillId="0" borderId="0" xfId="4" applyNumberFormat="1" applyFont="1" applyFill="1" applyAlignment="1">
      <alignment horizontal="center" vertical="top"/>
    </xf>
    <xf numFmtId="0" fontId="15" fillId="0" borderId="0" xfId="8" applyNumberFormat="1" applyFont="1" applyFill="1" applyAlignment="1">
      <alignment horizontal="center"/>
    </xf>
    <xf numFmtId="0" fontId="12" fillId="0" borderId="0" xfId="0" applyFont="1" applyFill="1" applyBorder="1" applyAlignment="1">
      <alignment horizontal="center" vertical="top" wrapText="1"/>
    </xf>
    <xf numFmtId="0" fontId="29" fillId="0" borderId="0" xfId="0" applyFont="1" applyBorder="1" applyAlignment="1">
      <alignment horizontal="center"/>
    </xf>
    <xf numFmtId="0" fontId="2"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0" fontId="3" fillId="0" borderId="0" xfId="0" applyFont="1" applyAlignment="1">
      <alignment vertical="center"/>
    </xf>
    <xf numFmtId="3" fontId="3" fillId="0" borderId="8" xfId="0" applyNumberFormat="1" applyFont="1" applyBorder="1" applyAlignment="1">
      <alignment horizontal="right" vertical="center"/>
    </xf>
    <xf numFmtId="0" fontId="2" fillId="0" borderId="8" xfId="0" applyFont="1" applyBorder="1" applyAlignment="1">
      <alignment horizontal="center" vertical="center"/>
    </xf>
    <xf numFmtId="3" fontId="2" fillId="0" borderId="8" xfId="0" applyNumberFormat="1" applyFont="1" applyBorder="1" applyAlignment="1">
      <alignment horizontal="right" vertical="center"/>
    </xf>
    <xf numFmtId="0" fontId="3" fillId="0" borderId="0" xfId="0" applyFont="1" applyAlignment="1">
      <alignment vertical="center" wrapText="1"/>
    </xf>
    <xf numFmtId="0" fontId="3" fillId="0" borderId="11" xfId="0" applyFont="1" applyBorder="1" applyAlignment="1">
      <alignment horizontal="center" vertical="center"/>
    </xf>
    <xf numFmtId="3" fontId="3" fillId="0" borderId="11" xfId="0" applyNumberFormat="1"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horizontal="center" vertical="center"/>
    </xf>
    <xf numFmtId="0" fontId="2" fillId="0" borderId="0" xfId="0" applyFont="1" applyAlignment="1">
      <alignment vertical="center" wrapText="1"/>
    </xf>
    <xf numFmtId="0" fontId="2" fillId="0" borderId="10" xfId="0" applyFont="1" applyBorder="1" applyAlignment="1">
      <alignment horizontal="right" vertical="center"/>
    </xf>
    <xf numFmtId="3" fontId="2" fillId="0" borderId="0" xfId="0" applyNumberFormat="1" applyFont="1" applyFill="1" applyAlignment="1">
      <alignment horizontal="right" vertical="center"/>
    </xf>
    <xf numFmtId="3" fontId="3" fillId="0" borderId="8" xfId="0" applyNumberFormat="1" applyFont="1" applyFill="1" applyBorder="1" applyAlignment="1">
      <alignment horizontal="right" vertical="center"/>
    </xf>
    <xf numFmtId="0" fontId="2" fillId="0" borderId="0" xfId="0" applyFont="1"/>
    <xf numFmtId="3" fontId="3" fillId="0" borderId="10" xfId="0" applyNumberFormat="1" applyFont="1" applyBorder="1" applyAlignment="1">
      <alignment horizontal="right" vertical="center"/>
    </xf>
    <xf numFmtId="0" fontId="28" fillId="2" borderId="0" xfId="5" applyNumberFormat="1" applyFont="1" applyFill="1" applyAlignment="1">
      <alignment horizontal="left" vertical="center" wrapText="1"/>
    </xf>
    <xf numFmtId="0" fontId="15" fillId="2" borderId="0" xfId="5" applyNumberFormat="1" applyFont="1" applyFill="1" applyAlignment="1">
      <alignment horizontal="left" vertical="center" wrapText="1"/>
    </xf>
    <xf numFmtId="0" fontId="15" fillId="0" borderId="0" xfId="5" applyNumberFormat="1" applyFont="1" applyFill="1" applyBorder="1" applyAlignment="1">
      <alignment horizontal="left" vertical="center" wrapText="1"/>
    </xf>
    <xf numFmtId="0" fontId="15" fillId="2" borderId="6" xfId="5" applyNumberFormat="1" applyFont="1" applyFill="1" applyBorder="1" applyAlignment="1">
      <alignment horizontal="left" vertical="center" wrapText="1"/>
    </xf>
    <xf numFmtId="0" fontId="15" fillId="0" borderId="0" xfId="5" applyNumberFormat="1" applyFont="1" applyFill="1" applyAlignment="1">
      <alignment horizontal="left" vertical="top" wrapText="1"/>
    </xf>
    <xf numFmtId="0" fontId="10" fillId="0" borderId="0" xfId="5" applyNumberFormat="1" applyFont="1" applyFill="1" applyAlignment="1">
      <alignment horizontal="left" vertical="center" wrapText="1"/>
    </xf>
    <xf numFmtId="0" fontId="8" fillId="0" borderId="0" xfId="0" applyFont="1" applyFill="1" applyBorder="1" applyAlignment="1">
      <alignment horizontal="center" vertical="top" wrapText="1"/>
    </xf>
    <xf numFmtId="0" fontId="10" fillId="0" borderId="0" xfId="9" applyNumberFormat="1" applyFont="1" applyFill="1" applyAlignment="1">
      <alignment horizontal="center" vertical="top"/>
    </xf>
    <xf numFmtId="0" fontId="23" fillId="0" borderId="0" xfId="9" applyNumberFormat="1" applyFont="1" applyFill="1" applyAlignment="1">
      <alignment horizontal="center" vertical="top"/>
    </xf>
  </cellXfs>
  <cellStyles count="10">
    <cellStyle name="Normal_A4._TS Kazstroyservice_2007" xfId="2" xr:uid="{67333574-3CF8-4E90-AB37-23E5D689D7F2}"/>
    <cellStyle name="Гиперссылка" xfId="1" builtinId="8"/>
    <cellStyle name="Обычный" xfId="0" builtinId="0"/>
    <cellStyle name="Обычный 10" xfId="6" xr:uid="{4A36FB1C-87E0-4B6E-A76F-FE3DC7B3198C}"/>
    <cellStyle name="Обычный 2" xfId="3" xr:uid="{B67A52D2-57FF-450E-A507-2E50A715E1E3}"/>
    <cellStyle name="Обычный_Лист1" xfId="9" xr:uid="{AE9F775C-98F9-427F-9710-AAD1144890B8}"/>
    <cellStyle name="Обычный_Лист13" xfId="4" xr:uid="{1DD57FA7-B3C2-4A2D-A317-00E09E35CFF0}"/>
    <cellStyle name="Обычный_ОДДС" xfId="8" xr:uid="{6661AB54-C57D-42E5-931F-798F12A4005A}"/>
    <cellStyle name="Обычный_ОФП" xfId="5" xr:uid="{52B1261E-B615-431B-AA38-CB35BCD88506}"/>
    <cellStyle name="Финансовый 17" xfId="7"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Q260"/>
  <sheetViews>
    <sheetView tabSelected="1" topLeftCell="A34" workbookViewId="0">
      <selection activeCell="C59" sqref="C59"/>
    </sheetView>
  </sheetViews>
  <sheetFormatPr defaultRowHeight="12.75" x14ac:dyDescent="0.2"/>
  <cols>
    <col min="1" max="1" width="43.7109375" style="11" customWidth="1"/>
    <col min="2" max="2" width="16" style="11" customWidth="1"/>
    <col min="3" max="3" width="18.42578125" style="18" customWidth="1"/>
    <col min="4" max="4" width="20.28515625" style="18" customWidth="1"/>
    <col min="5" max="5" width="9.140625" style="6"/>
    <col min="6" max="6" width="19.85546875" style="6" customWidth="1"/>
    <col min="7" max="248" width="9.140625" style="6"/>
    <col min="249" max="249" width="2.7109375" style="6" customWidth="1"/>
    <col min="250" max="250" width="6.7109375" style="6" customWidth="1"/>
    <col min="251" max="251" width="43.7109375" style="6" customWidth="1"/>
    <col min="252" max="252" width="10.85546875" style="6" customWidth="1"/>
    <col min="253" max="253" width="13.7109375" style="6" customWidth="1"/>
    <col min="254" max="254" width="13.5703125" style="6" customWidth="1"/>
    <col min="255" max="256" width="12" style="6" customWidth="1"/>
    <col min="257" max="258" width="9.140625" style="6"/>
    <col min="259" max="259" width="34.28515625" style="6" customWidth="1"/>
    <col min="260" max="260" width="11.42578125" style="6" customWidth="1"/>
    <col min="261" max="261" width="9.140625" style="6"/>
    <col min="262" max="262" width="19.85546875" style="6" customWidth="1"/>
    <col min="263" max="504" width="9.140625" style="6"/>
    <col min="505" max="505" width="2.7109375" style="6" customWidth="1"/>
    <col min="506" max="506" width="6.7109375" style="6" customWidth="1"/>
    <col min="507" max="507" width="43.7109375" style="6" customWidth="1"/>
    <col min="508" max="508" width="10.85546875" style="6" customWidth="1"/>
    <col min="509" max="509" width="13.7109375" style="6" customWidth="1"/>
    <col min="510" max="510" width="13.5703125" style="6" customWidth="1"/>
    <col min="511" max="512" width="12" style="6" customWidth="1"/>
    <col min="513" max="514" width="9.140625" style="6"/>
    <col min="515" max="515" width="34.28515625" style="6" customWidth="1"/>
    <col min="516" max="516" width="11.42578125" style="6" customWidth="1"/>
    <col min="517" max="517" width="9.140625" style="6"/>
    <col min="518" max="518" width="19.85546875" style="6" customWidth="1"/>
    <col min="519" max="760" width="9.140625" style="6"/>
    <col min="761" max="761" width="2.7109375" style="6" customWidth="1"/>
    <col min="762" max="762" width="6.7109375" style="6" customWidth="1"/>
    <col min="763" max="763" width="43.7109375" style="6" customWidth="1"/>
    <col min="764" max="764" width="10.85546875" style="6" customWidth="1"/>
    <col min="765" max="765" width="13.7109375" style="6" customWidth="1"/>
    <col min="766" max="766" width="13.5703125" style="6" customWidth="1"/>
    <col min="767" max="768" width="12" style="6" customWidth="1"/>
    <col min="769" max="770" width="9.140625" style="6"/>
    <col min="771" max="771" width="34.28515625" style="6" customWidth="1"/>
    <col min="772" max="772" width="11.42578125" style="6" customWidth="1"/>
    <col min="773" max="773" width="9.140625" style="6"/>
    <col min="774" max="774" width="19.85546875" style="6" customWidth="1"/>
    <col min="775" max="1016" width="9.140625" style="6"/>
    <col min="1017" max="1017" width="2.7109375" style="6" customWidth="1"/>
    <col min="1018" max="1018" width="6.7109375" style="6" customWidth="1"/>
    <col min="1019" max="1019" width="43.7109375" style="6" customWidth="1"/>
    <col min="1020" max="1020" width="10.85546875" style="6" customWidth="1"/>
    <col min="1021" max="1021" width="13.7109375" style="6" customWidth="1"/>
    <col min="1022" max="1022" width="13.5703125" style="6" customWidth="1"/>
    <col min="1023" max="1024" width="12" style="6" customWidth="1"/>
    <col min="1025" max="1026" width="9.140625" style="6"/>
    <col min="1027" max="1027" width="34.28515625" style="6" customWidth="1"/>
    <col min="1028" max="1028" width="11.42578125" style="6" customWidth="1"/>
    <col min="1029" max="1029" width="9.140625" style="6"/>
    <col min="1030" max="1030" width="19.85546875" style="6" customWidth="1"/>
    <col min="1031" max="1272" width="9.140625" style="6"/>
    <col min="1273" max="1273" width="2.7109375" style="6" customWidth="1"/>
    <col min="1274" max="1274" width="6.7109375" style="6" customWidth="1"/>
    <col min="1275" max="1275" width="43.7109375" style="6" customWidth="1"/>
    <col min="1276" max="1276" width="10.85546875" style="6" customWidth="1"/>
    <col min="1277" max="1277" width="13.7109375" style="6" customWidth="1"/>
    <col min="1278" max="1278" width="13.5703125" style="6" customWidth="1"/>
    <col min="1279" max="1280" width="12" style="6" customWidth="1"/>
    <col min="1281" max="1282" width="9.140625" style="6"/>
    <col min="1283" max="1283" width="34.28515625" style="6" customWidth="1"/>
    <col min="1284" max="1284" width="11.42578125" style="6" customWidth="1"/>
    <col min="1285" max="1285" width="9.140625" style="6"/>
    <col min="1286" max="1286" width="19.85546875" style="6" customWidth="1"/>
    <col min="1287" max="1528" width="9.140625" style="6"/>
    <col min="1529" max="1529" width="2.7109375" style="6" customWidth="1"/>
    <col min="1530" max="1530" width="6.7109375" style="6" customWidth="1"/>
    <col min="1531" max="1531" width="43.7109375" style="6" customWidth="1"/>
    <col min="1532" max="1532" width="10.85546875" style="6" customWidth="1"/>
    <col min="1533" max="1533" width="13.7109375" style="6" customWidth="1"/>
    <col min="1534" max="1534" width="13.5703125" style="6" customWidth="1"/>
    <col min="1535" max="1536" width="12" style="6" customWidth="1"/>
    <col min="1537" max="1538" width="9.140625" style="6"/>
    <col min="1539" max="1539" width="34.28515625" style="6" customWidth="1"/>
    <col min="1540" max="1540" width="11.42578125" style="6" customWidth="1"/>
    <col min="1541" max="1541" width="9.140625" style="6"/>
    <col min="1542" max="1542" width="19.85546875" style="6" customWidth="1"/>
    <col min="1543" max="1784" width="9.140625" style="6"/>
    <col min="1785" max="1785" width="2.7109375" style="6" customWidth="1"/>
    <col min="1786" max="1786" width="6.7109375" style="6" customWidth="1"/>
    <col min="1787" max="1787" width="43.7109375" style="6" customWidth="1"/>
    <col min="1788" max="1788" width="10.85546875" style="6" customWidth="1"/>
    <col min="1789" max="1789" width="13.7109375" style="6" customWidth="1"/>
    <col min="1790" max="1790" width="13.5703125" style="6" customWidth="1"/>
    <col min="1791" max="1792" width="12" style="6" customWidth="1"/>
    <col min="1793" max="1794" width="9.140625" style="6"/>
    <col min="1795" max="1795" width="34.28515625" style="6" customWidth="1"/>
    <col min="1796" max="1796" width="11.42578125" style="6" customWidth="1"/>
    <col min="1797" max="1797" width="9.140625" style="6"/>
    <col min="1798" max="1798" width="19.85546875" style="6" customWidth="1"/>
    <col min="1799" max="2040" width="9.140625" style="6"/>
    <col min="2041" max="2041" width="2.7109375" style="6" customWidth="1"/>
    <col min="2042" max="2042" width="6.7109375" style="6" customWidth="1"/>
    <col min="2043" max="2043" width="43.7109375" style="6" customWidth="1"/>
    <col min="2044" max="2044" width="10.85546875" style="6" customWidth="1"/>
    <col min="2045" max="2045" width="13.7109375" style="6" customWidth="1"/>
    <col min="2046" max="2046" width="13.5703125" style="6" customWidth="1"/>
    <col min="2047" max="2048" width="12" style="6" customWidth="1"/>
    <col min="2049" max="2050" width="9.140625" style="6"/>
    <col min="2051" max="2051" width="34.28515625" style="6" customWidth="1"/>
    <col min="2052" max="2052" width="11.42578125" style="6" customWidth="1"/>
    <col min="2053" max="2053" width="9.140625" style="6"/>
    <col min="2054" max="2054" width="19.85546875" style="6" customWidth="1"/>
    <col min="2055" max="2296" width="9.140625" style="6"/>
    <col min="2297" max="2297" width="2.7109375" style="6" customWidth="1"/>
    <col min="2298" max="2298" width="6.7109375" style="6" customWidth="1"/>
    <col min="2299" max="2299" width="43.7109375" style="6" customWidth="1"/>
    <col min="2300" max="2300" width="10.85546875" style="6" customWidth="1"/>
    <col min="2301" max="2301" width="13.7109375" style="6" customWidth="1"/>
    <col min="2302" max="2302" width="13.5703125" style="6" customWidth="1"/>
    <col min="2303" max="2304" width="12" style="6" customWidth="1"/>
    <col min="2305" max="2306" width="9.140625" style="6"/>
    <col min="2307" max="2307" width="34.28515625" style="6" customWidth="1"/>
    <col min="2308" max="2308" width="11.42578125" style="6" customWidth="1"/>
    <col min="2309" max="2309" width="9.140625" style="6"/>
    <col min="2310" max="2310" width="19.85546875" style="6" customWidth="1"/>
    <col min="2311" max="2552" width="9.140625" style="6"/>
    <col min="2553" max="2553" width="2.7109375" style="6" customWidth="1"/>
    <col min="2554" max="2554" width="6.7109375" style="6" customWidth="1"/>
    <col min="2555" max="2555" width="43.7109375" style="6" customWidth="1"/>
    <col min="2556" max="2556" width="10.85546875" style="6" customWidth="1"/>
    <col min="2557" max="2557" width="13.7109375" style="6" customWidth="1"/>
    <col min="2558" max="2558" width="13.5703125" style="6" customWidth="1"/>
    <col min="2559" max="2560" width="12" style="6" customWidth="1"/>
    <col min="2561" max="2562" width="9.140625" style="6"/>
    <col min="2563" max="2563" width="34.28515625" style="6" customWidth="1"/>
    <col min="2564" max="2564" width="11.42578125" style="6" customWidth="1"/>
    <col min="2565" max="2565" width="9.140625" style="6"/>
    <col min="2566" max="2566" width="19.85546875" style="6" customWidth="1"/>
    <col min="2567" max="2808" width="9.140625" style="6"/>
    <col min="2809" max="2809" width="2.7109375" style="6" customWidth="1"/>
    <col min="2810" max="2810" width="6.7109375" style="6" customWidth="1"/>
    <col min="2811" max="2811" width="43.7109375" style="6" customWidth="1"/>
    <col min="2812" max="2812" width="10.85546875" style="6" customWidth="1"/>
    <col min="2813" max="2813" width="13.7109375" style="6" customWidth="1"/>
    <col min="2814" max="2814" width="13.5703125" style="6" customWidth="1"/>
    <col min="2815" max="2816" width="12" style="6" customWidth="1"/>
    <col min="2817" max="2818" width="9.140625" style="6"/>
    <col min="2819" max="2819" width="34.28515625" style="6" customWidth="1"/>
    <col min="2820" max="2820" width="11.42578125" style="6" customWidth="1"/>
    <col min="2821" max="2821" width="9.140625" style="6"/>
    <col min="2822" max="2822" width="19.85546875" style="6" customWidth="1"/>
    <col min="2823" max="3064" width="9.140625" style="6"/>
    <col min="3065" max="3065" width="2.7109375" style="6" customWidth="1"/>
    <col min="3066" max="3066" width="6.7109375" style="6" customWidth="1"/>
    <col min="3067" max="3067" width="43.7109375" style="6" customWidth="1"/>
    <col min="3068" max="3068" width="10.85546875" style="6" customWidth="1"/>
    <col min="3069" max="3069" width="13.7109375" style="6" customWidth="1"/>
    <col min="3070" max="3070" width="13.5703125" style="6" customWidth="1"/>
    <col min="3071" max="3072" width="12" style="6" customWidth="1"/>
    <col min="3073" max="3074" width="9.140625" style="6"/>
    <col min="3075" max="3075" width="34.28515625" style="6" customWidth="1"/>
    <col min="3076" max="3076" width="11.42578125" style="6" customWidth="1"/>
    <col min="3077" max="3077" width="9.140625" style="6"/>
    <col min="3078" max="3078" width="19.85546875" style="6" customWidth="1"/>
    <col min="3079" max="3320" width="9.140625" style="6"/>
    <col min="3321" max="3321" width="2.7109375" style="6" customWidth="1"/>
    <col min="3322" max="3322" width="6.7109375" style="6" customWidth="1"/>
    <col min="3323" max="3323" width="43.7109375" style="6" customWidth="1"/>
    <col min="3324" max="3324" width="10.85546875" style="6" customWidth="1"/>
    <col min="3325" max="3325" width="13.7109375" style="6" customWidth="1"/>
    <col min="3326" max="3326" width="13.5703125" style="6" customWidth="1"/>
    <col min="3327" max="3328" width="12" style="6" customWidth="1"/>
    <col min="3329" max="3330" width="9.140625" style="6"/>
    <col min="3331" max="3331" width="34.28515625" style="6" customWidth="1"/>
    <col min="3332" max="3332" width="11.42578125" style="6" customWidth="1"/>
    <col min="3333" max="3333" width="9.140625" style="6"/>
    <col min="3334" max="3334" width="19.85546875" style="6" customWidth="1"/>
    <col min="3335" max="3576" width="9.140625" style="6"/>
    <col min="3577" max="3577" width="2.7109375" style="6" customWidth="1"/>
    <col min="3578" max="3578" width="6.7109375" style="6" customWidth="1"/>
    <col min="3579" max="3579" width="43.7109375" style="6" customWidth="1"/>
    <col min="3580" max="3580" width="10.85546875" style="6" customWidth="1"/>
    <col min="3581" max="3581" width="13.7109375" style="6" customWidth="1"/>
    <col min="3582" max="3582" width="13.5703125" style="6" customWidth="1"/>
    <col min="3583" max="3584" width="12" style="6" customWidth="1"/>
    <col min="3585" max="3586" width="9.140625" style="6"/>
    <col min="3587" max="3587" width="34.28515625" style="6" customWidth="1"/>
    <col min="3588" max="3588" width="11.42578125" style="6" customWidth="1"/>
    <col min="3589" max="3589" width="9.140625" style="6"/>
    <col min="3590" max="3590" width="19.85546875" style="6" customWidth="1"/>
    <col min="3591" max="3832" width="9.140625" style="6"/>
    <col min="3833" max="3833" width="2.7109375" style="6" customWidth="1"/>
    <col min="3834" max="3834" width="6.7109375" style="6" customWidth="1"/>
    <col min="3835" max="3835" width="43.7109375" style="6" customWidth="1"/>
    <col min="3836" max="3836" width="10.85546875" style="6" customWidth="1"/>
    <col min="3837" max="3837" width="13.7109375" style="6" customWidth="1"/>
    <col min="3838" max="3838" width="13.5703125" style="6" customWidth="1"/>
    <col min="3839" max="3840" width="12" style="6" customWidth="1"/>
    <col min="3841" max="3842" width="9.140625" style="6"/>
    <col min="3843" max="3843" width="34.28515625" style="6" customWidth="1"/>
    <col min="3844" max="3844" width="11.42578125" style="6" customWidth="1"/>
    <col min="3845" max="3845" width="9.140625" style="6"/>
    <col min="3846" max="3846" width="19.85546875" style="6" customWidth="1"/>
    <col min="3847" max="4088" width="9.140625" style="6"/>
    <col min="4089" max="4089" width="2.7109375" style="6" customWidth="1"/>
    <col min="4090" max="4090" width="6.7109375" style="6" customWidth="1"/>
    <col min="4091" max="4091" width="43.7109375" style="6" customWidth="1"/>
    <col min="4092" max="4092" width="10.85546875" style="6" customWidth="1"/>
    <col min="4093" max="4093" width="13.7109375" style="6" customWidth="1"/>
    <col min="4094" max="4094" width="13.5703125" style="6" customWidth="1"/>
    <col min="4095" max="4096" width="12" style="6" customWidth="1"/>
    <col min="4097" max="4098" width="9.140625" style="6"/>
    <col min="4099" max="4099" width="34.28515625" style="6" customWidth="1"/>
    <col min="4100" max="4100" width="11.42578125" style="6" customWidth="1"/>
    <col min="4101" max="4101" width="9.140625" style="6"/>
    <col min="4102" max="4102" width="19.85546875" style="6" customWidth="1"/>
    <col min="4103" max="4344" width="9.140625" style="6"/>
    <col min="4345" max="4345" width="2.7109375" style="6" customWidth="1"/>
    <col min="4346" max="4346" width="6.7109375" style="6" customWidth="1"/>
    <col min="4347" max="4347" width="43.7109375" style="6" customWidth="1"/>
    <col min="4348" max="4348" width="10.85546875" style="6" customWidth="1"/>
    <col min="4349" max="4349" width="13.7109375" style="6" customWidth="1"/>
    <col min="4350" max="4350" width="13.5703125" style="6" customWidth="1"/>
    <col min="4351" max="4352" width="12" style="6" customWidth="1"/>
    <col min="4353" max="4354" width="9.140625" style="6"/>
    <col min="4355" max="4355" width="34.28515625" style="6" customWidth="1"/>
    <col min="4356" max="4356" width="11.42578125" style="6" customWidth="1"/>
    <col min="4357" max="4357" width="9.140625" style="6"/>
    <col min="4358" max="4358" width="19.85546875" style="6" customWidth="1"/>
    <col min="4359" max="4600" width="9.140625" style="6"/>
    <col min="4601" max="4601" width="2.7109375" style="6" customWidth="1"/>
    <col min="4602" max="4602" width="6.7109375" style="6" customWidth="1"/>
    <col min="4603" max="4603" width="43.7109375" style="6" customWidth="1"/>
    <col min="4604" max="4604" width="10.85546875" style="6" customWidth="1"/>
    <col min="4605" max="4605" width="13.7109375" style="6" customWidth="1"/>
    <col min="4606" max="4606" width="13.5703125" style="6" customWidth="1"/>
    <col min="4607" max="4608" width="12" style="6" customWidth="1"/>
    <col min="4609" max="4610" width="9.140625" style="6"/>
    <col min="4611" max="4611" width="34.28515625" style="6" customWidth="1"/>
    <col min="4612" max="4612" width="11.42578125" style="6" customWidth="1"/>
    <col min="4613" max="4613" width="9.140625" style="6"/>
    <col min="4614" max="4614" width="19.85546875" style="6" customWidth="1"/>
    <col min="4615" max="4856" width="9.140625" style="6"/>
    <col min="4857" max="4857" width="2.7109375" style="6" customWidth="1"/>
    <col min="4858" max="4858" width="6.7109375" style="6" customWidth="1"/>
    <col min="4859" max="4859" width="43.7109375" style="6" customWidth="1"/>
    <col min="4860" max="4860" width="10.85546875" style="6" customWidth="1"/>
    <col min="4861" max="4861" width="13.7109375" style="6" customWidth="1"/>
    <col min="4862" max="4862" width="13.5703125" style="6" customWidth="1"/>
    <col min="4863" max="4864" width="12" style="6" customWidth="1"/>
    <col min="4865" max="4866" width="9.140625" style="6"/>
    <col min="4867" max="4867" width="34.28515625" style="6" customWidth="1"/>
    <col min="4868" max="4868" width="11.42578125" style="6" customWidth="1"/>
    <col min="4869" max="4869" width="9.140625" style="6"/>
    <col min="4870" max="4870" width="19.85546875" style="6" customWidth="1"/>
    <col min="4871" max="5112" width="9.140625" style="6"/>
    <col min="5113" max="5113" width="2.7109375" style="6" customWidth="1"/>
    <col min="5114" max="5114" width="6.7109375" style="6" customWidth="1"/>
    <col min="5115" max="5115" width="43.7109375" style="6" customWidth="1"/>
    <col min="5116" max="5116" width="10.85546875" style="6" customWidth="1"/>
    <col min="5117" max="5117" width="13.7109375" style="6" customWidth="1"/>
    <col min="5118" max="5118" width="13.5703125" style="6" customWidth="1"/>
    <col min="5119" max="5120" width="12" style="6" customWidth="1"/>
    <col min="5121" max="5122" width="9.140625" style="6"/>
    <col min="5123" max="5123" width="34.28515625" style="6" customWidth="1"/>
    <col min="5124" max="5124" width="11.42578125" style="6" customWidth="1"/>
    <col min="5125" max="5125" width="9.140625" style="6"/>
    <col min="5126" max="5126" width="19.85546875" style="6" customWidth="1"/>
    <col min="5127" max="5368" width="9.140625" style="6"/>
    <col min="5369" max="5369" width="2.7109375" style="6" customWidth="1"/>
    <col min="5370" max="5370" width="6.7109375" style="6" customWidth="1"/>
    <col min="5371" max="5371" width="43.7109375" style="6" customWidth="1"/>
    <col min="5372" max="5372" width="10.85546875" style="6" customWidth="1"/>
    <col min="5373" max="5373" width="13.7109375" style="6" customWidth="1"/>
    <col min="5374" max="5374" width="13.5703125" style="6" customWidth="1"/>
    <col min="5375" max="5376" width="12" style="6" customWidth="1"/>
    <col min="5377" max="5378" width="9.140625" style="6"/>
    <col min="5379" max="5379" width="34.28515625" style="6" customWidth="1"/>
    <col min="5380" max="5380" width="11.42578125" style="6" customWidth="1"/>
    <col min="5381" max="5381" width="9.140625" style="6"/>
    <col min="5382" max="5382" width="19.85546875" style="6" customWidth="1"/>
    <col min="5383" max="5624" width="9.140625" style="6"/>
    <col min="5625" max="5625" width="2.7109375" style="6" customWidth="1"/>
    <col min="5626" max="5626" width="6.7109375" style="6" customWidth="1"/>
    <col min="5627" max="5627" width="43.7109375" style="6" customWidth="1"/>
    <col min="5628" max="5628" width="10.85546875" style="6" customWidth="1"/>
    <col min="5629" max="5629" width="13.7109375" style="6" customWidth="1"/>
    <col min="5630" max="5630" width="13.5703125" style="6" customWidth="1"/>
    <col min="5631" max="5632" width="12" style="6" customWidth="1"/>
    <col min="5633" max="5634" width="9.140625" style="6"/>
    <col min="5635" max="5635" width="34.28515625" style="6" customWidth="1"/>
    <col min="5636" max="5636" width="11.42578125" style="6" customWidth="1"/>
    <col min="5637" max="5637" width="9.140625" style="6"/>
    <col min="5638" max="5638" width="19.85546875" style="6" customWidth="1"/>
    <col min="5639" max="5880" width="9.140625" style="6"/>
    <col min="5881" max="5881" width="2.7109375" style="6" customWidth="1"/>
    <col min="5882" max="5882" width="6.7109375" style="6" customWidth="1"/>
    <col min="5883" max="5883" width="43.7109375" style="6" customWidth="1"/>
    <col min="5884" max="5884" width="10.85546875" style="6" customWidth="1"/>
    <col min="5885" max="5885" width="13.7109375" style="6" customWidth="1"/>
    <col min="5886" max="5886" width="13.5703125" style="6" customWidth="1"/>
    <col min="5887" max="5888" width="12" style="6" customWidth="1"/>
    <col min="5889" max="5890" width="9.140625" style="6"/>
    <col min="5891" max="5891" width="34.28515625" style="6" customWidth="1"/>
    <col min="5892" max="5892" width="11.42578125" style="6" customWidth="1"/>
    <col min="5893" max="5893" width="9.140625" style="6"/>
    <col min="5894" max="5894" width="19.85546875" style="6" customWidth="1"/>
    <col min="5895" max="6136" width="9.140625" style="6"/>
    <col min="6137" max="6137" width="2.7109375" style="6" customWidth="1"/>
    <col min="6138" max="6138" width="6.7109375" style="6" customWidth="1"/>
    <col min="6139" max="6139" width="43.7109375" style="6" customWidth="1"/>
    <col min="6140" max="6140" width="10.85546875" style="6" customWidth="1"/>
    <col min="6141" max="6141" width="13.7109375" style="6" customWidth="1"/>
    <col min="6142" max="6142" width="13.5703125" style="6" customWidth="1"/>
    <col min="6143" max="6144" width="12" style="6" customWidth="1"/>
    <col min="6145" max="6146" width="9.140625" style="6"/>
    <col min="6147" max="6147" width="34.28515625" style="6" customWidth="1"/>
    <col min="6148" max="6148" width="11.42578125" style="6" customWidth="1"/>
    <col min="6149" max="6149" width="9.140625" style="6"/>
    <col min="6150" max="6150" width="19.85546875" style="6" customWidth="1"/>
    <col min="6151" max="6392" width="9.140625" style="6"/>
    <col min="6393" max="6393" width="2.7109375" style="6" customWidth="1"/>
    <col min="6394" max="6394" width="6.7109375" style="6" customWidth="1"/>
    <col min="6395" max="6395" width="43.7109375" style="6" customWidth="1"/>
    <col min="6396" max="6396" width="10.85546875" style="6" customWidth="1"/>
    <col min="6397" max="6397" width="13.7109375" style="6" customWidth="1"/>
    <col min="6398" max="6398" width="13.5703125" style="6" customWidth="1"/>
    <col min="6399" max="6400" width="12" style="6" customWidth="1"/>
    <col min="6401" max="6402" width="9.140625" style="6"/>
    <col min="6403" max="6403" width="34.28515625" style="6" customWidth="1"/>
    <col min="6404" max="6404" width="11.42578125" style="6" customWidth="1"/>
    <col min="6405" max="6405" width="9.140625" style="6"/>
    <col min="6406" max="6406" width="19.85546875" style="6" customWidth="1"/>
    <col min="6407" max="6648" width="9.140625" style="6"/>
    <col min="6649" max="6649" width="2.7109375" style="6" customWidth="1"/>
    <col min="6650" max="6650" width="6.7109375" style="6" customWidth="1"/>
    <col min="6651" max="6651" width="43.7109375" style="6" customWidth="1"/>
    <col min="6652" max="6652" width="10.85546875" style="6" customWidth="1"/>
    <col min="6653" max="6653" width="13.7109375" style="6" customWidth="1"/>
    <col min="6654" max="6654" width="13.5703125" style="6" customWidth="1"/>
    <col min="6655" max="6656" width="12" style="6" customWidth="1"/>
    <col min="6657" max="6658" width="9.140625" style="6"/>
    <col min="6659" max="6659" width="34.28515625" style="6" customWidth="1"/>
    <col min="6660" max="6660" width="11.42578125" style="6" customWidth="1"/>
    <col min="6661" max="6661" width="9.140625" style="6"/>
    <col min="6662" max="6662" width="19.85546875" style="6" customWidth="1"/>
    <col min="6663" max="6904" width="9.140625" style="6"/>
    <col min="6905" max="6905" width="2.7109375" style="6" customWidth="1"/>
    <col min="6906" max="6906" width="6.7109375" style="6" customWidth="1"/>
    <col min="6907" max="6907" width="43.7109375" style="6" customWidth="1"/>
    <col min="6908" max="6908" width="10.85546875" style="6" customWidth="1"/>
    <col min="6909" max="6909" width="13.7109375" style="6" customWidth="1"/>
    <col min="6910" max="6910" width="13.5703125" style="6" customWidth="1"/>
    <col min="6911" max="6912" width="12" style="6" customWidth="1"/>
    <col min="6913" max="6914" width="9.140625" style="6"/>
    <col min="6915" max="6915" width="34.28515625" style="6" customWidth="1"/>
    <col min="6916" max="6916" width="11.42578125" style="6" customWidth="1"/>
    <col min="6917" max="6917" width="9.140625" style="6"/>
    <col min="6918" max="6918" width="19.85546875" style="6" customWidth="1"/>
    <col min="6919" max="7160" width="9.140625" style="6"/>
    <col min="7161" max="7161" width="2.7109375" style="6" customWidth="1"/>
    <col min="7162" max="7162" width="6.7109375" style="6" customWidth="1"/>
    <col min="7163" max="7163" width="43.7109375" style="6" customWidth="1"/>
    <col min="7164" max="7164" width="10.85546875" style="6" customWidth="1"/>
    <col min="7165" max="7165" width="13.7109375" style="6" customWidth="1"/>
    <col min="7166" max="7166" width="13.5703125" style="6" customWidth="1"/>
    <col min="7167" max="7168" width="12" style="6" customWidth="1"/>
    <col min="7169" max="7170" width="9.140625" style="6"/>
    <col min="7171" max="7171" width="34.28515625" style="6" customWidth="1"/>
    <col min="7172" max="7172" width="11.42578125" style="6" customWidth="1"/>
    <col min="7173" max="7173" width="9.140625" style="6"/>
    <col min="7174" max="7174" width="19.85546875" style="6" customWidth="1"/>
    <col min="7175" max="7416" width="9.140625" style="6"/>
    <col min="7417" max="7417" width="2.7109375" style="6" customWidth="1"/>
    <col min="7418" max="7418" width="6.7109375" style="6" customWidth="1"/>
    <col min="7419" max="7419" width="43.7109375" style="6" customWidth="1"/>
    <col min="7420" max="7420" width="10.85546875" style="6" customWidth="1"/>
    <col min="7421" max="7421" width="13.7109375" style="6" customWidth="1"/>
    <col min="7422" max="7422" width="13.5703125" style="6" customWidth="1"/>
    <col min="7423" max="7424" width="12" style="6" customWidth="1"/>
    <col min="7425" max="7426" width="9.140625" style="6"/>
    <col min="7427" max="7427" width="34.28515625" style="6" customWidth="1"/>
    <col min="7428" max="7428" width="11.42578125" style="6" customWidth="1"/>
    <col min="7429" max="7429" width="9.140625" style="6"/>
    <col min="7430" max="7430" width="19.85546875" style="6" customWidth="1"/>
    <col min="7431" max="7672" width="9.140625" style="6"/>
    <col min="7673" max="7673" width="2.7109375" style="6" customWidth="1"/>
    <col min="7674" max="7674" width="6.7109375" style="6" customWidth="1"/>
    <col min="7675" max="7675" width="43.7109375" style="6" customWidth="1"/>
    <col min="7676" max="7676" width="10.85546875" style="6" customWidth="1"/>
    <col min="7677" max="7677" width="13.7109375" style="6" customWidth="1"/>
    <col min="7678" max="7678" width="13.5703125" style="6" customWidth="1"/>
    <col min="7679" max="7680" width="12" style="6" customWidth="1"/>
    <col min="7681" max="7682" width="9.140625" style="6"/>
    <col min="7683" max="7683" width="34.28515625" style="6" customWidth="1"/>
    <col min="7684" max="7684" width="11.42578125" style="6" customWidth="1"/>
    <col min="7685" max="7685" width="9.140625" style="6"/>
    <col min="7686" max="7686" width="19.85546875" style="6" customWidth="1"/>
    <col min="7687" max="7928" width="9.140625" style="6"/>
    <col min="7929" max="7929" width="2.7109375" style="6" customWidth="1"/>
    <col min="7930" max="7930" width="6.7109375" style="6" customWidth="1"/>
    <col min="7931" max="7931" width="43.7109375" style="6" customWidth="1"/>
    <col min="7932" max="7932" width="10.85546875" style="6" customWidth="1"/>
    <col min="7933" max="7933" width="13.7109375" style="6" customWidth="1"/>
    <col min="7934" max="7934" width="13.5703125" style="6" customWidth="1"/>
    <col min="7935" max="7936" width="12" style="6" customWidth="1"/>
    <col min="7937" max="7938" width="9.140625" style="6"/>
    <col min="7939" max="7939" width="34.28515625" style="6" customWidth="1"/>
    <col min="7940" max="7940" width="11.42578125" style="6" customWidth="1"/>
    <col min="7941" max="7941" width="9.140625" style="6"/>
    <col min="7942" max="7942" width="19.85546875" style="6" customWidth="1"/>
    <col min="7943" max="8184" width="9.140625" style="6"/>
    <col min="8185" max="8185" width="2.7109375" style="6" customWidth="1"/>
    <col min="8186" max="8186" width="6.7109375" style="6" customWidth="1"/>
    <col min="8187" max="8187" width="43.7109375" style="6" customWidth="1"/>
    <col min="8188" max="8188" width="10.85546875" style="6" customWidth="1"/>
    <col min="8189" max="8189" width="13.7109375" style="6" customWidth="1"/>
    <col min="8190" max="8190" width="13.5703125" style="6" customWidth="1"/>
    <col min="8191" max="8192" width="12" style="6" customWidth="1"/>
    <col min="8193" max="8194" width="9.140625" style="6"/>
    <col min="8195" max="8195" width="34.28515625" style="6" customWidth="1"/>
    <col min="8196" max="8196" width="11.42578125" style="6" customWidth="1"/>
    <col min="8197" max="8197" width="9.140625" style="6"/>
    <col min="8198" max="8198" width="19.85546875" style="6" customWidth="1"/>
    <col min="8199" max="8440" width="9.140625" style="6"/>
    <col min="8441" max="8441" width="2.7109375" style="6" customWidth="1"/>
    <col min="8442" max="8442" width="6.7109375" style="6" customWidth="1"/>
    <col min="8443" max="8443" width="43.7109375" style="6" customWidth="1"/>
    <col min="8444" max="8444" width="10.85546875" style="6" customWidth="1"/>
    <col min="8445" max="8445" width="13.7109375" style="6" customWidth="1"/>
    <col min="8446" max="8446" width="13.5703125" style="6" customWidth="1"/>
    <col min="8447" max="8448" width="12" style="6" customWidth="1"/>
    <col min="8449" max="8450" width="9.140625" style="6"/>
    <col min="8451" max="8451" width="34.28515625" style="6" customWidth="1"/>
    <col min="8452" max="8452" width="11.42578125" style="6" customWidth="1"/>
    <col min="8453" max="8453" width="9.140625" style="6"/>
    <col min="8454" max="8454" width="19.85546875" style="6" customWidth="1"/>
    <col min="8455" max="8696" width="9.140625" style="6"/>
    <col min="8697" max="8697" width="2.7109375" style="6" customWidth="1"/>
    <col min="8698" max="8698" width="6.7109375" style="6" customWidth="1"/>
    <col min="8699" max="8699" width="43.7109375" style="6" customWidth="1"/>
    <col min="8700" max="8700" width="10.85546875" style="6" customWidth="1"/>
    <col min="8701" max="8701" width="13.7109375" style="6" customWidth="1"/>
    <col min="8702" max="8702" width="13.5703125" style="6" customWidth="1"/>
    <col min="8703" max="8704" width="12" style="6" customWidth="1"/>
    <col min="8705" max="8706" width="9.140625" style="6"/>
    <col min="8707" max="8707" width="34.28515625" style="6" customWidth="1"/>
    <col min="8708" max="8708" width="11.42578125" style="6" customWidth="1"/>
    <col min="8709" max="8709" width="9.140625" style="6"/>
    <col min="8710" max="8710" width="19.85546875" style="6" customWidth="1"/>
    <col min="8711" max="8952" width="9.140625" style="6"/>
    <col min="8953" max="8953" width="2.7109375" style="6" customWidth="1"/>
    <col min="8954" max="8954" width="6.7109375" style="6" customWidth="1"/>
    <col min="8955" max="8955" width="43.7109375" style="6" customWidth="1"/>
    <col min="8956" max="8956" width="10.85546875" style="6" customWidth="1"/>
    <col min="8957" max="8957" width="13.7109375" style="6" customWidth="1"/>
    <col min="8958" max="8958" width="13.5703125" style="6" customWidth="1"/>
    <col min="8959" max="8960" width="12" style="6" customWidth="1"/>
    <col min="8961" max="8962" width="9.140625" style="6"/>
    <col min="8963" max="8963" width="34.28515625" style="6" customWidth="1"/>
    <col min="8964" max="8964" width="11.42578125" style="6" customWidth="1"/>
    <col min="8965" max="8965" width="9.140625" style="6"/>
    <col min="8966" max="8966" width="19.85546875" style="6" customWidth="1"/>
    <col min="8967" max="9208" width="9.140625" style="6"/>
    <col min="9209" max="9209" width="2.7109375" style="6" customWidth="1"/>
    <col min="9210" max="9210" width="6.7109375" style="6" customWidth="1"/>
    <col min="9211" max="9211" width="43.7109375" style="6" customWidth="1"/>
    <col min="9212" max="9212" width="10.85546875" style="6" customWidth="1"/>
    <col min="9213" max="9213" width="13.7109375" style="6" customWidth="1"/>
    <col min="9214" max="9214" width="13.5703125" style="6" customWidth="1"/>
    <col min="9215" max="9216" width="12" style="6" customWidth="1"/>
    <col min="9217" max="9218" width="9.140625" style="6"/>
    <col min="9219" max="9219" width="34.28515625" style="6" customWidth="1"/>
    <col min="9220" max="9220" width="11.42578125" style="6" customWidth="1"/>
    <col min="9221" max="9221" width="9.140625" style="6"/>
    <col min="9222" max="9222" width="19.85546875" style="6" customWidth="1"/>
    <col min="9223" max="9464" width="9.140625" style="6"/>
    <col min="9465" max="9465" width="2.7109375" style="6" customWidth="1"/>
    <col min="9466" max="9466" width="6.7109375" style="6" customWidth="1"/>
    <col min="9467" max="9467" width="43.7109375" style="6" customWidth="1"/>
    <col min="9468" max="9468" width="10.85546875" style="6" customWidth="1"/>
    <col min="9469" max="9469" width="13.7109375" style="6" customWidth="1"/>
    <col min="9470" max="9470" width="13.5703125" style="6" customWidth="1"/>
    <col min="9471" max="9472" width="12" style="6" customWidth="1"/>
    <col min="9473" max="9474" width="9.140625" style="6"/>
    <col min="9475" max="9475" width="34.28515625" style="6" customWidth="1"/>
    <col min="9476" max="9476" width="11.42578125" style="6" customWidth="1"/>
    <col min="9477" max="9477" width="9.140625" style="6"/>
    <col min="9478" max="9478" width="19.85546875" style="6" customWidth="1"/>
    <col min="9479" max="9720" width="9.140625" style="6"/>
    <col min="9721" max="9721" width="2.7109375" style="6" customWidth="1"/>
    <col min="9722" max="9722" width="6.7109375" style="6" customWidth="1"/>
    <col min="9723" max="9723" width="43.7109375" style="6" customWidth="1"/>
    <col min="9724" max="9724" width="10.85546875" style="6" customWidth="1"/>
    <col min="9725" max="9725" width="13.7109375" style="6" customWidth="1"/>
    <col min="9726" max="9726" width="13.5703125" style="6" customWidth="1"/>
    <col min="9727" max="9728" width="12" style="6" customWidth="1"/>
    <col min="9729" max="9730" width="9.140625" style="6"/>
    <col min="9731" max="9731" width="34.28515625" style="6" customWidth="1"/>
    <col min="9732" max="9732" width="11.42578125" style="6" customWidth="1"/>
    <col min="9733" max="9733" width="9.140625" style="6"/>
    <col min="9734" max="9734" width="19.85546875" style="6" customWidth="1"/>
    <col min="9735" max="9976" width="9.140625" style="6"/>
    <col min="9977" max="9977" width="2.7109375" style="6" customWidth="1"/>
    <col min="9978" max="9978" width="6.7109375" style="6" customWidth="1"/>
    <col min="9979" max="9979" width="43.7109375" style="6" customWidth="1"/>
    <col min="9980" max="9980" width="10.85546875" style="6" customWidth="1"/>
    <col min="9981" max="9981" width="13.7109375" style="6" customWidth="1"/>
    <col min="9982" max="9982" width="13.5703125" style="6" customWidth="1"/>
    <col min="9983" max="9984" width="12" style="6" customWidth="1"/>
    <col min="9985" max="9986" width="9.140625" style="6"/>
    <col min="9987" max="9987" width="34.28515625" style="6" customWidth="1"/>
    <col min="9988" max="9988" width="11.42578125" style="6" customWidth="1"/>
    <col min="9989" max="9989" width="9.140625" style="6"/>
    <col min="9990" max="9990" width="19.85546875" style="6" customWidth="1"/>
    <col min="9991" max="10232" width="9.140625" style="6"/>
    <col min="10233" max="10233" width="2.7109375" style="6" customWidth="1"/>
    <col min="10234" max="10234" width="6.7109375" style="6" customWidth="1"/>
    <col min="10235" max="10235" width="43.7109375" style="6" customWidth="1"/>
    <col min="10236" max="10236" width="10.85546875" style="6" customWidth="1"/>
    <col min="10237" max="10237" width="13.7109375" style="6" customWidth="1"/>
    <col min="10238" max="10238" width="13.5703125" style="6" customWidth="1"/>
    <col min="10239" max="10240" width="12" style="6" customWidth="1"/>
    <col min="10241" max="10242" width="9.140625" style="6"/>
    <col min="10243" max="10243" width="34.28515625" style="6" customWidth="1"/>
    <col min="10244" max="10244" width="11.42578125" style="6" customWidth="1"/>
    <col min="10245" max="10245" width="9.140625" style="6"/>
    <col min="10246" max="10246" width="19.85546875" style="6" customWidth="1"/>
    <col min="10247" max="10488" width="9.140625" style="6"/>
    <col min="10489" max="10489" width="2.7109375" style="6" customWidth="1"/>
    <col min="10490" max="10490" width="6.7109375" style="6" customWidth="1"/>
    <col min="10491" max="10491" width="43.7109375" style="6" customWidth="1"/>
    <col min="10492" max="10492" width="10.85546875" style="6" customWidth="1"/>
    <col min="10493" max="10493" width="13.7109375" style="6" customWidth="1"/>
    <col min="10494" max="10494" width="13.5703125" style="6" customWidth="1"/>
    <col min="10495" max="10496" width="12" style="6" customWidth="1"/>
    <col min="10497" max="10498" width="9.140625" style="6"/>
    <col min="10499" max="10499" width="34.28515625" style="6" customWidth="1"/>
    <col min="10500" max="10500" width="11.42578125" style="6" customWidth="1"/>
    <col min="10501" max="10501" width="9.140625" style="6"/>
    <col min="10502" max="10502" width="19.85546875" style="6" customWidth="1"/>
    <col min="10503" max="10744" width="9.140625" style="6"/>
    <col min="10745" max="10745" width="2.7109375" style="6" customWidth="1"/>
    <col min="10746" max="10746" width="6.7109375" style="6" customWidth="1"/>
    <col min="10747" max="10747" width="43.7109375" style="6" customWidth="1"/>
    <col min="10748" max="10748" width="10.85546875" style="6" customWidth="1"/>
    <col min="10749" max="10749" width="13.7109375" style="6" customWidth="1"/>
    <col min="10750" max="10750" width="13.5703125" style="6" customWidth="1"/>
    <col min="10751" max="10752" width="12" style="6" customWidth="1"/>
    <col min="10753" max="10754" width="9.140625" style="6"/>
    <col min="10755" max="10755" width="34.28515625" style="6" customWidth="1"/>
    <col min="10756" max="10756" width="11.42578125" style="6" customWidth="1"/>
    <col min="10757" max="10757" width="9.140625" style="6"/>
    <col min="10758" max="10758" width="19.85546875" style="6" customWidth="1"/>
    <col min="10759" max="11000" width="9.140625" style="6"/>
    <col min="11001" max="11001" width="2.7109375" style="6" customWidth="1"/>
    <col min="11002" max="11002" width="6.7109375" style="6" customWidth="1"/>
    <col min="11003" max="11003" width="43.7109375" style="6" customWidth="1"/>
    <col min="11004" max="11004" width="10.85546875" style="6" customWidth="1"/>
    <col min="11005" max="11005" width="13.7109375" style="6" customWidth="1"/>
    <col min="11006" max="11006" width="13.5703125" style="6" customWidth="1"/>
    <col min="11007" max="11008" width="12" style="6" customWidth="1"/>
    <col min="11009" max="11010" width="9.140625" style="6"/>
    <col min="11011" max="11011" width="34.28515625" style="6" customWidth="1"/>
    <col min="11012" max="11012" width="11.42578125" style="6" customWidth="1"/>
    <col min="11013" max="11013" width="9.140625" style="6"/>
    <col min="11014" max="11014" width="19.85546875" style="6" customWidth="1"/>
    <col min="11015" max="11256" width="9.140625" style="6"/>
    <col min="11257" max="11257" width="2.7109375" style="6" customWidth="1"/>
    <col min="11258" max="11258" width="6.7109375" style="6" customWidth="1"/>
    <col min="11259" max="11259" width="43.7109375" style="6" customWidth="1"/>
    <col min="11260" max="11260" width="10.85546875" style="6" customWidth="1"/>
    <col min="11261" max="11261" width="13.7109375" style="6" customWidth="1"/>
    <col min="11262" max="11262" width="13.5703125" style="6" customWidth="1"/>
    <col min="11263" max="11264" width="12" style="6" customWidth="1"/>
    <col min="11265" max="11266" width="9.140625" style="6"/>
    <col min="11267" max="11267" width="34.28515625" style="6" customWidth="1"/>
    <col min="11268" max="11268" width="11.42578125" style="6" customWidth="1"/>
    <col min="11269" max="11269" width="9.140625" style="6"/>
    <col min="11270" max="11270" width="19.85546875" style="6" customWidth="1"/>
    <col min="11271" max="11512" width="9.140625" style="6"/>
    <col min="11513" max="11513" width="2.7109375" style="6" customWidth="1"/>
    <col min="11514" max="11514" width="6.7109375" style="6" customWidth="1"/>
    <col min="11515" max="11515" width="43.7109375" style="6" customWidth="1"/>
    <col min="11516" max="11516" width="10.85546875" style="6" customWidth="1"/>
    <col min="11517" max="11517" width="13.7109375" style="6" customWidth="1"/>
    <col min="11518" max="11518" width="13.5703125" style="6" customWidth="1"/>
    <col min="11519" max="11520" width="12" style="6" customWidth="1"/>
    <col min="11521" max="11522" width="9.140625" style="6"/>
    <col min="11523" max="11523" width="34.28515625" style="6" customWidth="1"/>
    <col min="11524" max="11524" width="11.42578125" style="6" customWidth="1"/>
    <col min="11525" max="11525" width="9.140625" style="6"/>
    <col min="11526" max="11526" width="19.85546875" style="6" customWidth="1"/>
    <col min="11527" max="11768" width="9.140625" style="6"/>
    <col min="11769" max="11769" width="2.7109375" style="6" customWidth="1"/>
    <col min="11770" max="11770" width="6.7109375" style="6" customWidth="1"/>
    <col min="11771" max="11771" width="43.7109375" style="6" customWidth="1"/>
    <col min="11772" max="11772" width="10.85546875" style="6" customWidth="1"/>
    <col min="11773" max="11773" width="13.7109375" style="6" customWidth="1"/>
    <col min="11774" max="11774" width="13.5703125" style="6" customWidth="1"/>
    <col min="11775" max="11776" width="12" style="6" customWidth="1"/>
    <col min="11777" max="11778" width="9.140625" style="6"/>
    <col min="11779" max="11779" width="34.28515625" style="6" customWidth="1"/>
    <col min="11780" max="11780" width="11.42578125" style="6" customWidth="1"/>
    <col min="11781" max="11781" width="9.140625" style="6"/>
    <col min="11782" max="11782" width="19.85546875" style="6" customWidth="1"/>
    <col min="11783" max="12024" width="9.140625" style="6"/>
    <col min="12025" max="12025" width="2.7109375" style="6" customWidth="1"/>
    <col min="12026" max="12026" width="6.7109375" style="6" customWidth="1"/>
    <col min="12027" max="12027" width="43.7109375" style="6" customWidth="1"/>
    <col min="12028" max="12028" width="10.85546875" style="6" customWidth="1"/>
    <col min="12029" max="12029" width="13.7109375" style="6" customWidth="1"/>
    <col min="12030" max="12030" width="13.5703125" style="6" customWidth="1"/>
    <col min="12031" max="12032" width="12" style="6" customWidth="1"/>
    <col min="12033" max="12034" width="9.140625" style="6"/>
    <col min="12035" max="12035" width="34.28515625" style="6" customWidth="1"/>
    <col min="12036" max="12036" width="11.42578125" style="6" customWidth="1"/>
    <col min="12037" max="12037" width="9.140625" style="6"/>
    <col min="12038" max="12038" width="19.85546875" style="6" customWidth="1"/>
    <col min="12039" max="12280" width="9.140625" style="6"/>
    <col min="12281" max="12281" width="2.7109375" style="6" customWidth="1"/>
    <col min="12282" max="12282" width="6.7109375" style="6" customWidth="1"/>
    <col min="12283" max="12283" width="43.7109375" style="6" customWidth="1"/>
    <col min="12284" max="12284" width="10.85546875" style="6" customWidth="1"/>
    <col min="12285" max="12285" width="13.7109375" style="6" customWidth="1"/>
    <col min="12286" max="12286" width="13.5703125" style="6" customWidth="1"/>
    <col min="12287" max="12288" width="12" style="6" customWidth="1"/>
    <col min="12289" max="12290" width="9.140625" style="6"/>
    <col min="12291" max="12291" width="34.28515625" style="6" customWidth="1"/>
    <col min="12292" max="12292" width="11.42578125" style="6" customWidth="1"/>
    <col min="12293" max="12293" width="9.140625" style="6"/>
    <col min="12294" max="12294" width="19.85546875" style="6" customWidth="1"/>
    <col min="12295" max="12536" width="9.140625" style="6"/>
    <col min="12537" max="12537" width="2.7109375" style="6" customWidth="1"/>
    <col min="12538" max="12538" width="6.7109375" style="6" customWidth="1"/>
    <col min="12539" max="12539" width="43.7109375" style="6" customWidth="1"/>
    <col min="12540" max="12540" width="10.85546875" style="6" customWidth="1"/>
    <col min="12541" max="12541" width="13.7109375" style="6" customWidth="1"/>
    <col min="12542" max="12542" width="13.5703125" style="6" customWidth="1"/>
    <col min="12543" max="12544" width="12" style="6" customWidth="1"/>
    <col min="12545" max="12546" width="9.140625" style="6"/>
    <col min="12547" max="12547" width="34.28515625" style="6" customWidth="1"/>
    <col min="12548" max="12548" width="11.42578125" style="6" customWidth="1"/>
    <col min="12549" max="12549" width="9.140625" style="6"/>
    <col min="12550" max="12550" width="19.85546875" style="6" customWidth="1"/>
    <col min="12551" max="12792" width="9.140625" style="6"/>
    <col min="12793" max="12793" width="2.7109375" style="6" customWidth="1"/>
    <col min="12794" max="12794" width="6.7109375" style="6" customWidth="1"/>
    <col min="12795" max="12795" width="43.7109375" style="6" customWidth="1"/>
    <col min="12796" max="12796" width="10.85546875" style="6" customWidth="1"/>
    <col min="12797" max="12797" width="13.7109375" style="6" customWidth="1"/>
    <col min="12798" max="12798" width="13.5703125" style="6" customWidth="1"/>
    <col min="12799" max="12800" width="12" style="6" customWidth="1"/>
    <col min="12801" max="12802" width="9.140625" style="6"/>
    <col min="12803" max="12803" width="34.28515625" style="6" customWidth="1"/>
    <col min="12804" max="12804" width="11.42578125" style="6" customWidth="1"/>
    <col min="12805" max="12805" width="9.140625" style="6"/>
    <col min="12806" max="12806" width="19.85546875" style="6" customWidth="1"/>
    <col min="12807" max="13048" width="9.140625" style="6"/>
    <col min="13049" max="13049" width="2.7109375" style="6" customWidth="1"/>
    <col min="13050" max="13050" width="6.7109375" style="6" customWidth="1"/>
    <col min="13051" max="13051" width="43.7109375" style="6" customWidth="1"/>
    <col min="13052" max="13052" width="10.85546875" style="6" customWidth="1"/>
    <col min="13053" max="13053" width="13.7109375" style="6" customWidth="1"/>
    <col min="13054" max="13054" width="13.5703125" style="6" customWidth="1"/>
    <col min="13055" max="13056" width="12" style="6" customWidth="1"/>
    <col min="13057" max="13058" width="9.140625" style="6"/>
    <col min="13059" max="13059" width="34.28515625" style="6" customWidth="1"/>
    <col min="13060" max="13060" width="11.42578125" style="6" customWidth="1"/>
    <col min="13061" max="13061" width="9.140625" style="6"/>
    <col min="13062" max="13062" width="19.85546875" style="6" customWidth="1"/>
    <col min="13063" max="13304" width="9.140625" style="6"/>
    <col min="13305" max="13305" width="2.7109375" style="6" customWidth="1"/>
    <col min="13306" max="13306" width="6.7109375" style="6" customWidth="1"/>
    <col min="13307" max="13307" width="43.7109375" style="6" customWidth="1"/>
    <col min="13308" max="13308" width="10.85546875" style="6" customWidth="1"/>
    <col min="13309" max="13309" width="13.7109375" style="6" customWidth="1"/>
    <col min="13310" max="13310" width="13.5703125" style="6" customWidth="1"/>
    <col min="13311" max="13312" width="12" style="6" customWidth="1"/>
    <col min="13313" max="13314" width="9.140625" style="6"/>
    <col min="13315" max="13315" width="34.28515625" style="6" customWidth="1"/>
    <col min="13316" max="13316" width="11.42578125" style="6" customWidth="1"/>
    <col min="13317" max="13317" width="9.140625" style="6"/>
    <col min="13318" max="13318" width="19.85546875" style="6" customWidth="1"/>
    <col min="13319" max="13560" width="9.140625" style="6"/>
    <col min="13561" max="13561" width="2.7109375" style="6" customWidth="1"/>
    <col min="13562" max="13562" width="6.7109375" style="6" customWidth="1"/>
    <col min="13563" max="13563" width="43.7109375" style="6" customWidth="1"/>
    <col min="13564" max="13564" width="10.85546875" style="6" customWidth="1"/>
    <col min="13565" max="13565" width="13.7109375" style="6" customWidth="1"/>
    <col min="13566" max="13566" width="13.5703125" style="6" customWidth="1"/>
    <col min="13567" max="13568" width="12" style="6" customWidth="1"/>
    <col min="13569" max="13570" width="9.140625" style="6"/>
    <col min="13571" max="13571" width="34.28515625" style="6" customWidth="1"/>
    <col min="13572" max="13572" width="11.42578125" style="6" customWidth="1"/>
    <col min="13573" max="13573" width="9.140625" style="6"/>
    <col min="13574" max="13574" width="19.85546875" style="6" customWidth="1"/>
    <col min="13575" max="13816" width="9.140625" style="6"/>
    <col min="13817" max="13817" width="2.7109375" style="6" customWidth="1"/>
    <col min="13818" max="13818" width="6.7109375" style="6" customWidth="1"/>
    <col min="13819" max="13819" width="43.7109375" style="6" customWidth="1"/>
    <col min="13820" max="13820" width="10.85546875" style="6" customWidth="1"/>
    <col min="13821" max="13821" width="13.7109375" style="6" customWidth="1"/>
    <col min="13822" max="13822" width="13.5703125" style="6" customWidth="1"/>
    <col min="13823" max="13824" width="12" style="6" customWidth="1"/>
    <col min="13825" max="13826" width="9.140625" style="6"/>
    <col min="13827" max="13827" width="34.28515625" style="6" customWidth="1"/>
    <col min="13828" max="13828" width="11.42578125" style="6" customWidth="1"/>
    <col min="13829" max="13829" width="9.140625" style="6"/>
    <col min="13830" max="13830" width="19.85546875" style="6" customWidth="1"/>
    <col min="13831" max="14072" width="9.140625" style="6"/>
    <col min="14073" max="14073" width="2.7109375" style="6" customWidth="1"/>
    <col min="14074" max="14074" width="6.7109375" style="6" customWidth="1"/>
    <col min="14075" max="14075" width="43.7109375" style="6" customWidth="1"/>
    <col min="14076" max="14076" width="10.85546875" style="6" customWidth="1"/>
    <col min="14077" max="14077" width="13.7109375" style="6" customWidth="1"/>
    <col min="14078" max="14078" width="13.5703125" style="6" customWidth="1"/>
    <col min="14079" max="14080" width="12" style="6" customWidth="1"/>
    <col min="14081" max="14082" width="9.140625" style="6"/>
    <col min="14083" max="14083" width="34.28515625" style="6" customWidth="1"/>
    <col min="14084" max="14084" width="11.42578125" style="6" customWidth="1"/>
    <col min="14085" max="14085" width="9.140625" style="6"/>
    <col min="14086" max="14086" width="19.85546875" style="6" customWidth="1"/>
    <col min="14087" max="14328" width="9.140625" style="6"/>
    <col min="14329" max="14329" width="2.7109375" style="6" customWidth="1"/>
    <col min="14330" max="14330" width="6.7109375" style="6" customWidth="1"/>
    <col min="14331" max="14331" width="43.7109375" style="6" customWidth="1"/>
    <col min="14332" max="14332" width="10.85546875" style="6" customWidth="1"/>
    <col min="14333" max="14333" width="13.7109375" style="6" customWidth="1"/>
    <col min="14334" max="14334" width="13.5703125" style="6" customWidth="1"/>
    <col min="14335" max="14336" width="12" style="6" customWidth="1"/>
    <col min="14337" max="14338" width="9.140625" style="6"/>
    <col min="14339" max="14339" width="34.28515625" style="6" customWidth="1"/>
    <col min="14340" max="14340" width="11.42578125" style="6" customWidth="1"/>
    <col min="14341" max="14341" width="9.140625" style="6"/>
    <col min="14342" max="14342" width="19.85546875" style="6" customWidth="1"/>
    <col min="14343" max="14584" width="9.140625" style="6"/>
    <col min="14585" max="14585" width="2.7109375" style="6" customWidth="1"/>
    <col min="14586" max="14586" width="6.7109375" style="6" customWidth="1"/>
    <col min="14587" max="14587" width="43.7109375" style="6" customWidth="1"/>
    <col min="14588" max="14588" width="10.85546875" style="6" customWidth="1"/>
    <col min="14589" max="14589" width="13.7109375" style="6" customWidth="1"/>
    <col min="14590" max="14590" width="13.5703125" style="6" customWidth="1"/>
    <col min="14591" max="14592" width="12" style="6" customWidth="1"/>
    <col min="14593" max="14594" width="9.140625" style="6"/>
    <col min="14595" max="14595" width="34.28515625" style="6" customWidth="1"/>
    <col min="14596" max="14596" width="11.42578125" style="6" customWidth="1"/>
    <col min="14597" max="14597" width="9.140625" style="6"/>
    <col min="14598" max="14598" width="19.85546875" style="6" customWidth="1"/>
    <col min="14599" max="14840" width="9.140625" style="6"/>
    <col min="14841" max="14841" width="2.7109375" style="6" customWidth="1"/>
    <col min="14842" max="14842" width="6.7109375" style="6" customWidth="1"/>
    <col min="14843" max="14843" width="43.7109375" style="6" customWidth="1"/>
    <col min="14844" max="14844" width="10.85546875" style="6" customWidth="1"/>
    <col min="14845" max="14845" width="13.7109375" style="6" customWidth="1"/>
    <col min="14846" max="14846" width="13.5703125" style="6" customWidth="1"/>
    <col min="14847" max="14848" width="12" style="6" customWidth="1"/>
    <col min="14849" max="14850" width="9.140625" style="6"/>
    <col min="14851" max="14851" width="34.28515625" style="6" customWidth="1"/>
    <col min="14852" max="14852" width="11.42578125" style="6" customWidth="1"/>
    <col min="14853" max="14853" width="9.140625" style="6"/>
    <col min="14854" max="14854" width="19.85546875" style="6" customWidth="1"/>
    <col min="14855" max="15096" width="9.140625" style="6"/>
    <col min="15097" max="15097" width="2.7109375" style="6" customWidth="1"/>
    <col min="15098" max="15098" width="6.7109375" style="6" customWidth="1"/>
    <col min="15099" max="15099" width="43.7109375" style="6" customWidth="1"/>
    <col min="15100" max="15100" width="10.85546875" style="6" customWidth="1"/>
    <col min="15101" max="15101" width="13.7109375" style="6" customWidth="1"/>
    <col min="15102" max="15102" width="13.5703125" style="6" customWidth="1"/>
    <col min="15103" max="15104" width="12" style="6" customWidth="1"/>
    <col min="15105" max="15106" width="9.140625" style="6"/>
    <col min="15107" max="15107" width="34.28515625" style="6" customWidth="1"/>
    <col min="15108" max="15108" width="11.42578125" style="6" customWidth="1"/>
    <col min="15109" max="15109" width="9.140625" style="6"/>
    <col min="15110" max="15110" width="19.85546875" style="6" customWidth="1"/>
    <col min="15111" max="15352" width="9.140625" style="6"/>
    <col min="15353" max="15353" width="2.7109375" style="6" customWidth="1"/>
    <col min="15354" max="15354" width="6.7109375" style="6" customWidth="1"/>
    <col min="15355" max="15355" width="43.7109375" style="6" customWidth="1"/>
    <col min="15356" max="15356" width="10.85546875" style="6" customWidth="1"/>
    <col min="15357" max="15357" width="13.7109375" style="6" customWidth="1"/>
    <col min="15358" max="15358" width="13.5703125" style="6" customWidth="1"/>
    <col min="15359" max="15360" width="12" style="6" customWidth="1"/>
    <col min="15361" max="15362" width="9.140625" style="6"/>
    <col min="15363" max="15363" width="34.28515625" style="6" customWidth="1"/>
    <col min="15364" max="15364" width="11.42578125" style="6" customWidth="1"/>
    <col min="15365" max="15365" width="9.140625" style="6"/>
    <col min="15366" max="15366" width="19.85546875" style="6" customWidth="1"/>
    <col min="15367" max="15608" width="9.140625" style="6"/>
    <col min="15609" max="15609" width="2.7109375" style="6" customWidth="1"/>
    <col min="15610" max="15610" width="6.7109375" style="6" customWidth="1"/>
    <col min="15611" max="15611" width="43.7109375" style="6" customWidth="1"/>
    <col min="15612" max="15612" width="10.85546875" style="6" customWidth="1"/>
    <col min="15613" max="15613" width="13.7109375" style="6" customWidth="1"/>
    <col min="15614" max="15614" width="13.5703125" style="6" customWidth="1"/>
    <col min="15615" max="15616" width="12" style="6" customWidth="1"/>
    <col min="15617" max="15618" width="9.140625" style="6"/>
    <col min="15619" max="15619" width="34.28515625" style="6" customWidth="1"/>
    <col min="15620" max="15620" width="11.42578125" style="6" customWidth="1"/>
    <col min="15621" max="15621" width="9.140625" style="6"/>
    <col min="15622" max="15622" width="19.85546875" style="6" customWidth="1"/>
    <col min="15623" max="15864" width="9.140625" style="6"/>
    <col min="15865" max="15865" width="2.7109375" style="6" customWidth="1"/>
    <col min="15866" max="15866" width="6.7109375" style="6" customWidth="1"/>
    <col min="15867" max="15867" width="43.7109375" style="6" customWidth="1"/>
    <col min="15868" max="15868" width="10.85546875" style="6" customWidth="1"/>
    <col min="15869" max="15869" width="13.7109375" style="6" customWidth="1"/>
    <col min="15870" max="15870" width="13.5703125" style="6" customWidth="1"/>
    <col min="15871" max="15872" width="12" style="6" customWidth="1"/>
    <col min="15873" max="15874" width="9.140625" style="6"/>
    <col min="15875" max="15875" width="34.28515625" style="6" customWidth="1"/>
    <col min="15876" max="15876" width="11.42578125" style="6" customWidth="1"/>
    <col min="15877" max="15877" width="9.140625" style="6"/>
    <col min="15878" max="15878" width="19.85546875" style="6" customWidth="1"/>
    <col min="15879" max="16120" width="9.140625" style="6"/>
    <col min="16121" max="16121" width="2.7109375" style="6" customWidth="1"/>
    <col min="16122" max="16122" width="6.7109375" style="6" customWidth="1"/>
    <col min="16123" max="16123" width="43.7109375" style="6" customWidth="1"/>
    <col min="16124" max="16124" width="10.85546875" style="6" customWidth="1"/>
    <col min="16125" max="16125" width="13.7109375" style="6" customWidth="1"/>
    <col min="16126" max="16126" width="13.5703125" style="6" customWidth="1"/>
    <col min="16127" max="16128" width="12" style="6" customWidth="1"/>
    <col min="16129" max="16130" width="9.140625" style="6"/>
    <col min="16131" max="16131" width="34.28515625" style="6" customWidth="1"/>
    <col min="16132" max="16132" width="11.42578125" style="6" customWidth="1"/>
    <col min="16133" max="16133" width="9.140625" style="6"/>
    <col min="16134" max="16134" width="19.85546875" style="6" customWidth="1"/>
    <col min="16135" max="16384" width="9.140625" style="6"/>
  </cols>
  <sheetData>
    <row r="1" spans="1:17" s="19" customFormat="1" ht="11.1" customHeight="1" x14ac:dyDescent="0.2">
      <c r="C1" s="159" t="s">
        <v>45</v>
      </c>
      <c r="D1" s="159"/>
      <c r="E1" s="20"/>
    </row>
    <row r="2" spans="1:17" s="19" customFormat="1" ht="11.1" customHeight="1" x14ac:dyDescent="0.2">
      <c r="A2" s="21" t="s">
        <v>46</v>
      </c>
      <c r="C2" s="20"/>
      <c r="D2" s="20"/>
      <c r="E2" s="20"/>
    </row>
    <row r="3" spans="1:17" s="19" customFormat="1" ht="11.1" customHeight="1" x14ac:dyDescent="0.2">
      <c r="A3" s="22" t="s">
        <v>47</v>
      </c>
      <c r="C3" s="20"/>
      <c r="D3" s="20"/>
      <c r="E3" s="20"/>
    </row>
    <row r="4" spans="1:17" s="19" customFormat="1" ht="11.1" customHeight="1" x14ac:dyDescent="0.2">
      <c r="A4" s="23"/>
      <c r="C4" s="24"/>
      <c r="D4" s="24"/>
      <c r="E4" s="20"/>
    </row>
    <row r="5" spans="1:17" s="19" customFormat="1" ht="11.1" customHeight="1" x14ac:dyDescent="0.2">
      <c r="A5" s="25" t="s">
        <v>48</v>
      </c>
      <c r="C5" s="24"/>
      <c r="D5" s="24"/>
      <c r="E5" s="20"/>
    </row>
    <row r="6" spans="1:17" s="19" customFormat="1" ht="11.1" customHeight="1" x14ac:dyDescent="0.2">
      <c r="A6" s="25" t="s">
        <v>49</v>
      </c>
      <c r="C6" s="24"/>
      <c r="D6" s="24"/>
      <c r="E6" s="20"/>
    </row>
    <row r="7" spans="1:17" s="19" customFormat="1" ht="25.5" customHeight="1" x14ac:dyDescent="0.2">
      <c r="A7" s="25" t="s">
        <v>54</v>
      </c>
      <c r="C7" s="20"/>
      <c r="D7" s="20"/>
      <c r="E7" s="20"/>
    </row>
    <row r="8" spans="1:17" s="19" customFormat="1" ht="11.1" customHeight="1" x14ac:dyDescent="0.2">
      <c r="A8" s="23"/>
      <c r="C8" s="24"/>
      <c r="D8" s="24"/>
      <c r="E8" s="20"/>
    </row>
    <row r="9" spans="1:17" s="19" customFormat="1" ht="27" customHeight="1" x14ac:dyDescent="0.2">
      <c r="A9" s="26" t="s">
        <v>50</v>
      </c>
      <c r="B9" s="27" t="s">
        <v>51</v>
      </c>
      <c r="C9" s="28" t="s">
        <v>52</v>
      </c>
      <c r="D9" s="28" t="s">
        <v>53</v>
      </c>
      <c r="E9" s="20"/>
    </row>
    <row r="10" spans="1:17" s="19" customFormat="1" ht="11.1" customHeight="1" x14ac:dyDescent="0.2">
      <c r="A10" s="29"/>
      <c r="B10" s="30"/>
      <c r="C10" s="31"/>
      <c r="D10" s="31"/>
      <c r="E10" s="20"/>
    </row>
    <row r="11" spans="1:17" x14ac:dyDescent="0.2">
      <c r="A11" s="32" t="s">
        <v>0</v>
      </c>
      <c r="B11" s="33"/>
      <c r="C11" s="34"/>
      <c r="D11" s="34"/>
      <c r="E11" s="5"/>
      <c r="G11" s="7"/>
      <c r="H11" s="7"/>
      <c r="I11" s="7"/>
      <c r="J11" s="7"/>
      <c r="K11" s="7"/>
      <c r="L11" s="7"/>
      <c r="M11" s="7"/>
      <c r="N11" s="7"/>
      <c r="O11" s="7"/>
      <c r="P11" s="7"/>
      <c r="Q11" s="7"/>
    </row>
    <row r="12" spans="1:17" x14ac:dyDescent="0.2">
      <c r="A12" s="32" t="s">
        <v>1</v>
      </c>
      <c r="B12" s="33" t="s">
        <v>2</v>
      </c>
      <c r="C12" s="35"/>
      <c r="D12" s="35"/>
      <c r="E12" s="5"/>
      <c r="G12" s="7"/>
      <c r="H12" s="7"/>
      <c r="I12" s="7"/>
      <c r="J12" s="7"/>
      <c r="K12" s="7"/>
      <c r="L12" s="7"/>
      <c r="M12" s="7"/>
      <c r="N12" s="7"/>
      <c r="O12" s="7"/>
      <c r="P12" s="7"/>
      <c r="Q12" s="7"/>
    </row>
    <row r="13" spans="1:17" x14ac:dyDescent="0.2">
      <c r="A13" s="36" t="s">
        <v>3</v>
      </c>
      <c r="B13" s="37">
        <v>4</v>
      </c>
      <c r="C13" s="34">
        <v>63703292</v>
      </c>
      <c r="D13" s="34">
        <v>63821960</v>
      </c>
      <c r="E13" s="5"/>
      <c r="G13" s="7"/>
      <c r="H13" s="7"/>
      <c r="I13" s="7"/>
      <c r="J13" s="7"/>
      <c r="K13" s="7"/>
      <c r="L13" s="7"/>
      <c r="M13" s="7"/>
      <c r="N13" s="7"/>
      <c r="O13" s="7"/>
      <c r="P13" s="7"/>
      <c r="Q13" s="7"/>
    </row>
    <row r="14" spans="1:17" x14ac:dyDescent="0.2">
      <c r="A14" s="36" t="s">
        <v>4</v>
      </c>
      <c r="B14" s="37"/>
      <c r="C14" s="34">
        <v>15727064</v>
      </c>
      <c r="D14" s="34">
        <v>15559338</v>
      </c>
      <c r="E14" s="5"/>
      <c r="G14" s="7"/>
      <c r="H14" s="7"/>
      <c r="I14" s="7"/>
      <c r="J14" s="7"/>
      <c r="K14" s="7"/>
      <c r="L14" s="7"/>
      <c r="M14" s="7"/>
      <c r="N14" s="7"/>
      <c r="O14" s="7"/>
      <c r="P14" s="7"/>
      <c r="Q14" s="7"/>
    </row>
    <row r="15" spans="1:17" x14ac:dyDescent="0.2">
      <c r="A15" s="36" t="s">
        <v>5</v>
      </c>
      <c r="B15" s="37">
        <v>5</v>
      </c>
      <c r="C15" s="34">
        <v>21867</v>
      </c>
      <c r="D15" s="34">
        <v>22225</v>
      </c>
      <c r="E15" s="5"/>
      <c r="G15" s="7"/>
      <c r="H15" s="7"/>
      <c r="I15" s="7"/>
      <c r="J15" s="7"/>
      <c r="K15" s="7"/>
      <c r="L15" s="7"/>
      <c r="M15" s="7"/>
      <c r="N15" s="7"/>
      <c r="O15" s="7"/>
      <c r="P15" s="7"/>
      <c r="Q15" s="7"/>
    </row>
    <row r="16" spans="1:17" x14ac:dyDescent="0.2">
      <c r="A16" s="36" t="s">
        <v>6</v>
      </c>
      <c r="B16" s="37">
        <v>6</v>
      </c>
      <c r="C16" s="34">
        <v>76750</v>
      </c>
      <c r="D16" s="34">
        <v>39026</v>
      </c>
      <c r="E16" s="5"/>
      <c r="G16" s="7"/>
      <c r="H16" s="7"/>
      <c r="I16" s="7"/>
      <c r="J16" s="7"/>
      <c r="K16" s="7"/>
      <c r="L16" s="7"/>
      <c r="M16" s="7"/>
      <c r="N16" s="7"/>
      <c r="O16" s="7"/>
      <c r="P16" s="7"/>
      <c r="Q16" s="7"/>
    </row>
    <row r="17" spans="1:17" x14ac:dyDescent="0.2">
      <c r="A17" s="36" t="s">
        <v>7</v>
      </c>
      <c r="B17" s="37"/>
      <c r="C17" s="34">
        <v>1501216</v>
      </c>
      <c r="D17" s="34">
        <v>1072341</v>
      </c>
      <c r="E17" s="5"/>
      <c r="G17" s="7"/>
      <c r="H17" s="7"/>
      <c r="I17" s="7"/>
      <c r="J17" s="7"/>
      <c r="K17" s="7"/>
      <c r="L17" s="7"/>
      <c r="M17" s="7"/>
      <c r="N17" s="7"/>
      <c r="O17" s="7"/>
      <c r="P17" s="7"/>
      <c r="Q17" s="7"/>
    </row>
    <row r="18" spans="1:17" x14ac:dyDescent="0.2">
      <c r="A18" s="36" t="s">
        <v>8</v>
      </c>
      <c r="B18" s="37">
        <v>10</v>
      </c>
      <c r="C18" s="34">
        <v>444224</v>
      </c>
      <c r="D18" s="34">
        <v>444224</v>
      </c>
      <c r="E18" s="5"/>
      <c r="G18" s="7"/>
      <c r="H18" s="7"/>
      <c r="I18" s="7"/>
      <c r="J18" s="7"/>
      <c r="K18" s="7"/>
      <c r="L18" s="7"/>
      <c r="M18" s="7"/>
      <c r="N18" s="7"/>
      <c r="O18" s="7"/>
      <c r="P18" s="7"/>
      <c r="Q18" s="7"/>
    </row>
    <row r="19" spans="1:17" x14ac:dyDescent="0.2">
      <c r="A19" s="36" t="s">
        <v>9</v>
      </c>
      <c r="B19" s="37">
        <v>37</v>
      </c>
      <c r="C19" s="34">
        <v>417817</v>
      </c>
      <c r="D19" s="34">
        <v>390231</v>
      </c>
      <c r="E19" s="5"/>
      <c r="G19" s="7"/>
      <c r="H19" s="7"/>
      <c r="I19" s="7"/>
      <c r="J19" s="7"/>
      <c r="K19" s="7"/>
      <c r="L19" s="7"/>
      <c r="M19" s="7"/>
      <c r="N19" s="7"/>
      <c r="O19" s="7"/>
      <c r="P19" s="7"/>
      <c r="Q19" s="7"/>
    </row>
    <row r="20" spans="1:17" x14ac:dyDescent="0.2">
      <c r="A20" s="36" t="s">
        <v>10</v>
      </c>
      <c r="B20" s="37">
        <v>11</v>
      </c>
      <c r="C20" s="34">
        <v>847799</v>
      </c>
      <c r="D20" s="34">
        <v>847799</v>
      </c>
      <c r="E20" s="5"/>
      <c r="G20" s="7"/>
      <c r="H20" s="7"/>
      <c r="I20" s="7"/>
      <c r="J20" s="7"/>
      <c r="K20" s="7"/>
      <c r="L20" s="7"/>
      <c r="M20" s="7"/>
      <c r="N20" s="7"/>
      <c r="O20" s="7"/>
      <c r="P20" s="7"/>
      <c r="Q20" s="7"/>
    </row>
    <row r="21" spans="1:17" x14ac:dyDescent="0.2">
      <c r="A21" s="32" t="s">
        <v>11</v>
      </c>
      <c r="B21" s="33"/>
      <c r="C21" s="43">
        <f>+SUM(C13:C20)</f>
        <v>82740029</v>
      </c>
      <c r="D21" s="43">
        <f>+SUM(D13:D20)</f>
        <v>82197144</v>
      </c>
      <c r="E21" s="5"/>
      <c r="G21" s="7"/>
      <c r="H21" s="7"/>
      <c r="I21" s="7"/>
      <c r="J21" s="7"/>
      <c r="K21" s="7"/>
      <c r="L21" s="7"/>
      <c r="M21" s="7"/>
      <c r="N21" s="7"/>
      <c r="O21" s="7"/>
      <c r="P21" s="7"/>
      <c r="Q21" s="7"/>
    </row>
    <row r="22" spans="1:17" x14ac:dyDescent="0.2">
      <c r="A22" s="32" t="s">
        <v>12</v>
      </c>
      <c r="B22" s="33"/>
      <c r="C22" s="38"/>
      <c r="D22" s="38"/>
      <c r="E22" s="5"/>
      <c r="G22" s="7"/>
      <c r="H22" s="7"/>
      <c r="I22" s="7"/>
      <c r="J22" s="7"/>
      <c r="K22" s="7"/>
      <c r="L22" s="7"/>
      <c r="M22" s="7"/>
      <c r="N22" s="7"/>
      <c r="O22" s="7"/>
      <c r="P22" s="7"/>
      <c r="Q22" s="7"/>
    </row>
    <row r="23" spans="1:17" x14ac:dyDescent="0.2">
      <c r="A23" s="36" t="s">
        <v>13</v>
      </c>
      <c r="B23" s="37">
        <v>12</v>
      </c>
      <c r="C23" s="34">
        <v>6707162</v>
      </c>
      <c r="D23" s="34">
        <v>6711841</v>
      </c>
      <c r="E23" s="5"/>
      <c r="G23" s="7"/>
      <c r="H23" s="7"/>
      <c r="I23" s="7"/>
      <c r="J23" s="7"/>
      <c r="K23" s="7"/>
      <c r="L23" s="7"/>
      <c r="M23" s="7"/>
      <c r="N23" s="7"/>
      <c r="O23" s="7"/>
      <c r="P23" s="7"/>
      <c r="Q23" s="7"/>
    </row>
    <row r="24" spans="1:17" x14ac:dyDescent="0.2">
      <c r="A24" s="36" t="s">
        <v>14</v>
      </c>
      <c r="B24" s="37">
        <v>13</v>
      </c>
      <c r="C24" s="34">
        <v>4001954</v>
      </c>
      <c r="D24" s="34">
        <v>2973867</v>
      </c>
      <c r="E24" s="5"/>
      <c r="F24" s="5"/>
      <c r="G24" s="7"/>
      <c r="H24" s="7"/>
      <c r="I24" s="7"/>
      <c r="J24" s="7"/>
      <c r="K24" s="7"/>
      <c r="L24" s="7"/>
      <c r="M24" s="7"/>
      <c r="N24" s="7"/>
      <c r="O24" s="7"/>
      <c r="P24" s="7"/>
      <c r="Q24" s="7"/>
    </row>
    <row r="25" spans="1:17" x14ac:dyDescent="0.2">
      <c r="A25" s="36" t="s">
        <v>16</v>
      </c>
      <c r="B25" s="37">
        <v>10</v>
      </c>
      <c r="C25" s="34">
        <v>82362</v>
      </c>
      <c r="D25" s="34">
        <v>102067</v>
      </c>
      <c r="E25" s="5"/>
      <c r="F25" s="5"/>
      <c r="G25" s="7"/>
      <c r="H25" s="7"/>
      <c r="I25" s="7"/>
      <c r="J25" s="7"/>
      <c r="K25" s="7"/>
      <c r="L25" s="7"/>
      <c r="M25" s="7"/>
      <c r="N25" s="7"/>
      <c r="O25" s="7"/>
      <c r="P25" s="7"/>
      <c r="Q25" s="7"/>
    </row>
    <row r="26" spans="1:17" x14ac:dyDescent="0.2">
      <c r="A26" s="36" t="s">
        <v>17</v>
      </c>
      <c r="B26" s="37"/>
      <c r="C26" s="34">
        <v>492825</v>
      </c>
      <c r="D26" s="34">
        <v>480709</v>
      </c>
      <c r="E26" s="5"/>
      <c r="F26" s="5"/>
      <c r="G26" s="7"/>
      <c r="H26" s="7"/>
      <c r="I26" s="7"/>
      <c r="J26" s="7"/>
      <c r="K26" s="7"/>
      <c r="L26" s="7"/>
      <c r="M26" s="7"/>
      <c r="N26" s="7"/>
      <c r="O26" s="7"/>
      <c r="P26" s="7"/>
      <c r="Q26" s="7"/>
    </row>
    <row r="27" spans="1:17" x14ac:dyDescent="0.2">
      <c r="A27" s="36" t="s">
        <v>18</v>
      </c>
      <c r="B27" s="37">
        <v>28</v>
      </c>
      <c r="C27" s="34">
        <v>126293</v>
      </c>
      <c r="D27" s="34">
        <v>426096</v>
      </c>
      <c r="E27" s="5"/>
      <c r="F27" s="5"/>
      <c r="G27" s="7"/>
      <c r="H27" s="7"/>
      <c r="I27" s="7"/>
      <c r="J27" s="7"/>
      <c r="K27" s="7"/>
      <c r="L27" s="7"/>
      <c r="M27" s="7"/>
      <c r="N27" s="7"/>
      <c r="O27" s="7"/>
      <c r="P27" s="7"/>
      <c r="Q27" s="7"/>
    </row>
    <row r="28" spans="1:17" x14ac:dyDescent="0.2">
      <c r="A28" s="36" t="s">
        <v>15</v>
      </c>
      <c r="B28" s="37">
        <v>14</v>
      </c>
      <c r="C28" s="34">
        <v>1166437</v>
      </c>
      <c r="D28" s="34">
        <v>1205534</v>
      </c>
      <c r="E28" s="5"/>
      <c r="F28" s="5"/>
      <c r="G28" s="7"/>
      <c r="H28" s="7"/>
      <c r="I28" s="7"/>
      <c r="J28" s="7"/>
      <c r="K28" s="7"/>
      <c r="L28" s="7"/>
      <c r="M28" s="7"/>
      <c r="N28" s="7"/>
      <c r="O28" s="7"/>
      <c r="P28" s="7"/>
      <c r="Q28" s="7"/>
    </row>
    <row r="29" spans="1:17" x14ac:dyDescent="0.2">
      <c r="A29" s="36" t="s">
        <v>19</v>
      </c>
      <c r="B29" s="37">
        <v>15</v>
      </c>
      <c r="C29" s="34">
        <v>18661346</v>
      </c>
      <c r="D29" s="34">
        <v>15101407</v>
      </c>
      <c r="E29" s="5"/>
      <c r="F29" s="5"/>
      <c r="G29" s="7"/>
      <c r="H29" s="7"/>
      <c r="I29" s="7"/>
      <c r="J29" s="7"/>
      <c r="K29" s="7"/>
      <c r="L29" s="7"/>
      <c r="M29" s="7"/>
      <c r="N29" s="7"/>
      <c r="O29" s="7"/>
      <c r="P29" s="7"/>
      <c r="Q29" s="7"/>
    </row>
    <row r="30" spans="1:17" x14ac:dyDescent="0.2">
      <c r="A30" s="32" t="s">
        <v>20</v>
      </c>
      <c r="B30" s="37"/>
      <c r="C30" s="44">
        <f>SUM(C23:C29)</f>
        <v>31238379</v>
      </c>
      <c r="D30" s="44">
        <f>SUM(D23:D29)</f>
        <v>27001521</v>
      </c>
      <c r="E30" s="5"/>
      <c r="F30" s="5"/>
      <c r="G30" s="7"/>
      <c r="H30" s="7"/>
      <c r="I30" s="7"/>
      <c r="J30" s="7"/>
      <c r="K30" s="7"/>
      <c r="L30" s="7"/>
      <c r="M30" s="7"/>
      <c r="N30" s="7"/>
      <c r="O30" s="7"/>
      <c r="P30" s="7"/>
      <c r="Q30" s="7"/>
    </row>
    <row r="31" spans="1:17" ht="13.5" thickBot="1" x14ac:dyDescent="0.25">
      <c r="A31" s="32" t="s">
        <v>21</v>
      </c>
      <c r="B31" s="33"/>
      <c r="C31" s="45">
        <f>C21+C30</f>
        <v>113978408</v>
      </c>
      <c r="D31" s="45">
        <f>D21+D30</f>
        <v>109198665</v>
      </c>
      <c r="E31" s="5"/>
      <c r="F31" s="5"/>
      <c r="G31" s="7"/>
      <c r="H31" s="7"/>
      <c r="I31" s="7"/>
      <c r="J31" s="7"/>
      <c r="K31" s="7"/>
      <c r="L31" s="7"/>
      <c r="M31" s="7"/>
      <c r="N31" s="7"/>
      <c r="O31" s="7"/>
      <c r="P31" s="7"/>
      <c r="Q31" s="7"/>
    </row>
    <row r="32" spans="1:17" x14ac:dyDescent="0.2">
      <c r="A32" s="32" t="s">
        <v>22</v>
      </c>
      <c r="B32" s="33"/>
      <c r="C32" s="40"/>
      <c r="D32" s="40"/>
      <c r="E32" s="5"/>
      <c r="F32" s="5"/>
      <c r="G32" s="7"/>
      <c r="H32" s="7"/>
      <c r="I32" s="7"/>
      <c r="J32" s="7"/>
      <c r="K32" s="7"/>
      <c r="L32" s="7"/>
      <c r="M32" s="7"/>
      <c r="N32" s="7"/>
      <c r="O32" s="7"/>
      <c r="P32" s="7"/>
      <c r="Q32" s="7"/>
    </row>
    <row r="33" spans="1:17" x14ac:dyDescent="0.2">
      <c r="A33" s="32" t="s">
        <v>23</v>
      </c>
      <c r="B33" s="33"/>
      <c r="C33" s="40"/>
      <c r="D33" s="40"/>
      <c r="E33" s="5"/>
      <c r="F33" s="5"/>
      <c r="G33" s="7"/>
      <c r="H33" s="7"/>
      <c r="I33" s="7"/>
      <c r="J33" s="7"/>
      <c r="K33" s="7"/>
      <c r="L33" s="7"/>
      <c r="M33" s="7"/>
      <c r="N33" s="7"/>
      <c r="O33" s="7"/>
      <c r="P33" s="7"/>
      <c r="Q33" s="7"/>
    </row>
    <row r="34" spans="1:17" x14ac:dyDescent="0.2">
      <c r="A34" s="36" t="s">
        <v>24</v>
      </c>
      <c r="B34" s="37">
        <v>17</v>
      </c>
      <c r="C34" s="41">
        <v>17754292</v>
      </c>
      <c r="D34" s="41">
        <v>17754292</v>
      </c>
      <c r="E34" s="5"/>
      <c r="F34" s="5"/>
      <c r="G34" s="7"/>
      <c r="H34" s="7"/>
      <c r="I34" s="7"/>
      <c r="J34" s="7"/>
      <c r="K34" s="7"/>
      <c r="L34" s="7"/>
      <c r="M34" s="7"/>
      <c r="N34" s="7"/>
      <c r="O34" s="7"/>
      <c r="P34" s="7"/>
      <c r="Q34" s="7"/>
    </row>
    <row r="35" spans="1:17" x14ac:dyDescent="0.2">
      <c r="A35" s="36" t="s">
        <v>25</v>
      </c>
      <c r="B35" s="33"/>
      <c r="C35" s="41">
        <f>51921287-80</f>
        <v>51921207</v>
      </c>
      <c r="D35" s="41">
        <v>47711972</v>
      </c>
      <c r="E35" s="5"/>
      <c r="F35" s="5"/>
      <c r="G35" s="7"/>
      <c r="H35" s="7"/>
      <c r="I35" s="7"/>
      <c r="J35" s="7"/>
      <c r="K35" s="7"/>
      <c r="L35" s="7"/>
      <c r="M35" s="7"/>
      <c r="N35" s="7"/>
      <c r="O35" s="7"/>
      <c r="P35" s="7"/>
      <c r="Q35" s="7"/>
    </row>
    <row r="36" spans="1:17" ht="13.5" thickBot="1" x14ac:dyDescent="0.25">
      <c r="A36" s="32" t="s">
        <v>26</v>
      </c>
      <c r="B36" s="33"/>
      <c r="C36" s="46">
        <f>SUM(C34:C35)</f>
        <v>69675499</v>
      </c>
      <c r="D36" s="46">
        <f>SUM(D34:D35)</f>
        <v>65466264</v>
      </c>
      <c r="E36" s="5"/>
      <c r="F36" s="5"/>
      <c r="G36" s="5"/>
      <c r="H36" s="7"/>
      <c r="I36" s="7"/>
      <c r="J36" s="7"/>
      <c r="K36" s="7"/>
      <c r="L36" s="7"/>
      <c r="M36" s="7"/>
      <c r="N36" s="7"/>
      <c r="O36" s="7"/>
      <c r="P36" s="7"/>
      <c r="Q36" s="7"/>
    </row>
    <row r="37" spans="1:17" x14ac:dyDescent="0.2">
      <c r="A37" s="32" t="s">
        <v>27</v>
      </c>
      <c r="B37" s="33"/>
      <c r="C37" s="42"/>
      <c r="D37" s="42"/>
      <c r="E37" s="5"/>
      <c r="F37" s="5"/>
      <c r="G37" s="5"/>
      <c r="H37" s="7"/>
      <c r="I37" s="7"/>
      <c r="J37" s="7"/>
      <c r="K37" s="7"/>
      <c r="L37" s="7"/>
      <c r="M37" s="7"/>
      <c r="N37" s="7"/>
      <c r="O37" s="7"/>
      <c r="P37" s="7"/>
      <c r="Q37" s="7"/>
    </row>
    <row r="38" spans="1:17" x14ac:dyDescent="0.2">
      <c r="A38" s="36" t="s">
        <v>28</v>
      </c>
      <c r="B38" s="37">
        <v>18</v>
      </c>
      <c r="C38" s="41">
        <v>17012549</v>
      </c>
      <c r="D38" s="41">
        <v>16018584</v>
      </c>
      <c r="E38" s="5"/>
      <c r="F38" s="5"/>
      <c r="G38" s="5"/>
      <c r="H38" s="7"/>
      <c r="I38" s="7"/>
      <c r="J38" s="7"/>
      <c r="K38" s="7"/>
      <c r="L38" s="7"/>
      <c r="M38" s="7"/>
      <c r="N38" s="7"/>
      <c r="O38" s="7"/>
      <c r="P38" s="7"/>
      <c r="Q38" s="7"/>
    </row>
    <row r="39" spans="1:17" x14ac:dyDescent="0.2">
      <c r="A39" s="36" t="s">
        <v>30</v>
      </c>
      <c r="B39" s="37">
        <v>22</v>
      </c>
      <c r="C39" s="41">
        <v>6877607</v>
      </c>
      <c r="D39" s="41">
        <v>7004158</v>
      </c>
      <c r="E39" s="5"/>
      <c r="F39" s="5"/>
      <c r="G39" s="5"/>
      <c r="H39" s="7"/>
      <c r="I39" s="7"/>
      <c r="J39" s="7"/>
      <c r="K39" s="7"/>
      <c r="L39" s="7"/>
      <c r="M39" s="7"/>
      <c r="N39" s="7"/>
      <c r="O39" s="7"/>
      <c r="P39" s="7"/>
      <c r="Q39" s="7"/>
    </row>
    <row r="40" spans="1:17" ht="25.5" x14ac:dyDescent="0.2">
      <c r="A40" s="36" t="s">
        <v>31</v>
      </c>
      <c r="B40" s="37">
        <v>37</v>
      </c>
      <c r="C40" s="41">
        <v>4388537</v>
      </c>
      <c r="D40" s="41">
        <v>4330377</v>
      </c>
      <c r="E40" s="5"/>
      <c r="F40" s="5"/>
      <c r="G40" s="5"/>
      <c r="H40" s="7"/>
      <c r="I40" s="7"/>
      <c r="J40" s="7"/>
      <c r="K40" s="7"/>
      <c r="L40" s="7"/>
      <c r="M40" s="7"/>
      <c r="N40" s="7"/>
      <c r="O40" s="7"/>
      <c r="P40" s="7"/>
      <c r="Q40" s="7"/>
    </row>
    <row r="41" spans="1:17" x14ac:dyDescent="0.2">
      <c r="A41" s="36" t="s">
        <v>32</v>
      </c>
      <c r="B41" s="37">
        <v>23</v>
      </c>
      <c r="C41" s="41">
        <v>1646919</v>
      </c>
      <c r="D41" s="41">
        <v>1615463</v>
      </c>
      <c r="E41" s="5"/>
      <c r="F41" s="5"/>
      <c r="G41" s="5"/>
      <c r="H41" s="7"/>
      <c r="I41" s="7"/>
      <c r="J41" s="7"/>
      <c r="K41" s="7"/>
      <c r="L41" s="7"/>
      <c r="M41" s="7"/>
      <c r="N41" s="7"/>
      <c r="O41" s="7"/>
      <c r="P41" s="7"/>
      <c r="Q41" s="7"/>
    </row>
    <row r="42" spans="1:17" x14ac:dyDescent="0.2">
      <c r="A42" s="36" t="s">
        <v>29</v>
      </c>
      <c r="B42" s="37">
        <v>25</v>
      </c>
      <c r="C42" s="41">
        <v>107409</v>
      </c>
      <c r="D42" s="41">
        <v>103036</v>
      </c>
      <c r="E42" s="5"/>
      <c r="F42" s="5"/>
      <c r="G42" s="5"/>
      <c r="H42" s="7"/>
      <c r="I42" s="7"/>
      <c r="J42" s="7"/>
      <c r="K42" s="7"/>
      <c r="L42" s="7"/>
      <c r="M42" s="7"/>
      <c r="N42" s="7"/>
      <c r="O42" s="7"/>
      <c r="P42" s="7"/>
      <c r="Q42" s="7"/>
    </row>
    <row r="43" spans="1:17" x14ac:dyDescent="0.2">
      <c r="A43" s="32" t="s">
        <v>33</v>
      </c>
      <c r="B43" s="33"/>
      <c r="C43" s="44">
        <f>+SUM(C38:C42)</f>
        <v>30033021</v>
      </c>
      <c r="D43" s="44">
        <f>+SUM(D38:D42)</f>
        <v>29071618</v>
      </c>
      <c r="E43" s="5"/>
      <c r="F43" s="5"/>
      <c r="G43" s="5"/>
      <c r="H43" s="7"/>
      <c r="I43" s="7"/>
      <c r="J43" s="7"/>
      <c r="K43" s="7"/>
      <c r="L43" s="7"/>
      <c r="M43" s="7"/>
      <c r="N43" s="7"/>
      <c r="O43" s="7"/>
      <c r="P43" s="7"/>
      <c r="Q43" s="7"/>
    </row>
    <row r="44" spans="1:17" x14ac:dyDescent="0.2">
      <c r="A44" s="32" t="s">
        <v>34</v>
      </c>
      <c r="B44" s="33"/>
      <c r="C44" s="41"/>
      <c r="D44" s="41"/>
      <c r="E44" s="5"/>
      <c r="F44" s="5"/>
      <c r="G44" s="5"/>
      <c r="H44" s="7"/>
      <c r="I44" s="7"/>
      <c r="J44" s="7"/>
      <c r="K44" s="7"/>
      <c r="L44" s="7"/>
      <c r="M44" s="7"/>
      <c r="N44" s="7"/>
      <c r="O44" s="7"/>
      <c r="P44" s="7"/>
      <c r="Q44" s="7"/>
    </row>
    <row r="45" spans="1:17" x14ac:dyDescent="0.2">
      <c r="A45" s="36" t="s">
        <v>35</v>
      </c>
      <c r="B45" s="37">
        <v>18</v>
      </c>
      <c r="C45" s="41">
        <v>6262860</v>
      </c>
      <c r="D45" s="41">
        <v>5947619</v>
      </c>
      <c r="E45" s="5"/>
      <c r="F45" s="5"/>
      <c r="G45" s="7"/>
      <c r="H45" s="7"/>
      <c r="I45" s="7"/>
      <c r="J45" s="7"/>
      <c r="K45" s="7"/>
      <c r="L45" s="7"/>
      <c r="M45" s="7"/>
      <c r="N45" s="7"/>
      <c r="O45" s="7"/>
      <c r="P45" s="7"/>
      <c r="Q45" s="7"/>
    </row>
    <row r="46" spans="1:17" x14ac:dyDescent="0.2">
      <c r="A46" s="36" t="s">
        <v>36</v>
      </c>
      <c r="B46" s="37">
        <v>24</v>
      </c>
      <c r="C46" s="41">
        <v>3260818</v>
      </c>
      <c r="D46" s="41">
        <f>5015278+1</f>
        <v>5015279</v>
      </c>
      <c r="E46" s="5"/>
      <c r="F46" s="5"/>
      <c r="G46" s="7"/>
      <c r="H46" s="7"/>
      <c r="I46" s="7"/>
      <c r="J46" s="7"/>
      <c r="K46" s="7"/>
      <c r="L46" s="7"/>
      <c r="M46" s="7"/>
      <c r="N46" s="7"/>
      <c r="O46" s="7"/>
      <c r="P46" s="7"/>
      <c r="Q46" s="7"/>
    </row>
    <row r="47" spans="1:17" x14ac:dyDescent="0.2">
      <c r="A47" s="36" t="s">
        <v>37</v>
      </c>
      <c r="B47" s="37">
        <v>22</v>
      </c>
      <c r="C47" s="41">
        <v>133013</v>
      </c>
      <c r="D47" s="41">
        <v>110506</v>
      </c>
      <c r="E47" s="5"/>
      <c r="F47" s="5"/>
      <c r="G47" s="7"/>
      <c r="H47" s="7"/>
      <c r="I47" s="7"/>
      <c r="J47" s="7"/>
      <c r="K47" s="7"/>
      <c r="L47" s="7"/>
      <c r="M47" s="7"/>
      <c r="N47" s="7"/>
      <c r="O47" s="7"/>
      <c r="P47" s="7"/>
      <c r="Q47" s="7"/>
    </row>
    <row r="48" spans="1:17" x14ac:dyDescent="0.2">
      <c r="A48" s="36" t="s">
        <v>38</v>
      </c>
      <c r="B48" s="37"/>
      <c r="C48" s="41"/>
      <c r="D48" s="41"/>
      <c r="E48" s="5"/>
      <c r="F48" s="5"/>
      <c r="G48" s="7"/>
      <c r="H48" s="7"/>
      <c r="I48" s="7"/>
      <c r="J48" s="7"/>
      <c r="K48" s="7"/>
      <c r="L48" s="7"/>
      <c r="M48" s="7"/>
      <c r="N48" s="7"/>
      <c r="O48" s="7"/>
      <c r="P48" s="7"/>
      <c r="Q48" s="7"/>
    </row>
    <row r="49" spans="1:17" x14ac:dyDescent="0.2">
      <c r="A49" s="36" t="s">
        <v>39</v>
      </c>
      <c r="B49" s="37">
        <v>28</v>
      </c>
      <c r="C49" s="41">
        <f>537270+1</f>
        <v>537271</v>
      </c>
      <c r="D49" s="41">
        <v>153891</v>
      </c>
      <c r="E49" s="5"/>
      <c r="F49" s="5"/>
      <c r="G49" s="7"/>
      <c r="H49" s="7"/>
      <c r="I49" s="7"/>
      <c r="J49" s="7"/>
      <c r="K49" s="7"/>
      <c r="L49" s="7"/>
      <c r="M49" s="7"/>
      <c r="N49" s="7"/>
      <c r="O49" s="7"/>
      <c r="P49" s="7"/>
      <c r="Q49" s="7"/>
    </row>
    <row r="50" spans="1:17" x14ac:dyDescent="0.2">
      <c r="A50" s="36" t="s">
        <v>40</v>
      </c>
      <c r="B50" s="37">
        <v>26</v>
      </c>
      <c r="C50" s="41">
        <v>4075926</v>
      </c>
      <c r="D50" s="41">
        <v>3433488</v>
      </c>
      <c r="E50" s="5"/>
      <c r="F50" s="5"/>
      <c r="G50" s="7"/>
      <c r="H50" s="7"/>
      <c r="I50" s="7"/>
      <c r="J50" s="7"/>
      <c r="K50" s="7"/>
      <c r="L50" s="7"/>
      <c r="M50" s="7"/>
      <c r="N50" s="7"/>
      <c r="O50" s="7"/>
      <c r="P50" s="7"/>
      <c r="Q50" s="7"/>
    </row>
    <row r="51" spans="1:17" x14ac:dyDescent="0.2">
      <c r="A51" s="36"/>
      <c r="B51" s="37"/>
      <c r="C51" s="44">
        <f>SUM(C45:C50)</f>
        <v>14269888</v>
      </c>
      <c r="D51" s="44">
        <f>SUM(D45:D50)</f>
        <v>14660783</v>
      </c>
      <c r="E51" s="5"/>
      <c r="F51" s="5"/>
      <c r="G51" s="7"/>
      <c r="H51" s="7"/>
      <c r="I51" s="7"/>
      <c r="J51" s="7"/>
      <c r="K51" s="7"/>
      <c r="L51" s="7"/>
      <c r="M51" s="7"/>
      <c r="N51" s="7"/>
      <c r="O51" s="7"/>
      <c r="P51" s="7"/>
      <c r="Q51" s="7"/>
    </row>
    <row r="52" spans="1:17" ht="25.5" x14ac:dyDescent="0.2">
      <c r="A52" s="36" t="s">
        <v>41</v>
      </c>
      <c r="B52" s="37">
        <v>16</v>
      </c>
      <c r="C52" s="41"/>
      <c r="D52" s="41"/>
      <c r="E52" s="5"/>
      <c r="F52" s="5"/>
      <c r="G52" s="7"/>
      <c r="H52" s="7"/>
      <c r="I52" s="7"/>
      <c r="J52" s="7"/>
      <c r="K52" s="7"/>
      <c r="L52" s="7"/>
      <c r="M52" s="7"/>
      <c r="N52" s="7"/>
      <c r="O52" s="7"/>
      <c r="P52" s="7"/>
      <c r="Q52" s="7"/>
    </row>
    <row r="53" spans="1:17" x14ac:dyDescent="0.2">
      <c r="A53" s="32" t="s">
        <v>42</v>
      </c>
      <c r="B53" s="33"/>
      <c r="C53" s="39">
        <f>C51+C52</f>
        <v>14269888</v>
      </c>
      <c r="D53" s="39">
        <f>D51+D52</f>
        <v>14660783</v>
      </c>
      <c r="E53" s="5"/>
      <c r="F53" s="5"/>
      <c r="G53" s="7"/>
      <c r="H53" s="7"/>
      <c r="I53" s="7"/>
      <c r="J53" s="7"/>
      <c r="K53" s="7"/>
      <c r="L53" s="7"/>
      <c r="M53" s="7"/>
      <c r="N53" s="7"/>
      <c r="O53" s="7"/>
      <c r="P53" s="7"/>
      <c r="Q53" s="7"/>
    </row>
    <row r="54" spans="1:17" x14ac:dyDescent="0.2">
      <c r="A54" s="32" t="s">
        <v>43</v>
      </c>
      <c r="B54" s="33"/>
      <c r="C54" s="39">
        <f>C43+C53</f>
        <v>44302909</v>
      </c>
      <c r="D54" s="39">
        <f>D43+D53</f>
        <v>43732401</v>
      </c>
      <c r="E54" s="5"/>
      <c r="F54" s="5"/>
      <c r="G54" s="7"/>
      <c r="H54" s="7"/>
      <c r="I54" s="7"/>
      <c r="J54" s="7"/>
      <c r="K54" s="7"/>
      <c r="L54" s="7"/>
      <c r="M54" s="7"/>
      <c r="N54" s="7"/>
      <c r="O54" s="7"/>
      <c r="P54" s="7"/>
      <c r="Q54" s="7"/>
    </row>
    <row r="55" spans="1:17" ht="13.5" thickBot="1" x14ac:dyDescent="0.25">
      <c r="A55" s="32" t="s">
        <v>44</v>
      </c>
      <c r="B55" s="33"/>
      <c r="C55" s="45">
        <f>C36+C43+C53</f>
        <v>113978408</v>
      </c>
      <c r="D55" s="45">
        <f>D36+D43+D53</f>
        <v>109198665</v>
      </c>
      <c r="E55" s="5"/>
      <c r="F55" s="5"/>
      <c r="G55" s="7"/>
      <c r="H55" s="7"/>
      <c r="I55" s="7"/>
      <c r="J55" s="7"/>
      <c r="K55" s="7"/>
      <c r="L55" s="7"/>
      <c r="M55" s="7"/>
      <c r="N55" s="7"/>
      <c r="O55" s="7"/>
      <c r="P55" s="7"/>
      <c r="Q55" s="7"/>
    </row>
    <row r="56" spans="1:17" x14ac:dyDescent="0.2">
      <c r="A56" s="10"/>
      <c r="C56" s="12"/>
      <c r="D56" s="12"/>
      <c r="E56" s="5"/>
      <c r="F56" s="5"/>
      <c r="G56" s="7"/>
      <c r="H56" s="7"/>
      <c r="I56" s="7"/>
      <c r="J56" s="7"/>
      <c r="K56" s="7"/>
      <c r="L56" s="7"/>
      <c r="M56" s="7"/>
      <c r="N56" s="7"/>
      <c r="O56" s="7"/>
      <c r="P56" s="7"/>
      <c r="Q56" s="7"/>
    </row>
    <row r="57" spans="1:17" s="17" customFormat="1" x14ac:dyDescent="0.2">
      <c r="A57" s="47" t="s">
        <v>55</v>
      </c>
      <c r="B57" s="13"/>
      <c r="C57" s="14"/>
      <c r="D57" s="14"/>
      <c r="E57" s="15"/>
      <c r="F57" s="5"/>
      <c r="G57" s="16"/>
      <c r="H57" s="16"/>
      <c r="I57" s="16"/>
      <c r="J57" s="16"/>
      <c r="K57" s="16"/>
      <c r="L57" s="16"/>
      <c r="M57" s="16"/>
      <c r="N57" s="16"/>
      <c r="O57" s="16"/>
      <c r="P57" s="16"/>
      <c r="Q57" s="16"/>
    </row>
    <row r="58" spans="1:17" x14ac:dyDescent="0.2">
      <c r="C58" s="12"/>
      <c r="D58" s="12"/>
      <c r="E58" s="5"/>
      <c r="F58" s="5"/>
      <c r="G58" s="7"/>
      <c r="H58" s="7"/>
      <c r="I58" s="7"/>
      <c r="J58" s="7"/>
      <c r="K58" s="7"/>
      <c r="L58" s="7"/>
      <c r="M58" s="7"/>
      <c r="N58" s="7"/>
      <c r="O58" s="7"/>
      <c r="P58" s="7"/>
      <c r="Q58" s="7"/>
    </row>
    <row r="59" spans="1:17" x14ac:dyDescent="0.2">
      <c r="C59" s="12"/>
      <c r="D59" s="12"/>
      <c r="E59" s="5"/>
      <c r="F59" s="5"/>
      <c r="G59" s="7"/>
      <c r="H59" s="7"/>
      <c r="I59" s="7"/>
      <c r="J59" s="7"/>
      <c r="K59" s="7"/>
      <c r="L59" s="7"/>
      <c r="M59" s="7"/>
      <c r="N59" s="7"/>
      <c r="O59" s="7"/>
      <c r="P59" s="7"/>
      <c r="Q59" s="7"/>
    </row>
    <row r="60" spans="1:17" x14ac:dyDescent="0.2">
      <c r="C60" s="12"/>
      <c r="D60" s="12"/>
      <c r="E60" s="5"/>
      <c r="F60" s="5"/>
      <c r="G60" s="7"/>
      <c r="H60" s="7"/>
      <c r="I60" s="7"/>
      <c r="J60" s="7"/>
      <c r="K60" s="7"/>
      <c r="L60" s="7"/>
      <c r="M60" s="7"/>
      <c r="N60" s="7"/>
      <c r="O60" s="7"/>
      <c r="P60" s="7"/>
      <c r="Q60" s="7"/>
    </row>
    <row r="61" spans="1:17" x14ac:dyDescent="0.2">
      <c r="C61" s="12"/>
      <c r="D61" s="12"/>
      <c r="E61" s="5"/>
      <c r="F61" s="5"/>
      <c r="G61" s="7"/>
      <c r="H61" s="7"/>
      <c r="I61" s="7"/>
      <c r="J61" s="7"/>
      <c r="K61" s="7"/>
      <c r="L61" s="7"/>
      <c r="M61" s="7"/>
      <c r="N61" s="7"/>
      <c r="O61" s="7"/>
      <c r="P61" s="7"/>
      <c r="Q61" s="7"/>
    </row>
    <row r="62" spans="1:17" ht="34.5" customHeight="1" x14ac:dyDescent="0.25">
      <c r="A62" s="57" t="s">
        <v>62</v>
      </c>
      <c r="B62"/>
      <c r="C62"/>
      <c r="D62"/>
      <c r="E62" s="5"/>
      <c r="F62" s="5"/>
      <c r="G62" s="7"/>
      <c r="H62" s="7"/>
      <c r="I62" s="7"/>
      <c r="J62" s="7"/>
      <c r="K62" s="7"/>
      <c r="L62" s="7"/>
      <c r="M62" s="7"/>
      <c r="N62" s="7"/>
      <c r="O62" s="7"/>
      <c r="P62" s="7"/>
      <c r="Q62" s="7"/>
    </row>
    <row r="63" spans="1:17" ht="15" x14ac:dyDescent="0.25">
      <c r="A63" s="58"/>
      <c r="B63"/>
      <c r="C63"/>
      <c r="D63"/>
      <c r="E63" s="5"/>
      <c r="F63" s="5"/>
      <c r="G63" s="7"/>
      <c r="H63" s="7"/>
      <c r="I63" s="7"/>
      <c r="J63" s="7"/>
      <c r="K63" s="7"/>
      <c r="L63" s="7"/>
      <c r="M63" s="7"/>
      <c r="N63" s="7"/>
      <c r="O63" s="7"/>
      <c r="P63" s="7"/>
      <c r="Q63" s="7"/>
    </row>
    <row r="64" spans="1:17" ht="12" customHeight="1" x14ac:dyDescent="0.2">
      <c r="A64" s="60" t="s">
        <v>59</v>
      </c>
      <c r="B64" s="60"/>
      <c r="C64" s="160" t="s">
        <v>63</v>
      </c>
      <c r="D64" s="160"/>
      <c r="E64" s="5"/>
      <c r="F64" s="5"/>
      <c r="G64" s="7"/>
      <c r="H64" s="7"/>
      <c r="I64" s="7"/>
      <c r="J64" s="7"/>
      <c r="K64" s="7"/>
      <c r="L64" s="7"/>
      <c r="M64" s="7"/>
      <c r="N64" s="7"/>
      <c r="O64" s="7"/>
      <c r="P64" s="7"/>
      <c r="Q64" s="7"/>
    </row>
    <row r="65" spans="1:17" ht="57.75" customHeight="1" x14ac:dyDescent="0.2">
      <c r="A65" s="60" t="s">
        <v>60</v>
      </c>
      <c r="B65" s="60"/>
      <c r="C65" s="160" t="s">
        <v>64</v>
      </c>
      <c r="D65" s="160"/>
      <c r="E65" s="5"/>
      <c r="F65" s="5"/>
      <c r="G65" s="7"/>
      <c r="H65" s="7"/>
      <c r="I65" s="7"/>
      <c r="J65" s="7"/>
      <c r="K65" s="7"/>
      <c r="L65" s="7"/>
      <c r="M65" s="7"/>
      <c r="N65" s="7"/>
      <c r="O65" s="7"/>
      <c r="P65" s="7"/>
      <c r="Q65" s="7"/>
    </row>
    <row r="66" spans="1:17" ht="60.75" customHeight="1" x14ac:dyDescent="0.2">
      <c r="A66" s="59"/>
      <c r="B66" s="59"/>
      <c r="C66" s="59"/>
      <c r="D66" s="59"/>
      <c r="E66" s="5"/>
      <c r="F66" s="5"/>
      <c r="G66" s="7"/>
      <c r="H66" s="7"/>
      <c r="I66" s="7"/>
      <c r="J66" s="7"/>
      <c r="K66" s="7"/>
      <c r="L66" s="7"/>
      <c r="M66" s="7"/>
      <c r="N66" s="7"/>
      <c r="O66" s="7"/>
      <c r="P66" s="7"/>
      <c r="Q66" s="7"/>
    </row>
    <row r="67" spans="1:17" x14ac:dyDescent="0.2">
      <c r="A67" s="61" t="s">
        <v>65</v>
      </c>
      <c r="B67" s="59"/>
      <c r="C67" s="59"/>
      <c r="D67" s="59"/>
      <c r="E67" s="7"/>
      <c r="F67" s="7"/>
      <c r="G67" s="7"/>
      <c r="H67" s="7"/>
      <c r="I67" s="7"/>
      <c r="J67" s="7"/>
      <c r="K67" s="7"/>
      <c r="L67" s="7"/>
      <c r="M67" s="7"/>
      <c r="N67" s="7"/>
      <c r="O67" s="7"/>
      <c r="P67" s="7"/>
      <c r="Q67" s="7"/>
    </row>
    <row r="68" spans="1:17" x14ac:dyDescent="0.2">
      <c r="A68" s="61" t="s">
        <v>66</v>
      </c>
      <c r="B68" s="59"/>
      <c r="C68" s="59"/>
      <c r="D68" s="59"/>
      <c r="E68" s="7"/>
      <c r="F68" s="7"/>
      <c r="G68" s="7"/>
      <c r="H68" s="7"/>
      <c r="I68" s="7"/>
      <c r="J68" s="7"/>
      <c r="K68" s="7"/>
      <c r="L68" s="7"/>
      <c r="M68" s="7"/>
      <c r="N68" s="7"/>
      <c r="O68" s="7"/>
      <c r="P68" s="7"/>
      <c r="Q68" s="7"/>
    </row>
    <row r="69" spans="1:17" ht="15" x14ac:dyDescent="0.25">
      <c r="A69" s="62"/>
      <c r="B69"/>
      <c r="C69"/>
      <c r="D69"/>
      <c r="E69" s="7"/>
      <c r="F69" s="7"/>
      <c r="G69" s="7"/>
      <c r="H69" s="7"/>
      <c r="I69" s="7"/>
      <c r="J69" s="7"/>
      <c r="K69" s="7"/>
      <c r="L69" s="7"/>
      <c r="M69" s="7"/>
      <c r="N69" s="7"/>
      <c r="O69" s="7"/>
      <c r="P69" s="7"/>
      <c r="Q69" s="7"/>
    </row>
    <row r="70" spans="1:17" x14ac:dyDescent="0.2">
      <c r="C70" s="12"/>
      <c r="D70" s="12"/>
      <c r="E70" s="7"/>
      <c r="F70" s="7"/>
      <c r="G70" s="7"/>
      <c r="H70" s="7"/>
      <c r="I70" s="7"/>
      <c r="J70" s="7"/>
      <c r="K70" s="7"/>
      <c r="L70" s="7"/>
      <c r="M70" s="7"/>
      <c r="N70" s="7"/>
      <c r="O70" s="7"/>
      <c r="P70" s="7"/>
      <c r="Q70" s="7"/>
    </row>
    <row r="71" spans="1:17" x14ac:dyDescent="0.2">
      <c r="C71" s="12"/>
      <c r="D71" s="12"/>
      <c r="E71" s="7"/>
      <c r="F71" s="7"/>
      <c r="G71" s="7"/>
      <c r="H71" s="7"/>
      <c r="I71" s="7"/>
      <c r="J71" s="7"/>
      <c r="K71" s="7"/>
      <c r="L71" s="7"/>
      <c r="M71" s="7"/>
      <c r="N71" s="7"/>
      <c r="O71" s="7"/>
      <c r="P71" s="7"/>
      <c r="Q71" s="7"/>
    </row>
    <row r="72" spans="1:17" x14ac:dyDescent="0.2">
      <c r="C72" s="12"/>
      <c r="D72" s="12"/>
      <c r="E72" s="7"/>
      <c r="F72" s="7"/>
      <c r="G72" s="7"/>
      <c r="H72" s="7"/>
      <c r="I72" s="7"/>
      <c r="J72" s="7"/>
      <c r="K72" s="7"/>
      <c r="L72" s="7"/>
      <c r="M72" s="7"/>
      <c r="N72" s="7"/>
      <c r="O72" s="7"/>
      <c r="P72" s="7"/>
      <c r="Q72" s="7"/>
    </row>
    <row r="73" spans="1:17" x14ac:dyDescent="0.2">
      <c r="C73" s="12"/>
      <c r="D73" s="12"/>
      <c r="E73" s="7"/>
      <c r="F73" s="7"/>
      <c r="G73" s="7"/>
      <c r="H73" s="7"/>
      <c r="I73" s="7"/>
      <c r="J73" s="7"/>
      <c r="K73" s="7"/>
      <c r="L73" s="7"/>
      <c r="M73" s="7"/>
      <c r="N73" s="7"/>
      <c r="O73" s="7"/>
      <c r="P73" s="7"/>
      <c r="Q73" s="7"/>
    </row>
    <row r="74" spans="1:17" x14ac:dyDescent="0.2">
      <c r="C74" s="12"/>
      <c r="D74" s="12"/>
      <c r="E74" s="7"/>
      <c r="F74" s="7"/>
      <c r="G74" s="7"/>
      <c r="H74" s="7"/>
      <c r="I74" s="7"/>
      <c r="J74" s="7"/>
      <c r="K74" s="7"/>
      <c r="L74" s="7"/>
      <c r="M74" s="7"/>
      <c r="N74" s="7"/>
      <c r="O74" s="7"/>
      <c r="P74" s="7"/>
      <c r="Q74" s="7"/>
    </row>
    <row r="75" spans="1:17" x14ac:dyDescent="0.2">
      <c r="C75" s="12"/>
      <c r="D75" s="12"/>
      <c r="E75" s="7"/>
      <c r="F75" s="7"/>
      <c r="G75" s="7"/>
      <c r="H75" s="7"/>
      <c r="I75" s="7"/>
      <c r="J75" s="7"/>
      <c r="K75" s="7"/>
      <c r="L75" s="7"/>
      <c r="M75" s="7"/>
      <c r="N75" s="7"/>
      <c r="O75" s="7"/>
      <c r="P75" s="7"/>
      <c r="Q75" s="7"/>
    </row>
    <row r="76" spans="1:17" x14ac:dyDescent="0.2">
      <c r="C76" s="12"/>
      <c r="D76" s="12"/>
      <c r="E76" s="7"/>
      <c r="F76" s="7"/>
      <c r="G76" s="7"/>
      <c r="H76" s="7"/>
      <c r="I76" s="7"/>
      <c r="J76" s="7"/>
      <c r="K76" s="7"/>
      <c r="L76" s="7"/>
      <c r="M76" s="7"/>
      <c r="N76" s="7"/>
      <c r="O76" s="7"/>
      <c r="P76" s="7"/>
      <c r="Q76" s="7"/>
    </row>
    <row r="77" spans="1:17" x14ac:dyDescent="0.2">
      <c r="C77" s="12"/>
      <c r="D77" s="12"/>
      <c r="E77" s="7"/>
      <c r="F77" s="7"/>
      <c r="G77" s="7"/>
      <c r="H77" s="7"/>
      <c r="I77" s="7"/>
      <c r="J77" s="7"/>
      <c r="K77" s="7"/>
      <c r="L77" s="7"/>
      <c r="M77" s="7"/>
      <c r="N77" s="7"/>
      <c r="O77" s="7"/>
      <c r="P77" s="7"/>
      <c r="Q77" s="7"/>
    </row>
    <row r="78" spans="1:17" x14ac:dyDescent="0.2">
      <c r="C78" s="12"/>
      <c r="D78" s="12"/>
      <c r="E78" s="7"/>
      <c r="F78" s="7"/>
      <c r="G78" s="7"/>
      <c r="H78" s="7"/>
      <c r="I78" s="7"/>
      <c r="J78" s="7"/>
      <c r="K78" s="7"/>
      <c r="L78" s="7"/>
      <c r="M78" s="7"/>
      <c r="N78" s="7"/>
      <c r="O78" s="7"/>
      <c r="P78" s="7"/>
      <c r="Q78" s="7"/>
    </row>
    <row r="79" spans="1:17" x14ac:dyDescent="0.2">
      <c r="C79" s="12"/>
      <c r="D79" s="12"/>
      <c r="E79" s="7"/>
      <c r="F79" s="7"/>
      <c r="G79" s="7"/>
      <c r="H79" s="7"/>
      <c r="I79" s="7"/>
      <c r="J79" s="7"/>
      <c r="K79" s="7"/>
      <c r="L79" s="7"/>
      <c r="M79" s="7"/>
      <c r="N79" s="7"/>
      <c r="O79" s="7"/>
      <c r="P79" s="7"/>
      <c r="Q79" s="7"/>
    </row>
    <row r="80" spans="1:17" x14ac:dyDescent="0.2">
      <c r="C80" s="12"/>
      <c r="D80" s="12"/>
      <c r="E80" s="7"/>
      <c r="F80" s="7"/>
      <c r="G80" s="7"/>
      <c r="H80" s="7"/>
      <c r="I80" s="7"/>
      <c r="J80" s="7"/>
      <c r="K80" s="7"/>
      <c r="L80" s="7"/>
      <c r="M80" s="7"/>
      <c r="N80" s="7"/>
      <c r="O80" s="7"/>
      <c r="P80" s="7"/>
      <c r="Q80" s="7"/>
    </row>
    <row r="81" spans="3:17" x14ac:dyDescent="0.2">
      <c r="C81" s="12"/>
      <c r="D81" s="12"/>
      <c r="E81" s="7"/>
      <c r="F81" s="7"/>
      <c r="G81" s="7"/>
      <c r="H81" s="7"/>
      <c r="I81" s="7"/>
      <c r="J81" s="7"/>
      <c r="K81" s="7"/>
      <c r="L81" s="7"/>
      <c r="M81" s="7"/>
      <c r="N81" s="7"/>
      <c r="O81" s="7"/>
      <c r="P81" s="7"/>
      <c r="Q81" s="7"/>
    </row>
    <row r="82" spans="3:17" x14ac:dyDescent="0.2">
      <c r="C82" s="12"/>
      <c r="D82" s="12"/>
      <c r="E82" s="7"/>
      <c r="F82" s="7"/>
      <c r="G82" s="7"/>
      <c r="H82" s="7"/>
      <c r="I82" s="7"/>
      <c r="J82" s="7"/>
      <c r="K82" s="7"/>
      <c r="L82" s="7"/>
      <c r="M82" s="7"/>
      <c r="N82" s="7"/>
      <c r="O82" s="7"/>
      <c r="P82" s="7"/>
      <c r="Q82" s="7"/>
    </row>
    <row r="83" spans="3:17" x14ac:dyDescent="0.2">
      <c r="C83" s="12"/>
      <c r="D83" s="12"/>
      <c r="E83" s="7"/>
      <c r="F83" s="7"/>
      <c r="G83" s="7"/>
      <c r="H83" s="7"/>
      <c r="I83" s="7"/>
      <c r="J83" s="7"/>
      <c r="K83" s="7"/>
      <c r="L83" s="7"/>
      <c r="M83" s="7"/>
      <c r="N83" s="7"/>
      <c r="O83" s="7"/>
      <c r="P83" s="7"/>
      <c r="Q83" s="7"/>
    </row>
    <row r="84" spans="3:17" x14ac:dyDescent="0.2">
      <c r="C84" s="12"/>
      <c r="D84" s="12"/>
      <c r="E84" s="7"/>
      <c r="F84" s="7"/>
      <c r="G84" s="7"/>
      <c r="H84" s="7"/>
      <c r="I84" s="7"/>
      <c r="J84" s="7"/>
      <c r="K84" s="7"/>
      <c r="L84" s="7"/>
      <c r="M84" s="7"/>
      <c r="N84" s="7"/>
      <c r="O84" s="7"/>
      <c r="P84" s="7"/>
      <c r="Q84" s="7"/>
    </row>
    <row r="85" spans="3:17" x14ac:dyDescent="0.2">
      <c r="C85" s="12"/>
      <c r="D85" s="12"/>
      <c r="E85" s="7"/>
      <c r="F85" s="7"/>
      <c r="G85" s="7"/>
      <c r="H85" s="7"/>
      <c r="I85" s="7"/>
      <c r="J85" s="7"/>
      <c r="K85" s="7"/>
      <c r="L85" s="7"/>
      <c r="M85" s="7"/>
      <c r="N85" s="7"/>
      <c r="O85" s="7"/>
      <c r="P85" s="7"/>
      <c r="Q85" s="7"/>
    </row>
    <row r="86" spans="3:17" x14ac:dyDescent="0.2">
      <c r="C86" s="12"/>
      <c r="D86" s="12"/>
      <c r="E86" s="7"/>
      <c r="F86" s="7"/>
      <c r="G86" s="7"/>
      <c r="H86" s="7"/>
      <c r="I86" s="7"/>
      <c r="J86" s="7"/>
      <c r="K86" s="7"/>
      <c r="L86" s="7"/>
      <c r="M86" s="7"/>
      <c r="N86" s="7"/>
      <c r="O86" s="7"/>
      <c r="P86" s="7"/>
      <c r="Q86" s="7"/>
    </row>
    <row r="87" spans="3:17" x14ac:dyDescent="0.2">
      <c r="C87" s="12"/>
      <c r="D87" s="12"/>
      <c r="E87" s="7"/>
      <c r="F87" s="7"/>
      <c r="G87" s="7"/>
      <c r="H87" s="7"/>
      <c r="I87" s="7"/>
      <c r="J87" s="7"/>
      <c r="K87" s="7"/>
      <c r="L87" s="7"/>
      <c r="M87" s="7"/>
      <c r="N87" s="7"/>
      <c r="O87" s="7"/>
      <c r="P87" s="7"/>
      <c r="Q87" s="7"/>
    </row>
    <row r="88" spans="3:17" x14ac:dyDescent="0.2">
      <c r="C88" s="12"/>
      <c r="D88" s="12"/>
      <c r="E88" s="7"/>
      <c r="F88" s="7"/>
      <c r="G88" s="7"/>
      <c r="H88" s="7"/>
      <c r="I88" s="7"/>
      <c r="J88" s="7"/>
      <c r="K88" s="7"/>
      <c r="L88" s="7"/>
      <c r="M88" s="7"/>
      <c r="N88" s="7"/>
      <c r="O88" s="7"/>
      <c r="P88" s="7"/>
      <c r="Q88" s="7"/>
    </row>
    <row r="89" spans="3:17" x14ac:dyDescent="0.2">
      <c r="C89" s="12"/>
      <c r="D89" s="12"/>
      <c r="E89" s="7"/>
      <c r="F89" s="7"/>
      <c r="G89" s="7"/>
      <c r="H89" s="7"/>
      <c r="I89" s="7"/>
      <c r="J89" s="7"/>
      <c r="K89" s="7"/>
      <c r="L89" s="7"/>
      <c r="M89" s="7"/>
      <c r="N89" s="7"/>
      <c r="O89" s="7"/>
      <c r="P89" s="7"/>
      <c r="Q89" s="7"/>
    </row>
    <row r="90" spans="3:17" x14ac:dyDescent="0.2">
      <c r="C90" s="12"/>
      <c r="D90" s="12"/>
      <c r="E90" s="7"/>
      <c r="F90" s="7"/>
      <c r="G90" s="7"/>
      <c r="H90" s="7"/>
      <c r="I90" s="7"/>
      <c r="J90" s="7"/>
      <c r="K90" s="7"/>
      <c r="L90" s="7"/>
      <c r="M90" s="7"/>
      <c r="N90" s="7"/>
      <c r="O90" s="7"/>
      <c r="P90" s="7"/>
      <c r="Q90" s="7"/>
    </row>
    <row r="91" spans="3:17" x14ac:dyDescent="0.2">
      <c r="C91" s="12"/>
      <c r="D91" s="12"/>
      <c r="E91" s="7"/>
      <c r="F91" s="7"/>
      <c r="G91" s="7"/>
      <c r="H91" s="7"/>
      <c r="I91" s="7"/>
      <c r="J91" s="7"/>
      <c r="K91" s="7"/>
      <c r="L91" s="7"/>
      <c r="M91" s="7"/>
      <c r="N91" s="7"/>
      <c r="O91" s="7"/>
      <c r="P91" s="7"/>
      <c r="Q91" s="7"/>
    </row>
    <row r="92" spans="3:17" x14ac:dyDescent="0.2">
      <c r="C92" s="12"/>
      <c r="D92" s="12"/>
      <c r="E92" s="7"/>
      <c r="F92" s="7"/>
      <c r="G92" s="7"/>
      <c r="H92" s="7"/>
      <c r="I92" s="7"/>
      <c r="J92" s="7"/>
      <c r="K92" s="7"/>
      <c r="L92" s="7"/>
      <c r="M92" s="7"/>
      <c r="N92" s="7"/>
      <c r="O92" s="7"/>
      <c r="P92" s="7"/>
      <c r="Q92" s="7"/>
    </row>
    <row r="93" spans="3:17" x14ac:dyDescent="0.2">
      <c r="C93" s="12"/>
      <c r="D93" s="12"/>
      <c r="E93" s="7"/>
      <c r="F93" s="7"/>
      <c r="G93" s="7"/>
      <c r="H93" s="7"/>
      <c r="I93" s="7"/>
      <c r="J93" s="7"/>
      <c r="K93" s="7"/>
      <c r="L93" s="7"/>
      <c r="M93" s="7"/>
      <c r="N93" s="7"/>
      <c r="O93" s="7"/>
      <c r="P93" s="7"/>
      <c r="Q93" s="7"/>
    </row>
    <row r="94" spans="3:17" x14ac:dyDescent="0.2">
      <c r="C94" s="12"/>
      <c r="D94" s="12"/>
      <c r="E94" s="7"/>
      <c r="F94" s="7"/>
      <c r="G94" s="7"/>
      <c r="H94" s="7"/>
      <c r="I94" s="7"/>
      <c r="J94" s="7"/>
      <c r="K94" s="7"/>
      <c r="L94" s="7"/>
      <c r="M94" s="7"/>
      <c r="N94" s="7"/>
      <c r="O94" s="7"/>
      <c r="P94" s="7"/>
      <c r="Q94" s="7"/>
    </row>
    <row r="95" spans="3:17" x14ac:dyDescent="0.2">
      <c r="C95" s="12"/>
      <c r="D95" s="12"/>
      <c r="E95" s="7"/>
      <c r="F95" s="7"/>
      <c r="G95" s="7"/>
      <c r="H95" s="7"/>
      <c r="I95" s="7"/>
      <c r="J95" s="7"/>
      <c r="K95" s="7"/>
      <c r="L95" s="7"/>
      <c r="M95" s="7"/>
      <c r="N95" s="7"/>
      <c r="O95" s="7"/>
      <c r="P95" s="7"/>
      <c r="Q95" s="7"/>
    </row>
    <row r="96" spans="3:17" x14ac:dyDescent="0.2">
      <c r="C96" s="12"/>
      <c r="D96" s="12"/>
      <c r="E96" s="7"/>
      <c r="F96" s="7"/>
      <c r="G96" s="7"/>
      <c r="H96" s="7"/>
      <c r="I96" s="7"/>
      <c r="J96" s="7"/>
      <c r="K96" s="7"/>
      <c r="L96" s="7"/>
      <c r="M96" s="7"/>
      <c r="N96" s="7"/>
      <c r="O96" s="7"/>
      <c r="P96" s="7"/>
      <c r="Q96" s="7"/>
    </row>
    <row r="97" spans="3:17" x14ac:dyDescent="0.2">
      <c r="C97" s="12"/>
      <c r="D97" s="12"/>
      <c r="E97" s="7"/>
      <c r="F97" s="7"/>
      <c r="G97" s="7"/>
      <c r="H97" s="7"/>
      <c r="I97" s="7"/>
      <c r="J97" s="7"/>
      <c r="K97" s="7"/>
      <c r="L97" s="7"/>
      <c r="M97" s="7"/>
      <c r="N97" s="7"/>
      <c r="O97" s="7"/>
      <c r="P97" s="7"/>
      <c r="Q97" s="7"/>
    </row>
    <row r="98" spans="3:17" x14ac:dyDescent="0.2">
      <c r="C98" s="12"/>
      <c r="D98" s="12"/>
      <c r="E98" s="7"/>
      <c r="F98" s="7"/>
      <c r="G98" s="7"/>
      <c r="H98" s="7"/>
      <c r="I98" s="7"/>
      <c r="J98" s="7"/>
      <c r="K98" s="7"/>
      <c r="L98" s="7"/>
      <c r="M98" s="7"/>
      <c r="N98" s="7"/>
      <c r="O98" s="7"/>
      <c r="P98" s="7"/>
      <c r="Q98" s="7"/>
    </row>
    <row r="99" spans="3:17" x14ac:dyDescent="0.2">
      <c r="C99" s="12"/>
      <c r="D99" s="12"/>
      <c r="E99" s="7"/>
      <c r="F99" s="7"/>
      <c r="G99" s="7"/>
      <c r="H99" s="7"/>
      <c r="I99" s="7"/>
      <c r="J99" s="7"/>
      <c r="K99" s="7"/>
      <c r="L99" s="7"/>
      <c r="M99" s="7"/>
      <c r="N99" s="7"/>
      <c r="O99" s="7"/>
      <c r="P99" s="7"/>
      <c r="Q99" s="7"/>
    </row>
    <row r="100" spans="3:17" x14ac:dyDescent="0.2">
      <c r="C100" s="12"/>
      <c r="D100" s="12"/>
      <c r="E100" s="7"/>
      <c r="F100" s="7"/>
      <c r="G100" s="7"/>
      <c r="H100" s="7"/>
      <c r="I100" s="7"/>
      <c r="J100" s="7"/>
      <c r="K100" s="7"/>
      <c r="L100" s="7"/>
      <c r="M100" s="7"/>
      <c r="N100" s="7"/>
      <c r="O100" s="7"/>
      <c r="P100" s="7"/>
      <c r="Q100" s="7"/>
    </row>
    <row r="101" spans="3:17" x14ac:dyDescent="0.2">
      <c r="C101" s="12"/>
      <c r="D101" s="12"/>
      <c r="E101" s="7"/>
      <c r="F101" s="7"/>
      <c r="G101" s="7"/>
      <c r="H101" s="7"/>
      <c r="I101" s="7"/>
      <c r="J101" s="7"/>
      <c r="K101" s="7"/>
      <c r="L101" s="7"/>
      <c r="M101" s="7"/>
      <c r="N101" s="7"/>
      <c r="O101" s="7"/>
      <c r="P101" s="7"/>
      <c r="Q101" s="7"/>
    </row>
    <row r="102" spans="3:17" x14ac:dyDescent="0.2">
      <c r="C102" s="12"/>
      <c r="D102" s="12"/>
      <c r="E102" s="7"/>
      <c r="F102" s="7"/>
      <c r="G102" s="7"/>
      <c r="H102" s="7"/>
      <c r="I102" s="7"/>
      <c r="J102" s="7"/>
      <c r="K102" s="7"/>
      <c r="L102" s="7"/>
      <c r="M102" s="7"/>
      <c r="N102" s="7"/>
      <c r="O102" s="7"/>
      <c r="P102" s="7"/>
      <c r="Q102" s="7"/>
    </row>
    <row r="103" spans="3:17" x14ac:dyDescent="0.2">
      <c r="C103" s="12"/>
      <c r="D103" s="12"/>
      <c r="E103" s="7"/>
      <c r="F103" s="7"/>
      <c r="G103" s="7"/>
      <c r="H103" s="7"/>
      <c r="I103" s="7"/>
      <c r="J103" s="7"/>
      <c r="K103" s="7"/>
      <c r="L103" s="7"/>
      <c r="M103" s="7"/>
      <c r="N103" s="7"/>
      <c r="O103" s="7"/>
      <c r="P103" s="7"/>
      <c r="Q103" s="7"/>
    </row>
    <row r="104" spans="3:17" x14ac:dyDescent="0.2">
      <c r="C104" s="12"/>
      <c r="D104" s="12"/>
      <c r="E104" s="7"/>
      <c r="F104" s="7"/>
      <c r="G104" s="7"/>
      <c r="H104" s="7"/>
      <c r="I104" s="7"/>
      <c r="J104" s="7"/>
      <c r="K104" s="7"/>
      <c r="L104" s="7"/>
      <c r="M104" s="7"/>
      <c r="N104" s="7"/>
      <c r="O104" s="7"/>
      <c r="P104" s="7"/>
      <c r="Q104" s="7"/>
    </row>
    <row r="105" spans="3:17" x14ac:dyDescent="0.2">
      <c r="C105" s="12"/>
      <c r="D105" s="12"/>
      <c r="E105" s="7"/>
      <c r="F105" s="7"/>
      <c r="G105" s="7"/>
      <c r="H105" s="7"/>
      <c r="I105" s="7"/>
      <c r="J105" s="7"/>
      <c r="K105" s="7"/>
      <c r="L105" s="7"/>
      <c r="M105" s="7"/>
      <c r="N105" s="7"/>
      <c r="O105" s="7"/>
      <c r="P105" s="7"/>
      <c r="Q105" s="7"/>
    </row>
    <row r="106" spans="3:17" x14ac:dyDescent="0.2">
      <c r="C106" s="12"/>
      <c r="D106" s="12"/>
      <c r="E106" s="7"/>
      <c r="F106" s="7"/>
      <c r="G106" s="7"/>
      <c r="H106" s="7"/>
      <c r="I106" s="7"/>
      <c r="J106" s="7"/>
      <c r="K106" s="7"/>
      <c r="L106" s="7"/>
      <c r="M106" s="7"/>
      <c r="N106" s="7"/>
      <c r="O106" s="7"/>
      <c r="P106" s="7"/>
      <c r="Q106" s="7"/>
    </row>
    <row r="107" spans="3:17" x14ac:dyDescent="0.2">
      <c r="C107" s="12"/>
      <c r="D107" s="12"/>
      <c r="E107" s="7"/>
      <c r="F107" s="7"/>
      <c r="G107" s="7"/>
      <c r="H107" s="7"/>
      <c r="I107" s="7"/>
      <c r="J107" s="7"/>
      <c r="K107" s="7"/>
      <c r="L107" s="7"/>
      <c r="M107" s="7"/>
      <c r="N107" s="7"/>
      <c r="O107" s="7"/>
      <c r="P107" s="7"/>
      <c r="Q107" s="7"/>
    </row>
    <row r="108" spans="3:17" x14ac:dyDescent="0.2">
      <c r="C108" s="12"/>
      <c r="D108" s="12"/>
      <c r="E108" s="7"/>
      <c r="F108" s="7"/>
      <c r="G108" s="7"/>
      <c r="H108" s="7"/>
      <c r="I108" s="7"/>
      <c r="J108" s="7"/>
      <c r="K108" s="7"/>
      <c r="L108" s="7"/>
      <c r="M108" s="7"/>
      <c r="N108" s="7"/>
      <c r="O108" s="7"/>
      <c r="P108" s="7"/>
      <c r="Q108" s="7"/>
    </row>
    <row r="109" spans="3:17" x14ac:dyDescent="0.2">
      <c r="C109" s="12"/>
      <c r="D109" s="12"/>
      <c r="E109" s="7"/>
      <c r="F109" s="7"/>
      <c r="G109" s="7"/>
      <c r="H109" s="7"/>
      <c r="I109" s="7"/>
      <c r="J109" s="7"/>
      <c r="K109" s="7"/>
      <c r="L109" s="7"/>
      <c r="M109" s="7"/>
      <c r="N109" s="7"/>
      <c r="O109" s="7"/>
      <c r="P109" s="7"/>
      <c r="Q109" s="7"/>
    </row>
    <row r="110" spans="3:17" x14ac:dyDescent="0.2">
      <c r="C110" s="12"/>
      <c r="D110" s="12"/>
      <c r="E110" s="7"/>
      <c r="F110" s="7"/>
      <c r="G110" s="7"/>
      <c r="H110" s="7"/>
      <c r="I110" s="7"/>
      <c r="J110" s="7"/>
      <c r="K110" s="7"/>
      <c r="L110" s="7"/>
      <c r="M110" s="7"/>
      <c r="N110" s="7"/>
      <c r="O110" s="7"/>
      <c r="P110" s="7"/>
      <c r="Q110" s="7"/>
    </row>
    <row r="111" spans="3:17" x14ac:dyDescent="0.2">
      <c r="C111" s="12"/>
      <c r="D111" s="12"/>
      <c r="E111" s="7"/>
      <c r="F111" s="7"/>
      <c r="G111" s="7"/>
      <c r="H111" s="7"/>
      <c r="I111" s="7"/>
      <c r="J111" s="7"/>
      <c r="K111" s="7"/>
      <c r="L111" s="7"/>
      <c r="M111" s="7"/>
      <c r="N111" s="7"/>
      <c r="O111" s="7"/>
      <c r="P111" s="7"/>
      <c r="Q111" s="7"/>
    </row>
    <row r="112" spans="3:17" x14ac:dyDescent="0.2">
      <c r="C112" s="12"/>
      <c r="D112" s="12"/>
      <c r="E112" s="7"/>
      <c r="F112" s="7"/>
      <c r="G112" s="7"/>
      <c r="H112" s="7"/>
      <c r="I112" s="7"/>
      <c r="J112" s="7"/>
      <c r="K112" s="7"/>
      <c r="L112" s="7"/>
      <c r="M112" s="7"/>
      <c r="N112" s="7"/>
      <c r="O112" s="7"/>
      <c r="P112" s="7"/>
      <c r="Q112" s="7"/>
    </row>
    <row r="113" spans="3:17" x14ac:dyDescent="0.2">
      <c r="C113" s="12"/>
      <c r="D113" s="12"/>
      <c r="E113" s="7"/>
      <c r="F113" s="7"/>
      <c r="G113" s="7"/>
      <c r="H113" s="7"/>
      <c r="I113" s="7"/>
      <c r="J113" s="7"/>
      <c r="K113" s="7"/>
      <c r="L113" s="7"/>
      <c r="M113" s="7"/>
      <c r="N113" s="7"/>
      <c r="O113" s="7"/>
      <c r="P113" s="7"/>
      <c r="Q113" s="7"/>
    </row>
    <row r="114" spans="3:17" x14ac:dyDescent="0.2">
      <c r="C114" s="12"/>
      <c r="D114" s="12"/>
      <c r="E114" s="7"/>
      <c r="F114" s="7"/>
      <c r="G114" s="7"/>
      <c r="H114" s="7"/>
      <c r="I114" s="7"/>
      <c r="J114" s="7"/>
      <c r="K114" s="7"/>
      <c r="L114" s="7"/>
      <c r="M114" s="7"/>
      <c r="N114" s="7"/>
      <c r="O114" s="7"/>
      <c r="P114" s="7"/>
      <c r="Q114" s="7"/>
    </row>
    <row r="115" spans="3:17" x14ac:dyDescent="0.2">
      <c r="C115" s="12"/>
      <c r="D115" s="12"/>
      <c r="E115" s="7"/>
      <c r="F115" s="7"/>
      <c r="G115" s="7"/>
      <c r="H115" s="7"/>
      <c r="I115" s="7"/>
      <c r="J115" s="7"/>
      <c r="K115" s="7"/>
      <c r="L115" s="7"/>
      <c r="M115" s="7"/>
      <c r="N115" s="7"/>
      <c r="O115" s="7"/>
      <c r="P115" s="7"/>
      <c r="Q115" s="7"/>
    </row>
    <row r="116" spans="3:17" x14ac:dyDescent="0.2">
      <c r="C116" s="12"/>
      <c r="D116" s="12"/>
      <c r="E116" s="7"/>
      <c r="F116" s="7"/>
      <c r="G116" s="7"/>
      <c r="H116" s="7"/>
      <c r="I116" s="7"/>
      <c r="J116" s="7"/>
      <c r="K116" s="7"/>
      <c r="L116" s="7"/>
      <c r="M116" s="7"/>
      <c r="N116" s="7"/>
      <c r="O116" s="7"/>
      <c r="P116" s="7"/>
      <c r="Q116" s="7"/>
    </row>
    <row r="117" spans="3:17" x14ac:dyDescent="0.2">
      <c r="C117" s="12"/>
      <c r="D117" s="12"/>
      <c r="E117" s="7"/>
      <c r="F117" s="7"/>
      <c r="G117" s="7"/>
      <c r="H117" s="7"/>
      <c r="I117" s="7"/>
      <c r="J117" s="7"/>
      <c r="K117" s="7"/>
      <c r="L117" s="7"/>
      <c r="M117" s="7"/>
      <c r="N117" s="7"/>
      <c r="O117" s="7"/>
      <c r="P117" s="7"/>
      <c r="Q117" s="7"/>
    </row>
    <row r="118" spans="3:17" x14ac:dyDescent="0.2">
      <c r="C118" s="12"/>
      <c r="D118" s="12"/>
      <c r="E118" s="7"/>
      <c r="F118" s="7"/>
      <c r="G118" s="7"/>
      <c r="H118" s="7"/>
      <c r="I118" s="7"/>
      <c r="J118" s="7"/>
      <c r="K118" s="7"/>
      <c r="L118" s="7"/>
      <c r="M118" s="7"/>
      <c r="N118" s="7"/>
      <c r="O118" s="7"/>
      <c r="P118" s="7"/>
      <c r="Q118" s="7"/>
    </row>
    <row r="119" spans="3:17" x14ac:dyDescent="0.2">
      <c r="C119" s="12"/>
      <c r="D119" s="12"/>
      <c r="E119" s="7"/>
      <c r="F119" s="7"/>
      <c r="G119" s="7"/>
      <c r="H119" s="7"/>
      <c r="I119" s="7"/>
      <c r="J119" s="7"/>
      <c r="K119" s="7"/>
      <c r="L119" s="7"/>
      <c r="M119" s="7"/>
      <c r="N119" s="7"/>
      <c r="O119" s="7"/>
      <c r="P119" s="7"/>
      <c r="Q119" s="7"/>
    </row>
    <row r="120" spans="3:17" x14ac:dyDescent="0.2">
      <c r="C120" s="12"/>
      <c r="D120" s="12"/>
      <c r="E120" s="7"/>
      <c r="F120" s="7"/>
      <c r="G120" s="7"/>
      <c r="H120" s="7"/>
      <c r="I120" s="7"/>
      <c r="J120" s="7"/>
      <c r="K120" s="7"/>
      <c r="L120" s="7"/>
      <c r="M120" s="7"/>
      <c r="N120" s="7"/>
      <c r="O120" s="7"/>
      <c r="P120" s="7"/>
      <c r="Q120" s="7"/>
    </row>
    <row r="121" spans="3:17" x14ac:dyDescent="0.2">
      <c r="C121" s="12"/>
      <c r="D121" s="12"/>
      <c r="E121" s="7"/>
      <c r="F121" s="7"/>
      <c r="G121" s="7"/>
      <c r="H121" s="7"/>
      <c r="I121" s="7"/>
      <c r="J121" s="7"/>
      <c r="K121" s="7"/>
      <c r="L121" s="7"/>
      <c r="M121" s="7"/>
      <c r="N121" s="7"/>
      <c r="O121" s="7"/>
      <c r="P121" s="7"/>
      <c r="Q121" s="7"/>
    </row>
    <row r="122" spans="3:17" x14ac:dyDescent="0.2">
      <c r="C122" s="12"/>
      <c r="D122" s="12"/>
      <c r="E122" s="7"/>
      <c r="F122" s="7"/>
      <c r="G122" s="7"/>
      <c r="H122" s="7"/>
      <c r="I122" s="7"/>
      <c r="J122" s="7"/>
      <c r="K122" s="7"/>
      <c r="L122" s="7"/>
      <c r="M122" s="7"/>
      <c r="N122" s="7"/>
      <c r="O122" s="7"/>
      <c r="P122" s="7"/>
      <c r="Q122" s="7"/>
    </row>
    <row r="123" spans="3:17" x14ac:dyDescent="0.2">
      <c r="C123" s="12"/>
      <c r="D123" s="12"/>
      <c r="E123" s="7"/>
      <c r="F123" s="7"/>
      <c r="G123" s="7"/>
      <c r="H123" s="7"/>
      <c r="I123" s="7"/>
      <c r="J123" s="7"/>
      <c r="K123" s="7"/>
      <c r="L123" s="7"/>
      <c r="M123" s="7"/>
      <c r="N123" s="7"/>
      <c r="O123" s="7"/>
      <c r="P123" s="7"/>
      <c r="Q123" s="7"/>
    </row>
    <row r="124" spans="3:17" x14ac:dyDescent="0.2">
      <c r="C124" s="12"/>
      <c r="D124" s="12"/>
      <c r="E124" s="7"/>
      <c r="F124" s="7"/>
      <c r="G124" s="7"/>
      <c r="H124" s="7"/>
      <c r="I124" s="7"/>
      <c r="J124" s="7"/>
      <c r="K124" s="7"/>
      <c r="L124" s="7"/>
      <c r="M124" s="7"/>
      <c r="N124" s="7"/>
      <c r="O124" s="7"/>
      <c r="P124" s="7"/>
      <c r="Q124" s="7"/>
    </row>
    <row r="125" spans="3:17" x14ac:dyDescent="0.2">
      <c r="C125" s="12"/>
      <c r="D125" s="12"/>
      <c r="E125" s="7"/>
      <c r="F125" s="7"/>
      <c r="G125" s="7"/>
      <c r="H125" s="7"/>
      <c r="I125" s="7"/>
      <c r="J125" s="7"/>
      <c r="K125" s="7"/>
      <c r="L125" s="7"/>
      <c r="M125" s="7"/>
      <c r="N125" s="7"/>
      <c r="O125" s="7"/>
      <c r="P125" s="7"/>
      <c r="Q125" s="7"/>
    </row>
    <row r="126" spans="3:17" x14ac:dyDescent="0.2">
      <c r="C126" s="12"/>
      <c r="D126" s="12"/>
      <c r="E126" s="7"/>
      <c r="F126" s="7"/>
      <c r="G126" s="7"/>
      <c r="H126" s="7"/>
      <c r="I126" s="7"/>
      <c r="J126" s="7"/>
      <c r="K126" s="7"/>
      <c r="L126" s="7"/>
      <c r="M126" s="7"/>
      <c r="N126" s="7"/>
      <c r="O126" s="7"/>
      <c r="P126" s="7"/>
      <c r="Q126" s="7"/>
    </row>
    <row r="127" spans="3:17" x14ac:dyDescent="0.2">
      <c r="C127" s="12"/>
      <c r="D127" s="12"/>
      <c r="E127" s="7"/>
      <c r="F127" s="7"/>
      <c r="G127" s="7"/>
      <c r="H127" s="7"/>
      <c r="I127" s="7"/>
      <c r="J127" s="7"/>
      <c r="K127" s="7"/>
      <c r="L127" s="7"/>
      <c r="M127" s="7"/>
      <c r="N127" s="7"/>
      <c r="O127" s="7"/>
      <c r="P127" s="7"/>
      <c r="Q127" s="7"/>
    </row>
    <row r="128" spans="3:17" x14ac:dyDescent="0.2">
      <c r="C128" s="12"/>
      <c r="D128" s="12"/>
      <c r="E128" s="7"/>
      <c r="F128" s="7"/>
      <c r="G128" s="7"/>
      <c r="H128" s="7"/>
      <c r="I128" s="7"/>
      <c r="J128" s="7"/>
      <c r="K128" s="7"/>
      <c r="L128" s="7"/>
      <c r="M128" s="7"/>
      <c r="N128" s="7"/>
      <c r="O128" s="7"/>
      <c r="P128" s="7"/>
      <c r="Q128" s="7"/>
    </row>
    <row r="129" spans="3:17" x14ac:dyDescent="0.2">
      <c r="C129" s="12"/>
      <c r="D129" s="12"/>
      <c r="E129" s="7"/>
      <c r="F129" s="7"/>
      <c r="G129" s="7"/>
      <c r="H129" s="7"/>
      <c r="I129" s="7"/>
      <c r="J129" s="7"/>
      <c r="K129" s="7"/>
      <c r="L129" s="7"/>
      <c r="M129" s="7"/>
      <c r="N129" s="7"/>
      <c r="O129" s="7"/>
      <c r="P129" s="7"/>
      <c r="Q129" s="7"/>
    </row>
    <row r="130" spans="3:17" x14ac:dyDescent="0.2">
      <c r="C130" s="12"/>
      <c r="D130" s="12"/>
      <c r="E130" s="7"/>
      <c r="F130" s="7"/>
      <c r="G130" s="7"/>
      <c r="H130" s="7"/>
      <c r="I130" s="7"/>
      <c r="J130" s="7"/>
      <c r="K130" s="7"/>
      <c r="L130" s="7"/>
      <c r="M130" s="7"/>
      <c r="N130" s="7"/>
      <c r="O130" s="7"/>
      <c r="P130" s="7"/>
      <c r="Q130" s="7"/>
    </row>
    <row r="131" spans="3:17" x14ac:dyDescent="0.2">
      <c r="C131" s="12"/>
      <c r="D131" s="12"/>
      <c r="E131" s="7"/>
      <c r="F131" s="7"/>
      <c r="G131" s="7"/>
      <c r="H131" s="7"/>
      <c r="I131" s="7"/>
      <c r="J131" s="7"/>
      <c r="K131" s="7"/>
      <c r="L131" s="7"/>
      <c r="M131" s="7"/>
      <c r="N131" s="7"/>
      <c r="O131" s="7"/>
      <c r="P131" s="7"/>
      <c r="Q131" s="7"/>
    </row>
    <row r="132" spans="3:17" x14ac:dyDescent="0.2">
      <c r="C132" s="12"/>
      <c r="D132" s="12"/>
      <c r="E132" s="7"/>
      <c r="F132" s="7"/>
      <c r="G132" s="7"/>
      <c r="H132" s="7"/>
      <c r="I132" s="7"/>
      <c r="J132" s="7"/>
      <c r="K132" s="7"/>
      <c r="L132" s="7"/>
      <c r="M132" s="7"/>
      <c r="N132" s="7"/>
      <c r="O132" s="7"/>
      <c r="P132" s="7"/>
      <c r="Q132" s="7"/>
    </row>
    <row r="133" spans="3:17" x14ac:dyDescent="0.2">
      <c r="C133" s="12"/>
      <c r="D133" s="12"/>
      <c r="E133" s="7"/>
      <c r="F133" s="7"/>
      <c r="G133" s="7"/>
      <c r="H133" s="7"/>
      <c r="I133" s="7"/>
      <c r="J133" s="7"/>
      <c r="K133" s="7"/>
      <c r="L133" s="7"/>
      <c r="M133" s="7"/>
      <c r="N133" s="7"/>
      <c r="O133" s="7"/>
      <c r="P133" s="7"/>
      <c r="Q133" s="7"/>
    </row>
    <row r="134" spans="3:17" x14ac:dyDescent="0.2">
      <c r="C134" s="12"/>
      <c r="D134" s="12"/>
      <c r="E134" s="7"/>
      <c r="F134" s="7"/>
      <c r="G134" s="7"/>
      <c r="H134" s="7"/>
      <c r="I134" s="7"/>
      <c r="J134" s="7"/>
      <c r="K134" s="7"/>
      <c r="L134" s="7"/>
      <c r="M134" s="7"/>
      <c r="N134" s="7"/>
      <c r="O134" s="7"/>
      <c r="P134" s="7"/>
      <c r="Q134" s="7"/>
    </row>
    <row r="135" spans="3:17" x14ac:dyDescent="0.2">
      <c r="C135" s="12"/>
      <c r="D135" s="12"/>
      <c r="E135" s="7"/>
      <c r="F135" s="7"/>
      <c r="G135" s="7"/>
      <c r="H135" s="7"/>
      <c r="I135" s="7"/>
      <c r="J135" s="7"/>
      <c r="K135" s="7"/>
      <c r="L135" s="7"/>
      <c r="M135" s="7"/>
      <c r="N135" s="7"/>
      <c r="O135" s="7"/>
      <c r="P135" s="7"/>
      <c r="Q135" s="7"/>
    </row>
    <row r="136" spans="3:17" x14ac:dyDescent="0.2">
      <c r="C136" s="12"/>
      <c r="D136" s="12"/>
      <c r="E136" s="7"/>
      <c r="F136" s="7"/>
      <c r="G136" s="7"/>
      <c r="H136" s="7"/>
      <c r="I136" s="7"/>
      <c r="J136" s="7"/>
      <c r="K136" s="7"/>
      <c r="L136" s="7"/>
      <c r="M136" s="7"/>
      <c r="N136" s="7"/>
      <c r="O136" s="7"/>
      <c r="P136" s="7"/>
      <c r="Q136" s="7"/>
    </row>
    <row r="137" spans="3:17" x14ac:dyDescent="0.2">
      <c r="C137" s="12"/>
      <c r="D137" s="12"/>
      <c r="E137" s="7"/>
      <c r="F137" s="7"/>
      <c r="G137" s="7"/>
      <c r="H137" s="7"/>
      <c r="I137" s="7"/>
      <c r="J137" s="7"/>
      <c r="K137" s="7"/>
      <c r="L137" s="7"/>
      <c r="M137" s="7"/>
      <c r="N137" s="7"/>
      <c r="O137" s="7"/>
      <c r="P137" s="7"/>
      <c r="Q137" s="7"/>
    </row>
    <row r="138" spans="3:17" x14ac:dyDescent="0.2">
      <c r="C138" s="12"/>
      <c r="D138" s="12"/>
      <c r="E138" s="7"/>
      <c r="F138" s="7"/>
      <c r="G138" s="7"/>
      <c r="H138" s="7"/>
      <c r="I138" s="7"/>
      <c r="J138" s="7"/>
      <c r="K138" s="7"/>
      <c r="L138" s="7"/>
      <c r="M138" s="7"/>
      <c r="N138" s="7"/>
      <c r="O138" s="7"/>
      <c r="P138" s="7"/>
      <c r="Q138" s="7"/>
    </row>
    <row r="139" spans="3:17" x14ac:dyDescent="0.2">
      <c r="C139" s="12"/>
      <c r="D139" s="12"/>
      <c r="E139" s="7"/>
      <c r="F139" s="7"/>
      <c r="G139" s="7"/>
      <c r="H139" s="7"/>
      <c r="I139" s="7"/>
      <c r="J139" s="7"/>
      <c r="K139" s="7"/>
      <c r="L139" s="7"/>
      <c r="M139" s="7"/>
      <c r="N139" s="7"/>
      <c r="O139" s="7"/>
      <c r="P139" s="7"/>
      <c r="Q139" s="7"/>
    </row>
    <row r="140" spans="3:17" x14ac:dyDescent="0.2">
      <c r="C140" s="12"/>
      <c r="D140" s="12"/>
      <c r="E140" s="7"/>
      <c r="F140" s="7"/>
      <c r="G140" s="7"/>
      <c r="H140" s="7"/>
      <c r="I140" s="7"/>
      <c r="J140" s="7"/>
      <c r="K140" s="7"/>
      <c r="L140" s="7"/>
      <c r="M140" s="7"/>
      <c r="N140" s="7"/>
      <c r="O140" s="7"/>
      <c r="P140" s="7"/>
      <c r="Q140" s="7"/>
    </row>
    <row r="141" spans="3:17" x14ac:dyDescent="0.2">
      <c r="C141" s="12"/>
      <c r="D141" s="12"/>
      <c r="E141" s="7"/>
      <c r="F141" s="7"/>
      <c r="G141" s="7"/>
      <c r="H141" s="7"/>
      <c r="I141" s="7"/>
      <c r="J141" s="7"/>
      <c r="K141" s="7"/>
      <c r="L141" s="7"/>
      <c r="M141" s="7"/>
      <c r="N141" s="7"/>
      <c r="O141" s="7"/>
      <c r="P141" s="7"/>
      <c r="Q141" s="7"/>
    </row>
    <row r="142" spans="3:17" x14ac:dyDescent="0.2">
      <c r="C142" s="12"/>
      <c r="D142" s="12"/>
      <c r="E142" s="7"/>
      <c r="F142" s="7"/>
      <c r="G142" s="7"/>
      <c r="H142" s="7"/>
      <c r="I142" s="7"/>
      <c r="J142" s="7"/>
      <c r="K142" s="7"/>
      <c r="L142" s="7"/>
      <c r="M142" s="7"/>
      <c r="N142" s="7"/>
      <c r="O142" s="7"/>
      <c r="P142" s="7"/>
      <c r="Q142" s="7"/>
    </row>
    <row r="143" spans="3:17" x14ac:dyDescent="0.2">
      <c r="C143" s="12"/>
      <c r="D143" s="12"/>
      <c r="E143" s="7"/>
      <c r="F143" s="7"/>
      <c r="G143" s="7"/>
      <c r="H143" s="7"/>
      <c r="I143" s="7"/>
      <c r="J143" s="7"/>
      <c r="K143" s="7"/>
      <c r="L143" s="7"/>
      <c r="M143" s="7"/>
      <c r="N143" s="7"/>
      <c r="O143" s="7"/>
      <c r="P143" s="7"/>
      <c r="Q143" s="7"/>
    </row>
    <row r="144" spans="3:17" x14ac:dyDescent="0.2">
      <c r="C144" s="12"/>
      <c r="D144" s="12"/>
      <c r="E144" s="7"/>
      <c r="F144" s="7"/>
      <c r="G144" s="7"/>
      <c r="H144" s="7"/>
      <c r="I144" s="7"/>
      <c r="J144" s="7"/>
      <c r="K144" s="7"/>
      <c r="L144" s="7"/>
      <c r="M144" s="7"/>
      <c r="N144" s="7"/>
      <c r="O144" s="7"/>
      <c r="P144" s="7"/>
      <c r="Q144" s="7"/>
    </row>
    <row r="145" spans="3:17" x14ac:dyDescent="0.2">
      <c r="C145" s="12"/>
      <c r="D145" s="12"/>
      <c r="E145" s="7"/>
      <c r="F145" s="7"/>
      <c r="G145" s="7"/>
      <c r="H145" s="7"/>
      <c r="I145" s="7"/>
      <c r="J145" s="7"/>
      <c r="K145" s="7"/>
      <c r="L145" s="7"/>
      <c r="M145" s="7"/>
      <c r="N145" s="7"/>
      <c r="O145" s="7"/>
      <c r="P145" s="7"/>
      <c r="Q145" s="7"/>
    </row>
    <row r="146" spans="3:17" x14ac:dyDescent="0.2">
      <c r="C146" s="12"/>
      <c r="D146" s="12"/>
      <c r="E146" s="7"/>
      <c r="F146" s="7"/>
      <c r="G146" s="7"/>
      <c r="H146" s="7"/>
      <c r="I146" s="7"/>
      <c r="J146" s="7"/>
      <c r="K146" s="7"/>
      <c r="L146" s="7"/>
      <c r="M146" s="7"/>
      <c r="N146" s="7"/>
      <c r="O146" s="7"/>
      <c r="P146" s="7"/>
      <c r="Q146" s="7"/>
    </row>
    <row r="147" spans="3:17" x14ac:dyDescent="0.2">
      <c r="C147" s="12"/>
      <c r="D147" s="12"/>
      <c r="E147" s="7"/>
      <c r="F147" s="7"/>
      <c r="G147" s="7"/>
      <c r="H147" s="7"/>
      <c r="I147" s="7"/>
      <c r="J147" s="7"/>
      <c r="K147" s="7"/>
      <c r="L147" s="7"/>
      <c r="M147" s="7"/>
      <c r="N147" s="7"/>
      <c r="O147" s="7"/>
      <c r="P147" s="7"/>
      <c r="Q147" s="7"/>
    </row>
    <row r="148" spans="3:17" x14ac:dyDescent="0.2">
      <c r="C148" s="12"/>
      <c r="D148" s="12"/>
      <c r="E148" s="7"/>
      <c r="F148" s="7"/>
      <c r="G148" s="7"/>
      <c r="H148" s="7"/>
      <c r="I148" s="7"/>
      <c r="J148" s="7"/>
      <c r="K148" s="7"/>
      <c r="L148" s="7"/>
      <c r="M148" s="7"/>
      <c r="N148" s="7"/>
      <c r="O148" s="7"/>
      <c r="P148" s="7"/>
      <c r="Q148" s="7"/>
    </row>
    <row r="149" spans="3:17" x14ac:dyDescent="0.2">
      <c r="C149" s="12"/>
      <c r="D149" s="12"/>
      <c r="E149" s="7"/>
      <c r="F149" s="7"/>
      <c r="G149" s="7"/>
      <c r="H149" s="7"/>
      <c r="I149" s="7"/>
      <c r="J149" s="7"/>
      <c r="K149" s="7"/>
      <c r="L149" s="7"/>
      <c r="M149" s="7"/>
      <c r="N149" s="7"/>
      <c r="O149" s="7"/>
      <c r="P149" s="7"/>
      <c r="Q149" s="7"/>
    </row>
    <row r="150" spans="3:17" x14ac:dyDescent="0.2">
      <c r="C150" s="12"/>
      <c r="D150" s="12"/>
      <c r="E150" s="7"/>
      <c r="F150" s="7"/>
      <c r="G150" s="7"/>
      <c r="H150" s="7"/>
      <c r="I150" s="7"/>
      <c r="J150" s="7"/>
      <c r="K150" s="7"/>
      <c r="L150" s="7"/>
      <c r="M150" s="7"/>
      <c r="N150" s="7"/>
      <c r="O150" s="7"/>
      <c r="P150" s="7"/>
      <c r="Q150" s="7"/>
    </row>
    <row r="151" spans="3:17" x14ac:dyDescent="0.2">
      <c r="C151" s="12"/>
      <c r="D151" s="12"/>
      <c r="E151" s="7"/>
      <c r="F151" s="7"/>
      <c r="G151" s="7"/>
      <c r="H151" s="7"/>
      <c r="I151" s="7"/>
      <c r="J151" s="7"/>
      <c r="K151" s="7"/>
      <c r="L151" s="7"/>
      <c r="M151" s="7"/>
      <c r="N151" s="7"/>
      <c r="O151" s="7"/>
      <c r="P151" s="7"/>
      <c r="Q151" s="7"/>
    </row>
    <row r="152" spans="3:17" x14ac:dyDescent="0.2">
      <c r="C152" s="12"/>
      <c r="D152" s="12"/>
      <c r="E152" s="7"/>
      <c r="F152" s="7"/>
      <c r="G152" s="7"/>
      <c r="H152" s="7"/>
      <c r="I152" s="7"/>
      <c r="J152" s="7"/>
      <c r="K152" s="7"/>
      <c r="L152" s="7"/>
      <c r="M152" s="7"/>
      <c r="N152" s="7"/>
      <c r="O152" s="7"/>
      <c r="P152" s="7"/>
      <c r="Q152" s="7"/>
    </row>
    <row r="153" spans="3:17" x14ac:dyDescent="0.2">
      <c r="C153" s="12"/>
      <c r="D153" s="12"/>
      <c r="E153" s="7"/>
      <c r="F153" s="7"/>
      <c r="G153" s="7"/>
      <c r="H153" s="7"/>
      <c r="I153" s="7"/>
      <c r="J153" s="7"/>
      <c r="K153" s="7"/>
      <c r="L153" s="7"/>
      <c r="M153" s="7"/>
      <c r="N153" s="7"/>
      <c r="O153" s="7"/>
      <c r="P153" s="7"/>
      <c r="Q153" s="7"/>
    </row>
    <row r="154" spans="3:17" x14ac:dyDescent="0.2">
      <c r="C154" s="12"/>
      <c r="D154" s="12"/>
      <c r="E154" s="7"/>
      <c r="F154" s="7"/>
      <c r="G154" s="7"/>
      <c r="H154" s="7"/>
      <c r="I154" s="7"/>
      <c r="J154" s="7"/>
      <c r="K154" s="7"/>
      <c r="L154" s="7"/>
      <c r="M154" s="7"/>
      <c r="N154" s="7"/>
      <c r="O154" s="7"/>
      <c r="P154" s="7"/>
      <c r="Q154" s="7"/>
    </row>
    <row r="155" spans="3:17" x14ac:dyDescent="0.2">
      <c r="C155" s="12"/>
      <c r="D155" s="12"/>
      <c r="E155" s="7"/>
      <c r="F155" s="7"/>
      <c r="G155" s="7"/>
      <c r="H155" s="7"/>
      <c r="I155" s="7"/>
      <c r="J155" s="7"/>
      <c r="K155" s="7"/>
      <c r="L155" s="7"/>
      <c r="M155" s="7"/>
      <c r="N155" s="7"/>
      <c r="O155" s="7"/>
      <c r="P155" s="7"/>
      <c r="Q155" s="7"/>
    </row>
    <row r="156" spans="3:17" x14ac:dyDescent="0.2">
      <c r="C156" s="12"/>
      <c r="D156" s="12"/>
      <c r="E156" s="7"/>
      <c r="F156" s="7"/>
      <c r="G156" s="7"/>
      <c r="H156" s="7"/>
      <c r="I156" s="7"/>
      <c r="J156" s="7"/>
      <c r="K156" s="7"/>
      <c r="L156" s="7"/>
      <c r="M156" s="7"/>
      <c r="N156" s="7"/>
      <c r="O156" s="7"/>
      <c r="P156" s="7"/>
      <c r="Q156" s="7"/>
    </row>
    <row r="157" spans="3:17" x14ac:dyDescent="0.2">
      <c r="C157" s="12"/>
      <c r="D157" s="12"/>
      <c r="E157" s="7"/>
      <c r="F157" s="7"/>
      <c r="G157" s="7"/>
      <c r="H157" s="7"/>
      <c r="I157" s="7"/>
      <c r="J157" s="7"/>
      <c r="K157" s="7"/>
      <c r="L157" s="7"/>
      <c r="M157" s="7"/>
      <c r="N157" s="7"/>
      <c r="O157" s="7"/>
      <c r="P157" s="7"/>
      <c r="Q157" s="7"/>
    </row>
    <row r="158" spans="3:17" x14ac:dyDescent="0.2">
      <c r="C158" s="12"/>
      <c r="D158" s="12"/>
      <c r="E158" s="7"/>
      <c r="F158" s="7"/>
      <c r="G158" s="7"/>
      <c r="H158" s="7"/>
      <c r="I158" s="7"/>
      <c r="J158" s="7"/>
      <c r="K158" s="7"/>
      <c r="L158" s="7"/>
      <c r="M158" s="7"/>
      <c r="N158" s="7"/>
      <c r="O158" s="7"/>
      <c r="P158" s="7"/>
      <c r="Q158" s="7"/>
    </row>
    <row r="159" spans="3:17" x14ac:dyDescent="0.2">
      <c r="C159" s="12"/>
      <c r="D159" s="12"/>
      <c r="E159" s="7"/>
      <c r="F159" s="7"/>
      <c r="G159" s="7"/>
      <c r="H159" s="7"/>
      <c r="I159" s="7"/>
      <c r="J159" s="7"/>
      <c r="K159" s="7"/>
      <c r="L159" s="7"/>
      <c r="M159" s="7"/>
      <c r="N159" s="7"/>
      <c r="O159" s="7"/>
      <c r="P159" s="7"/>
      <c r="Q159" s="7"/>
    </row>
    <row r="160" spans="3:17" x14ac:dyDescent="0.2">
      <c r="C160" s="12"/>
      <c r="D160" s="12"/>
      <c r="E160" s="7"/>
      <c r="F160" s="7"/>
      <c r="G160" s="7"/>
      <c r="H160" s="7"/>
      <c r="I160" s="7"/>
      <c r="J160" s="7"/>
      <c r="K160" s="7"/>
      <c r="L160" s="7"/>
      <c r="M160" s="7"/>
      <c r="N160" s="7"/>
      <c r="O160" s="7"/>
      <c r="P160" s="7"/>
      <c r="Q160" s="7"/>
    </row>
    <row r="161" spans="3:17" x14ac:dyDescent="0.2">
      <c r="C161" s="12"/>
      <c r="D161" s="12"/>
      <c r="E161" s="7"/>
      <c r="F161" s="7"/>
      <c r="G161" s="7"/>
      <c r="H161" s="7"/>
      <c r="I161" s="7"/>
      <c r="J161" s="7"/>
      <c r="K161" s="7"/>
      <c r="L161" s="7"/>
      <c r="M161" s="7"/>
      <c r="N161" s="7"/>
      <c r="O161" s="7"/>
      <c r="P161" s="7"/>
      <c r="Q161" s="7"/>
    </row>
    <row r="162" spans="3:17" x14ac:dyDescent="0.2">
      <c r="C162" s="12"/>
      <c r="D162" s="12"/>
      <c r="E162" s="7"/>
      <c r="F162" s="7"/>
      <c r="G162" s="7"/>
      <c r="H162" s="7"/>
      <c r="I162" s="7"/>
      <c r="J162" s="7"/>
      <c r="K162" s="7"/>
      <c r="L162" s="7"/>
      <c r="M162" s="7"/>
      <c r="N162" s="7"/>
      <c r="O162" s="7"/>
      <c r="P162" s="7"/>
      <c r="Q162" s="7"/>
    </row>
    <row r="163" spans="3:17" x14ac:dyDescent="0.2">
      <c r="C163" s="12"/>
      <c r="D163" s="12"/>
      <c r="E163" s="7"/>
      <c r="F163" s="7"/>
      <c r="G163" s="7"/>
      <c r="H163" s="7"/>
      <c r="I163" s="7"/>
      <c r="J163" s="7"/>
      <c r="K163" s="7"/>
      <c r="L163" s="7"/>
      <c r="M163" s="7"/>
      <c r="N163" s="7"/>
      <c r="O163" s="7"/>
      <c r="P163" s="7"/>
      <c r="Q163" s="7"/>
    </row>
    <row r="164" spans="3:17" x14ac:dyDescent="0.2">
      <c r="C164" s="12"/>
      <c r="D164" s="12"/>
      <c r="E164" s="7"/>
      <c r="F164" s="7"/>
      <c r="G164" s="7"/>
      <c r="H164" s="7"/>
      <c r="I164" s="7"/>
      <c r="J164" s="7"/>
      <c r="K164" s="7"/>
      <c r="L164" s="7"/>
      <c r="M164" s="7"/>
      <c r="N164" s="7"/>
      <c r="O164" s="7"/>
      <c r="P164" s="7"/>
      <c r="Q164" s="7"/>
    </row>
    <row r="165" spans="3:17" x14ac:dyDescent="0.2">
      <c r="C165" s="12"/>
      <c r="D165" s="12"/>
      <c r="E165" s="7"/>
      <c r="F165" s="7"/>
      <c r="G165" s="7"/>
      <c r="H165" s="7"/>
      <c r="I165" s="7"/>
      <c r="J165" s="7"/>
      <c r="K165" s="7"/>
      <c r="L165" s="7"/>
      <c r="M165" s="7"/>
      <c r="N165" s="7"/>
      <c r="O165" s="7"/>
      <c r="P165" s="7"/>
      <c r="Q165" s="7"/>
    </row>
    <row r="166" spans="3:17" x14ac:dyDescent="0.2">
      <c r="C166" s="12"/>
      <c r="D166" s="12"/>
      <c r="E166" s="7"/>
      <c r="F166" s="7"/>
      <c r="G166" s="7"/>
      <c r="H166" s="7"/>
      <c r="I166" s="7"/>
      <c r="J166" s="7"/>
      <c r="K166" s="7"/>
      <c r="L166" s="7"/>
      <c r="M166" s="7"/>
      <c r="N166" s="7"/>
      <c r="O166" s="7"/>
      <c r="P166" s="7"/>
      <c r="Q166" s="7"/>
    </row>
    <row r="167" spans="3:17" x14ac:dyDescent="0.2">
      <c r="C167" s="12"/>
      <c r="D167" s="12"/>
      <c r="E167" s="7"/>
      <c r="F167" s="7"/>
      <c r="G167" s="7"/>
      <c r="H167" s="7"/>
      <c r="I167" s="7"/>
      <c r="J167" s="7"/>
      <c r="K167" s="7"/>
      <c r="L167" s="7"/>
      <c r="M167" s="7"/>
      <c r="N167" s="7"/>
      <c r="O167" s="7"/>
      <c r="P167" s="7"/>
      <c r="Q167" s="7"/>
    </row>
    <row r="168" spans="3:17" x14ac:dyDescent="0.2">
      <c r="C168" s="12"/>
      <c r="D168" s="12"/>
      <c r="E168" s="7"/>
      <c r="F168" s="7"/>
      <c r="G168" s="7"/>
      <c r="H168" s="7"/>
      <c r="I168" s="7"/>
      <c r="J168" s="7"/>
      <c r="K168" s="7"/>
      <c r="L168" s="7"/>
      <c r="M168" s="7"/>
      <c r="N168" s="7"/>
      <c r="O168" s="7"/>
      <c r="P168" s="7"/>
      <c r="Q168" s="7"/>
    </row>
    <row r="169" spans="3:17" x14ac:dyDescent="0.2">
      <c r="C169" s="12"/>
      <c r="D169" s="12"/>
      <c r="E169" s="7"/>
      <c r="F169" s="7"/>
      <c r="G169" s="7"/>
      <c r="H169" s="7"/>
      <c r="I169" s="7"/>
      <c r="J169" s="7"/>
      <c r="K169" s="7"/>
      <c r="L169" s="7"/>
      <c r="M169" s="7"/>
      <c r="N169" s="7"/>
      <c r="O169" s="7"/>
      <c r="P169" s="7"/>
      <c r="Q169" s="7"/>
    </row>
    <row r="170" spans="3:17" x14ac:dyDescent="0.2">
      <c r="C170" s="12"/>
      <c r="D170" s="12"/>
      <c r="E170" s="7"/>
      <c r="F170" s="7"/>
      <c r="G170" s="7"/>
      <c r="H170" s="7"/>
      <c r="I170" s="7"/>
      <c r="J170" s="7"/>
      <c r="K170" s="7"/>
      <c r="L170" s="7"/>
      <c r="M170" s="7"/>
      <c r="N170" s="7"/>
      <c r="O170" s="7"/>
      <c r="P170" s="7"/>
      <c r="Q170" s="7"/>
    </row>
    <row r="171" spans="3:17" x14ac:dyDescent="0.2">
      <c r="C171" s="12"/>
      <c r="D171" s="12"/>
      <c r="E171" s="7"/>
      <c r="F171" s="7"/>
      <c r="G171" s="7"/>
      <c r="H171" s="7"/>
      <c r="I171" s="7"/>
      <c r="J171" s="7"/>
      <c r="K171" s="7"/>
      <c r="L171" s="7"/>
      <c r="M171" s="7"/>
      <c r="N171" s="7"/>
      <c r="O171" s="7"/>
      <c r="P171" s="7"/>
      <c r="Q171" s="7"/>
    </row>
    <row r="172" spans="3:17" x14ac:dyDescent="0.2">
      <c r="C172" s="12"/>
      <c r="D172" s="12"/>
      <c r="E172" s="7"/>
      <c r="F172" s="7"/>
      <c r="G172" s="7"/>
      <c r="H172" s="7"/>
      <c r="I172" s="7"/>
      <c r="J172" s="7"/>
      <c r="K172" s="7"/>
      <c r="L172" s="7"/>
      <c r="M172" s="7"/>
      <c r="N172" s="7"/>
      <c r="O172" s="7"/>
      <c r="P172" s="7"/>
      <c r="Q172" s="7"/>
    </row>
    <row r="173" spans="3:17" x14ac:dyDescent="0.2">
      <c r="C173" s="12"/>
      <c r="D173" s="12"/>
      <c r="E173" s="7"/>
      <c r="F173" s="7"/>
      <c r="G173" s="7"/>
      <c r="H173" s="7"/>
      <c r="I173" s="7"/>
      <c r="J173" s="7"/>
      <c r="K173" s="7"/>
      <c r="L173" s="7"/>
      <c r="M173" s="7"/>
      <c r="N173" s="7"/>
      <c r="O173" s="7"/>
      <c r="P173" s="7"/>
      <c r="Q173" s="7"/>
    </row>
    <row r="174" spans="3:17" x14ac:dyDescent="0.2">
      <c r="C174" s="12"/>
      <c r="D174" s="12"/>
      <c r="E174" s="7"/>
      <c r="F174" s="7"/>
      <c r="G174" s="7"/>
      <c r="H174" s="7"/>
      <c r="I174" s="7"/>
      <c r="J174" s="7"/>
      <c r="K174" s="7"/>
      <c r="L174" s="7"/>
      <c r="M174" s="7"/>
      <c r="N174" s="7"/>
      <c r="O174" s="7"/>
      <c r="P174" s="7"/>
      <c r="Q174" s="7"/>
    </row>
    <row r="175" spans="3:17" x14ac:dyDescent="0.2">
      <c r="C175" s="12"/>
      <c r="D175" s="12"/>
      <c r="E175" s="7"/>
      <c r="F175" s="7"/>
      <c r="G175" s="7"/>
      <c r="H175" s="7"/>
      <c r="I175" s="7"/>
      <c r="J175" s="7"/>
      <c r="K175" s="7"/>
      <c r="L175" s="7"/>
      <c r="M175" s="7"/>
      <c r="N175" s="7"/>
      <c r="O175" s="7"/>
      <c r="P175" s="7"/>
      <c r="Q175" s="7"/>
    </row>
    <row r="176" spans="3:17" x14ac:dyDescent="0.2">
      <c r="C176" s="12"/>
      <c r="D176" s="12"/>
      <c r="E176" s="7"/>
      <c r="F176" s="7"/>
      <c r="G176" s="7"/>
      <c r="H176" s="7"/>
      <c r="I176" s="7"/>
      <c r="J176" s="7"/>
      <c r="K176" s="7"/>
      <c r="L176" s="7"/>
      <c r="M176" s="7"/>
      <c r="N176" s="7"/>
      <c r="O176" s="7"/>
      <c r="P176" s="7"/>
      <c r="Q176" s="7"/>
    </row>
    <row r="177" spans="3:17" x14ac:dyDescent="0.2">
      <c r="C177" s="12"/>
      <c r="D177" s="12"/>
      <c r="E177" s="7"/>
      <c r="F177" s="7"/>
      <c r="G177" s="7"/>
      <c r="H177" s="7"/>
      <c r="I177" s="7"/>
      <c r="J177" s="7"/>
      <c r="K177" s="7"/>
      <c r="L177" s="7"/>
      <c r="M177" s="7"/>
      <c r="N177" s="7"/>
      <c r="O177" s="7"/>
      <c r="P177" s="7"/>
      <c r="Q177" s="7"/>
    </row>
    <row r="178" spans="3:17" x14ac:dyDescent="0.2">
      <c r="C178" s="12"/>
      <c r="D178" s="12"/>
      <c r="E178" s="7"/>
      <c r="F178" s="7"/>
      <c r="G178" s="7"/>
      <c r="H178" s="7"/>
      <c r="I178" s="7"/>
      <c r="J178" s="7"/>
      <c r="K178" s="7"/>
      <c r="L178" s="7"/>
      <c r="M178" s="7"/>
      <c r="N178" s="7"/>
      <c r="O178" s="7"/>
      <c r="P178" s="7"/>
      <c r="Q178" s="7"/>
    </row>
    <row r="179" spans="3:17" x14ac:dyDescent="0.2">
      <c r="C179" s="12"/>
      <c r="D179" s="12"/>
      <c r="E179" s="7"/>
      <c r="F179" s="7"/>
      <c r="G179" s="7"/>
      <c r="H179" s="7"/>
      <c r="I179" s="7"/>
      <c r="J179" s="7"/>
      <c r="K179" s="7"/>
      <c r="L179" s="7"/>
      <c r="M179" s="7"/>
      <c r="N179" s="7"/>
      <c r="O179" s="7"/>
      <c r="P179" s="7"/>
      <c r="Q179" s="7"/>
    </row>
    <row r="180" spans="3:17" x14ac:dyDescent="0.2">
      <c r="C180" s="12"/>
      <c r="D180" s="12"/>
      <c r="E180" s="7"/>
      <c r="F180" s="7"/>
      <c r="G180" s="7"/>
      <c r="H180" s="7"/>
      <c r="I180" s="7"/>
      <c r="J180" s="7"/>
      <c r="K180" s="7"/>
      <c r="L180" s="7"/>
      <c r="M180" s="7"/>
      <c r="N180" s="7"/>
      <c r="O180" s="7"/>
      <c r="P180" s="7"/>
      <c r="Q180" s="7"/>
    </row>
    <row r="181" spans="3:17" x14ac:dyDescent="0.2">
      <c r="C181" s="12"/>
      <c r="D181" s="12"/>
      <c r="E181" s="7"/>
      <c r="F181" s="7"/>
      <c r="G181" s="7"/>
      <c r="H181" s="7"/>
      <c r="I181" s="7"/>
      <c r="J181" s="7"/>
      <c r="K181" s="7"/>
      <c r="L181" s="7"/>
      <c r="M181" s="7"/>
      <c r="N181" s="7"/>
      <c r="O181" s="7"/>
      <c r="P181" s="7"/>
      <c r="Q181" s="7"/>
    </row>
    <row r="182" spans="3:17" x14ac:dyDescent="0.2">
      <c r="C182" s="12"/>
      <c r="D182" s="12"/>
      <c r="E182" s="7"/>
      <c r="F182" s="7"/>
      <c r="G182" s="7"/>
      <c r="H182" s="7"/>
      <c r="I182" s="7"/>
      <c r="J182" s="7"/>
      <c r="K182" s="7"/>
      <c r="L182" s="7"/>
      <c r="M182" s="7"/>
      <c r="N182" s="7"/>
      <c r="O182" s="7"/>
      <c r="P182" s="7"/>
      <c r="Q182" s="7"/>
    </row>
    <row r="183" spans="3:17" x14ac:dyDescent="0.2">
      <c r="C183" s="12"/>
      <c r="D183" s="12"/>
      <c r="E183" s="7"/>
      <c r="F183" s="7"/>
      <c r="G183" s="7"/>
      <c r="H183" s="7"/>
      <c r="I183" s="7"/>
      <c r="J183" s="7"/>
      <c r="K183" s="7"/>
      <c r="L183" s="7"/>
      <c r="M183" s="7"/>
      <c r="N183" s="7"/>
      <c r="O183" s="7"/>
      <c r="P183" s="7"/>
      <c r="Q183" s="7"/>
    </row>
    <row r="184" spans="3:17" x14ac:dyDescent="0.2">
      <c r="C184" s="12"/>
      <c r="D184" s="12"/>
      <c r="E184" s="7"/>
      <c r="F184" s="7"/>
      <c r="G184" s="7"/>
      <c r="H184" s="7"/>
      <c r="I184" s="7"/>
      <c r="J184" s="7"/>
      <c r="K184" s="7"/>
      <c r="L184" s="7"/>
      <c r="M184" s="7"/>
      <c r="N184" s="7"/>
      <c r="O184" s="7"/>
      <c r="P184" s="7"/>
      <c r="Q184" s="7"/>
    </row>
    <row r="185" spans="3:17" x14ac:dyDescent="0.2">
      <c r="C185" s="12"/>
      <c r="D185" s="12"/>
      <c r="E185" s="7"/>
      <c r="F185" s="7"/>
      <c r="G185" s="7"/>
      <c r="H185" s="7"/>
      <c r="I185" s="7"/>
      <c r="J185" s="7"/>
      <c r="K185" s="7"/>
      <c r="L185" s="7"/>
      <c r="M185" s="7"/>
      <c r="N185" s="7"/>
      <c r="O185" s="7"/>
      <c r="P185" s="7"/>
      <c r="Q185" s="7"/>
    </row>
    <row r="186" spans="3:17" x14ac:dyDescent="0.2">
      <c r="C186" s="12"/>
      <c r="D186" s="12"/>
      <c r="E186" s="7"/>
      <c r="F186" s="7"/>
      <c r="G186" s="7"/>
      <c r="H186" s="7"/>
      <c r="I186" s="7"/>
      <c r="J186" s="7"/>
      <c r="K186" s="7"/>
      <c r="L186" s="7"/>
      <c r="M186" s="7"/>
      <c r="N186" s="7"/>
      <c r="O186" s="7"/>
      <c r="P186" s="7"/>
      <c r="Q186" s="7"/>
    </row>
    <row r="187" spans="3:17" x14ac:dyDescent="0.2">
      <c r="C187" s="12"/>
      <c r="D187" s="12"/>
      <c r="E187" s="7"/>
      <c r="F187" s="7"/>
      <c r="G187" s="7"/>
      <c r="H187" s="7"/>
      <c r="I187" s="7"/>
      <c r="J187" s="7"/>
      <c r="K187" s="7"/>
      <c r="L187" s="7"/>
      <c r="M187" s="7"/>
      <c r="N187" s="7"/>
      <c r="O187" s="7"/>
      <c r="P187" s="7"/>
      <c r="Q187" s="7"/>
    </row>
    <row r="188" spans="3:17" x14ac:dyDescent="0.2">
      <c r="C188" s="12"/>
      <c r="D188" s="12"/>
      <c r="E188" s="7"/>
      <c r="F188" s="7"/>
      <c r="G188" s="7"/>
      <c r="H188" s="7"/>
      <c r="I188" s="7"/>
      <c r="J188" s="7"/>
      <c r="K188" s="7"/>
      <c r="L188" s="7"/>
      <c r="M188" s="7"/>
      <c r="N188" s="7"/>
      <c r="O188" s="7"/>
      <c r="P188" s="7"/>
      <c r="Q188" s="7"/>
    </row>
    <row r="189" spans="3:17" x14ac:dyDescent="0.2">
      <c r="C189" s="12"/>
      <c r="D189" s="12"/>
      <c r="E189" s="7"/>
      <c r="F189" s="7"/>
      <c r="G189" s="7"/>
      <c r="H189" s="7"/>
      <c r="I189" s="7"/>
      <c r="J189" s="7"/>
      <c r="K189" s="7"/>
      <c r="L189" s="7"/>
      <c r="M189" s="7"/>
      <c r="N189" s="7"/>
      <c r="O189" s="7"/>
      <c r="P189" s="7"/>
      <c r="Q189" s="7"/>
    </row>
    <row r="190" spans="3:17" x14ac:dyDescent="0.2">
      <c r="C190" s="12"/>
      <c r="D190" s="12"/>
      <c r="E190" s="7"/>
      <c r="F190" s="7"/>
      <c r="G190" s="7"/>
      <c r="H190" s="7"/>
      <c r="I190" s="7"/>
      <c r="J190" s="7"/>
      <c r="K190" s="7"/>
      <c r="L190" s="7"/>
      <c r="M190" s="7"/>
      <c r="N190" s="7"/>
      <c r="O190" s="7"/>
      <c r="P190" s="7"/>
      <c r="Q190" s="7"/>
    </row>
    <row r="191" spans="3:17" x14ac:dyDescent="0.2">
      <c r="C191" s="12"/>
      <c r="D191" s="12"/>
      <c r="E191" s="7"/>
      <c r="F191" s="7"/>
      <c r="G191" s="7"/>
      <c r="H191" s="7"/>
      <c r="I191" s="7"/>
      <c r="J191" s="7"/>
      <c r="K191" s="7"/>
      <c r="L191" s="7"/>
      <c r="M191" s="7"/>
      <c r="N191" s="7"/>
      <c r="O191" s="7"/>
      <c r="P191" s="7"/>
      <c r="Q191" s="7"/>
    </row>
    <row r="192" spans="3:17" x14ac:dyDescent="0.2">
      <c r="C192" s="12"/>
      <c r="D192" s="12"/>
      <c r="E192" s="7"/>
      <c r="F192" s="7"/>
      <c r="G192" s="7"/>
      <c r="H192" s="7"/>
      <c r="I192" s="7"/>
      <c r="J192" s="7"/>
      <c r="K192" s="7"/>
      <c r="L192" s="7"/>
      <c r="M192" s="7"/>
      <c r="N192" s="7"/>
      <c r="O192" s="7"/>
      <c r="P192" s="7"/>
      <c r="Q192" s="7"/>
    </row>
    <row r="193" spans="3:17" x14ac:dyDescent="0.2">
      <c r="C193" s="12"/>
      <c r="D193" s="12"/>
      <c r="E193" s="7"/>
      <c r="F193" s="7"/>
      <c r="G193" s="7"/>
      <c r="H193" s="7"/>
      <c r="I193" s="7"/>
      <c r="J193" s="7"/>
      <c r="K193" s="7"/>
      <c r="L193" s="7"/>
      <c r="M193" s="7"/>
      <c r="N193" s="7"/>
      <c r="O193" s="7"/>
      <c r="P193" s="7"/>
      <c r="Q193" s="7"/>
    </row>
    <row r="194" spans="3:17" x14ac:dyDescent="0.2">
      <c r="C194" s="12"/>
      <c r="D194" s="12"/>
      <c r="E194" s="7"/>
      <c r="F194" s="7"/>
      <c r="G194" s="7"/>
      <c r="H194" s="7"/>
      <c r="I194" s="7"/>
      <c r="J194" s="7"/>
      <c r="K194" s="7"/>
      <c r="L194" s="7"/>
      <c r="M194" s="7"/>
      <c r="N194" s="7"/>
      <c r="O194" s="7"/>
      <c r="P194" s="7"/>
      <c r="Q194" s="7"/>
    </row>
    <row r="195" spans="3:17" x14ac:dyDescent="0.2">
      <c r="C195" s="12"/>
      <c r="D195" s="12"/>
      <c r="E195" s="7"/>
      <c r="F195" s="7"/>
      <c r="G195" s="7"/>
      <c r="H195" s="7"/>
      <c r="I195" s="7"/>
      <c r="J195" s="7"/>
      <c r="K195" s="7"/>
      <c r="L195" s="7"/>
      <c r="M195" s="7"/>
      <c r="N195" s="7"/>
      <c r="O195" s="7"/>
      <c r="P195" s="7"/>
      <c r="Q195" s="7"/>
    </row>
    <row r="196" spans="3:17" x14ac:dyDescent="0.2">
      <c r="C196" s="12"/>
      <c r="D196" s="12"/>
      <c r="E196" s="7"/>
      <c r="F196" s="7"/>
      <c r="G196" s="7"/>
      <c r="H196" s="7"/>
      <c r="I196" s="7"/>
      <c r="J196" s="7"/>
      <c r="K196" s="7"/>
      <c r="L196" s="7"/>
      <c r="M196" s="7"/>
      <c r="N196" s="7"/>
      <c r="O196" s="7"/>
      <c r="P196" s="7"/>
      <c r="Q196" s="7"/>
    </row>
    <row r="197" spans="3:17" x14ac:dyDescent="0.2">
      <c r="C197" s="12"/>
      <c r="D197" s="12"/>
      <c r="E197" s="7"/>
      <c r="F197" s="7"/>
      <c r="G197" s="7"/>
      <c r="H197" s="7"/>
      <c r="I197" s="7"/>
      <c r="J197" s="7"/>
      <c r="K197" s="7"/>
      <c r="L197" s="7"/>
      <c r="M197" s="7"/>
      <c r="N197" s="7"/>
      <c r="O197" s="7"/>
      <c r="P197" s="7"/>
      <c r="Q197" s="7"/>
    </row>
    <row r="198" spans="3:17" x14ac:dyDescent="0.2">
      <c r="C198" s="12"/>
      <c r="D198" s="12"/>
      <c r="E198" s="7"/>
      <c r="F198" s="7"/>
      <c r="G198" s="7"/>
      <c r="H198" s="7"/>
      <c r="I198" s="7"/>
      <c r="J198" s="7"/>
      <c r="K198" s="7"/>
      <c r="L198" s="7"/>
      <c r="M198" s="7"/>
      <c r="N198" s="7"/>
      <c r="O198" s="7"/>
      <c r="P198" s="7"/>
      <c r="Q198" s="7"/>
    </row>
    <row r="199" spans="3:17" x14ac:dyDescent="0.2">
      <c r="C199" s="12"/>
      <c r="D199" s="12"/>
      <c r="E199" s="7"/>
      <c r="F199" s="7"/>
      <c r="G199" s="7"/>
      <c r="H199" s="7"/>
      <c r="I199" s="7"/>
      <c r="J199" s="7"/>
      <c r="K199" s="7"/>
      <c r="L199" s="7"/>
      <c r="M199" s="7"/>
      <c r="N199" s="7"/>
      <c r="O199" s="7"/>
      <c r="P199" s="7"/>
      <c r="Q199" s="7"/>
    </row>
    <row r="200" spans="3:17" x14ac:dyDescent="0.2">
      <c r="C200" s="12"/>
      <c r="D200" s="12"/>
      <c r="E200" s="7"/>
      <c r="F200" s="7"/>
      <c r="G200" s="7"/>
      <c r="H200" s="7"/>
      <c r="I200" s="7"/>
      <c r="J200" s="7"/>
      <c r="K200" s="7"/>
      <c r="L200" s="7"/>
      <c r="M200" s="7"/>
      <c r="N200" s="7"/>
      <c r="O200" s="7"/>
      <c r="P200" s="7"/>
      <c r="Q200" s="7"/>
    </row>
    <row r="201" spans="3:17" x14ac:dyDescent="0.2">
      <c r="C201" s="12"/>
      <c r="D201" s="12"/>
      <c r="E201" s="7"/>
      <c r="F201" s="7"/>
      <c r="G201" s="7"/>
      <c r="H201" s="7"/>
      <c r="I201" s="7"/>
      <c r="J201" s="7"/>
      <c r="K201" s="7"/>
      <c r="L201" s="7"/>
      <c r="M201" s="7"/>
      <c r="N201" s="7"/>
      <c r="O201" s="7"/>
      <c r="P201" s="7"/>
      <c r="Q201" s="7"/>
    </row>
    <row r="202" spans="3:17" x14ac:dyDescent="0.2">
      <c r="C202" s="12"/>
      <c r="D202" s="12"/>
      <c r="E202" s="7"/>
      <c r="F202" s="7"/>
      <c r="G202" s="7"/>
      <c r="H202" s="7"/>
      <c r="I202" s="7"/>
      <c r="J202" s="7"/>
      <c r="K202" s="7"/>
      <c r="L202" s="7"/>
      <c r="M202" s="7"/>
      <c r="N202" s="7"/>
      <c r="O202" s="7"/>
      <c r="P202" s="7"/>
      <c r="Q202" s="7"/>
    </row>
    <row r="203" spans="3:17" x14ac:dyDescent="0.2">
      <c r="C203" s="12"/>
      <c r="D203" s="12"/>
      <c r="E203" s="7"/>
      <c r="F203" s="7"/>
      <c r="G203" s="7"/>
      <c r="H203" s="7"/>
      <c r="I203" s="7"/>
      <c r="J203" s="7"/>
      <c r="K203" s="7"/>
      <c r="L203" s="7"/>
      <c r="M203" s="7"/>
      <c r="N203" s="7"/>
      <c r="O203" s="7"/>
      <c r="P203" s="7"/>
      <c r="Q203" s="7"/>
    </row>
    <row r="204" spans="3:17" x14ac:dyDescent="0.2">
      <c r="C204" s="12"/>
      <c r="D204" s="12"/>
      <c r="E204" s="7"/>
      <c r="F204" s="7"/>
      <c r="G204" s="7"/>
      <c r="H204" s="7"/>
      <c r="I204" s="7"/>
      <c r="J204" s="7"/>
      <c r="K204" s="7"/>
      <c r="L204" s="7"/>
      <c r="M204" s="7"/>
      <c r="N204" s="7"/>
      <c r="O204" s="7"/>
      <c r="P204" s="7"/>
      <c r="Q204" s="7"/>
    </row>
    <row r="205" spans="3:17" x14ac:dyDescent="0.2">
      <c r="C205" s="12"/>
      <c r="D205" s="12"/>
      <c r="E205" s="7"/>
      <c r="F205" s="7"/>
      <c r="G205" s="7"/>
      <c r="H205" s="7"/>
      <c r="I205" s="7"/>
      <c r="J205" s="7"/>
      <c r="K205" s="7"/>
      <c r="L205" s="7"/>
      <c r="M205" s="7"/>
      <c r="N205" s="7"/>
      <c r="O205" s="7"/>
      <c r="P205" s="7"/>
      <c r="Q205" s="7"/>
    </row>
    <row r="206" spans="3:17" x14ac:dyDescent="0.2">
      <c r="C206" s="12"/>
      <c r="D206" s="12"/>
      <c r="E206" s="7"/>
      <c r="F206" s="7"/>
      <c r="G206" s="7"/>
      <c r="H206" s="7"/>
      <c r="I206" s="7"/>
      <c r="J206" s="7"/>
      <c r="K206" s="7"/>
      <c r="L206" s="7"/>
      <c r="M206" s="7"/>
      <c r="N206" s="7"/>
      <c r="O206" s="7"/>
      <c r="P206" s="7"/>
      <c r="Q206" s="7"/>
    </row>
    <row r="207" spans="3:17" x14ac:dyDescent="0.2">
      <c r="C207" s="12"/>
      <c r="D207" s="12"/>
      <c r="E207" s="7"/>
      <c r="F207" s="7"/>
      <c r="G207" s="7"/>
      <c r="H207" s="7"/>
      <c r="I207" s="7"/>
      <c r="J207" s="7"/>
      <c r="K207" s="7"/>
      <c r="L207" s="7"/>
      <c r="M207" s="7"/>
      <c r="N207" s="7"/>
      <c r="O207" s="7"/>
      <c r="P207" s="7"/>
      <c r="Q207" s="7"/>
    </row>
    <row r="208" spans="3:17" x14ac:dyDescent="0.2">
      <c r="C208" s="12"/>
      <c r="D208" s="12"/>
      <c r="E208" s="7"/>
      <c r="F208" s="7"/>
      <c r="G208" s="7"/>
      <c r="H208" s="7"/>
      <c r="I208" s="7"/>
      <c r="J208" s="7"/>
      <c r="K208" s="7"/>
      <c r="L208" s="7"/>
      <c r="M208" s="7"/>
      <c r="N208" s="7"/>
      <c r="O208" s="7"/>
      <c r="P208" s="7"/>
      <c r="Q208" s="7"/>
    </row>
    <row r="209" spans="3:17" x14ac:dyDescent="0.2">
      <c r="C209" s="12"/>
      <c r="D209" s="12"/>
      <c r="E209" s="7"/>
      <c r="F209" s="7"/>
      <c r="G209" s="7"/>
      <c r="H209" s="7"/>
      <c r="I209" s="7"/>
      <c r="J209" s="7"/>
      <c r="K209" s="7"/>
      <c r="L209" s="7"/>
      <c r="M209" s="7"/>
      <c r="N209" s="7"/>
      <c r="O209" s="7"/>
      <c r="P209" s="7"/>
      <c r="Q209" s="7"/>
    </row>
    <row r="210" spans="3:17" x14ac:dyDescent="0.2">
      <c r="C210" s="12"/>
      <c r="D210" s="12"/>
      <c r="E210" s="7"/>
      <c r="F210" s="7"/>
      <c r="G210" s="7"/>
      <c r="H210" s="7"/>
      <c r="I210" s="7"/>
      <c r="J210" s="7"/>
      <c r="K210" s="7"/>
      <c r="L210" s="7"/>
      <c r="M210" s="7"/>
      <c r="N210" s="7"/>
      <c r="O210" s="7"/>
      <c r="P210" s="7"/>
      <c r="Q210" s="7"/>
    </row>
    <row r="211" spans="3:17" x14ac:dyDescent="0.2">
      <c r="C211" s="12"/>
      <c r="D211" s="12"/>
      <c r="E211" s="7"/>
      <c r="F211" s="7"/>
      <c r="G211" s="7"/>
      <c r="H211" s="7"/>
      <c r="I211" s="7"/>
      <c r="J211" s="7"/>
      <c r="K211" s="7"/>
      <c r="L211" s="7"/>
      <c r="M211" s="7"/>
      <c r="N211" s="7"/>
      <c r="O211" s="7"/>
      <c r="P211" s="7"/>
      <c r="Q211" s="7"/>
    </row>
    <row r="212" spans="3:17" x14ac:dyDescent="0.2">
      <c r="C212" s="12"/>
      <c r="D212" s="12"/>
      <c r="E212" s="7"/>
      <c r="F212" s="7"/>
      <c r="G212" s="7"/>
      <c r="H212" s="7"/>
      <c r="I212" s="7"/>
      <c r="J212" s="7"/>
      <c r="K212" s="7"/>
      <c r="L212" s="7"/>
      <c r="M212" s="7"/>
      <c r="N212" s="7"/>
      <c r="O212" s="7"/>
      <c r="P212" s="7"/>
      <c r="Q212" s="7"/>
    </row>
    <row r="213" spans="3:17" x14ac:dyDescent="0.2">
      <c r="C213" s="12"/>
      <c r="D213" s="12"/>
      <c r="E213" s="7"/>
      <c r="F213" s="7"/>
      <c r="G213" s="7"/>
      <c r="H213" s="7"/>
      <c r="I213" s="7"/>
      <c r="J213" s="7"/>
      <c r="K213" s="7"/>
      <c r="L213" s="7"/>
      <c r="M213" s="7"/>
      <c r="N213" s="7"/>
      <c r="O213" s="7"/>
      <c r="P213" s="7"/>
      <c r="Q213" s="7"/>
    </row>
    <row r="214" spans="3:17" x14ac:dyDescent="0.2">
      <c r="C214" s="12"/>
      <c r="D214" s="12"/>
      <c r="E214" s="7"/>
      <c r="F214" s="7"/>
      <c r="G214" s="7"/>
      <c r="H214" s="7"/>
      <c r="I214" s="7"/>
      <c r="J214" s="7"/>
      <c r="K214" s="7"/>
      <c r="L214" s="7"/>
      <c r="M214" s="7"/>
      <c r="N214" s="7"/>
      <c r="O214" s="7"/>
      <c r="P214" s="7"/>
      <c r="Q214" s="7"/>
    </row>
    <row r="215" spans="3:17" x14ac:dyDescent="0.2">
      <c r="C215" s="12"/>
      <c r="D215" s="12"/>
      <c r="E215" s="7"/>
      <c r="F215" s="7"/>
      <c r="G215" s="7"/>
      <c r="H215" s="7"/>
      <c r="I215" s="7"/>
      <c r="J215" s="7"/>
      <c r="K215" s="7"/>
      <c r="L215" s="7"/>
      <c r="M215" s="7"/>
      <c r="N215" s="7"/>
      <c r="O215" s="7"/>
      <c r="P215" s="7"/>
      <c r="Q215" s="7"/>
    </row>
    <row r="216" spans="3:17" x14ac:dyDescent="0.2">
      <c r="C216" s="12"/>
      <c r="D216" s="12"/>
      <c r="E216" s="7"/>
      <c r="F216" s="7"/>
      <c r="G216" s="7"/>
      <c r="H216" s="7"/>
      <c r="I216" s="7"/>
      <c r="J216" s="7"/>
      <c r="K216" s="7"/>
      <c r="L216" s="7"/>
      <c r="M216" s="7"/>
      <c r="N216" s="7"/>
      <c r="O216" s="7"/>
      <c r="P216" s="7"/>
      <c r="Q216" s="7"/>
    </row>
    <row r="217" spans="3:17" x14ac:dyDescent="0.2">
      <c r="C217" s="12"/>
      <c r="D217" s="12"/>
      <c r="E217" s="7"/>
      <c r="F217" s="7"/>
      <c r="G217" s="7"/>
      <c r="H217" s="7"/>
      <c r="I217" s="7"/>
      <c r="J217" s="7"/>
      <c r="K217" s="7"/>
      <c r="L217" s="7"/>
      <c r="M217" s="7"/>
      <c r="N217" s="7"/>
      <c r="O217" s="7"/>
      <c r="P217" s="7"/>
      <c r="Q217" s="7"/>
    </row>
    <row r="218" spans="3:17" x14ac:dyDescent="0.2">
      <c r="C218" s="12"/>
      <c r="D218" s="12"/>
      <c r="E218" s="7"/>
      <c r="F218" s="7"/>
      <c r="G218" s="7"/>
      <c r="H218" s="7"/>
      <c r="I218" s="7"/>
      <c r="J218" s="7"/>
      <c r="K218" s="7"/>
      <c r="L218" s="7"/>
      <c r="M218" s="7"/>
      <c r="N218" s="7"/>
      <c r="O218" s="7"/>
      <c r="P218" s="7"/>
      <c r="Q218" s="7"/>
    </row>
    <row r="219" spans="3:17" x14ac:dyDescent="0.2">
      <c r="C219" s="12"/>
      <c r="D219" s="12"/>
      <c r="E219" s="7"/>
      <c r="F219" s="7"/>
      <c r="G219" s="7"/>
      <c r="H219" s="7"/>
      <c r="I219" s="7"/>
      <c r="J219" s="7"/>
      <c r="K219" s="7"/>
      <c r="L219" s="7"/>
      <c r="M219" s="7"/>
      <c r="N219" s="7"/>
      <c r="O219" s="7"/>
      <c r="P219" s="7"/>
      <c r="Q219" s="7"/>
    </row>
    <row r="220" spans="3:17" x14ac:dyDescent="0.2">
      <c r="C220" s="12"/>
      <c r="D220" s="12"/>
      <c r="E220" s="7"/>
      <c r="F220" s="7"/>
      <c r="G220" s="7"/>
      <c r="H220" s="7"/>
      <c r="I220" s="7"/>
      <c r="J220" s="7"/>
      <c r="K220" s="7"/>
      <c r="L220" s="7"/>
      <c r="M220" s="7"/>
      <c r="N220" s="7"/>
      <c r="O220" s="7"/>
      <c r="P220" s="7"/>
      <c r="Q220" s="7"/>
    </row>
    <row r="221" spans="3:17" x14ac:dyDescent="0.2">
      <c r="C221" s="12"/>
      <c r="D221" s="12"/>
      <c r="E221" s="7"/>
      <c r="F221" s="7"/>
      <c r="G221" s="7"/>
      <c r="H221" s="7"/>
      <c r="I221" s="7"/>
      <c r="J221" s="7"/>
      <c r="K221" s="7"/>
      <c r="L221" s="7"/>
      <c r="M221" s="7"/>
      <c r="N221" s="7"/>
      <c r="O221" s="7"/>
      <c r="P221" s="7"/>
      <c r="Q221" s="7"/>
    </row>
    <row r="222" spans="3:17" x14ac:dyDescent="0.2">
      <c r="C222" s="12"/>
      <c r="D222" s="12"/>
      <c r="E222" s="7"/>
      <c r="F222" s="7"/>
      <c r="G222" s="7"/>
      <c r="H222" s="7"/>
      <c r="I222" s="7"/>
      <c r="J222" s="7"/>
      <c r="K222" s="7"/>
      <c r="L222" s="7"/>
      <c r="M222" s="7"/>
      <c r="N222" s="7"/>
      <c r="O222" s="7"/>
      <c r="P222" s="7"/>
      <c r="Q222" s="7"/>
    </row>
    <row r="223" spans="3:17" x14ac:dyDescent="0.2">
      <c r="C223" s="12"/>
      <c r="D223" s="12"/>
      <c r="E223" s="7"/>
      <c r="F223" s="7"/>
      <c r="G223" s="7"/>
      <c r="H223" s="7"/>
      <c r="I223" s="7"/>
      <c r="J223" s="7"/>
      <c r="K223" s="7"/>
      <c r="L223" s="7"/>
      <c r="M223" s="7"/>
      <c r="N223" s="7"/>
      <c r="O223" s="7"/>
      <c r="P223" s="7"/>
      <c r="Q223" s="7"/>
    </row>
    <row r="224" spans="3:17" x14ac:dyDescent="0.2">
      <c r="C224" s="12"/>
      <c r="D224" s="12"/>
      <c r="E224" s="7"/>
      <c r="F224" s="7"/>
      <c r="G224" s="7"/>
      <c r="H224" s="7"/>
      <c r="I224" s="7"/>
      <c r="J224" s="7"/>
      <c r="K224" s="7"/>
      <c r="L224" s="7"/>
      <c r="M224" s="7"/>
      <c r="N224" s="7"/>
      <c r="O224" s="7"/>
      <c r="P224" s="7"/>
      <c r="Q224" s="7"/>
    </row>
    <row r="225" spans="3:17" x14ac:dyDescent="0.2">
      <c r="C225" s="12"/>
      <c r="D225" s="12"/>
      <c r="E225" s="7"/>
      <c r="F225" s="7"/>
      <c r="G225" s="7"/>
      <c r="H225" s="7"/>
      <c r="I225" s="7"/>
      <c r="J225" s="7"/>
      <c r="K225" s="7"/>
      <c r="L225" s="7"/>
      <c r="M225" s="7"/>
      <c r="N225" s="7"/>
      <c r="O225" s="7"/>
      <c r="P225" s="7"/>
      <c r="Q225" s="7"/>
    </row>
    <row r="226" spans="3:17" x14ac:dyDescent="0.2">
      <c r="C226" s="12"/>
      <c r="D226" s="12"/>
      <c r="E226" s="7"/>
      <c r="F226" s="7"/>
      <c r="G226" s="7"/>
      <c r="H226" s="7"/>
      <c r="I226" s="7"/>
      <c r="J226" s="7"/>
      <c r="K226" s="7"/>
      <c r="L226" s="7"/>
      <c r="M226" s="7"/>
      <c r="N226" s="7"/>
      <c r="O226" s="7"/>
      <c r="P226" s="7"/>
      <c r="Q226" s="7"/>
    </row>
    <row r="227" spans="3:17" x14ac:dyDescent="0.2">
      <c r="C227" s="12"/>
      <c r="D227" s="12"/>
      <c r="E227" s="7"/>
      <c r="F227" s="7"/>
      <c r="G227" s="7"/>
      <c r="H227" s="7"/>
      <c r="I227" s="7"/>
      <c r="J227" s="7"/>
      <c r="K227" s="7"/>
      <c r="L227" s="7"/>
      <c r="M227" s="7"/>
      <c r="N227" s="7"/>
      <c r="O227" s="7"/>
      <c r="P227" s="7"/>
      <c r="Q227" s="7"/>
    </row>
    <row r="228" spans="3:17" x14ac:dyDescent="0.2">
      <c r="C228" s="12"/>
      <c r="D228" s="12"/>
      <c r="E228" s="7"/>
      <c r="F228" s="7"/>
      <c r="G228" s="7"/>
      <c r="H228" s="7"/>
      <c r="I228" s="7"/>
      <c r="J228" s="7"/>
      <c r="K228" s="7"/>
      <c r="L228" s="7"/>
      <c r="M228" s="7"/>
      <c r="N228" s="7"/>
      <c r="O228" s="7"/>
      <c r="P228" s="7"/>
      <c r="Q228" s="7"/>
    </row>
    <row r="229" spans="3:17" x14ac:dyDescent="0.2">
      <c r="C229" s="12"/>
      <c r="D229" s="12"/>
      <c r="E229" s="7"/>
      <c r="F229" s="7"/>
      <c r="G229" s="7"/>
      <c r="H229" s="7"/>
      <c r="I229" s="7"/>
      <c r="J229" s="7"/>
      <c r="K229" s="7"/>
      <c r="L229" s="7"/>
      <c r="M229" s="7"/>
      <c r="N229" s="7"/>
      <c r="O229" s="7"/>
      <c r="P229" s="7"/>
      <c r="Q229" s="7"/>
    </row>
    <row r="230" spans="3:17" x14ac:dyDescent="0.2">
      <c r="C230" s="12"/>
      <c r="D230" s="12"/>
      <c r="E230" s="7"/>
      <c r="F230" s="7"/>
      <c r="G230" s="7"/>
      <c r="H230" s="7"/>
      <c r="I230" s="7"/>
      <c r="J230" s="7"/>
      <c r="K230" s="7"/>
      <c r="L230" s="7"/>
      <c r="M230" s="7"/>
      <c r="N230" s="7"/>
      <c r="O230" s="7"/>
      <c r="P230" s="7"/>
      <c r="Q230" s="7"/>
    </row>
    <row r="231" spans="3:17" x14ac:dyDescent="0.2">
      <c r="C231" s="12"/>
      <c r="D231" s="12"/>
      <c r="E231" s="7"/>
      <c r="F231" s="7"/>
      <c r="G231" s="7"/>
      <c r="H231" s="7"/>
      <c r="I231" s="7"/>
      <c r="J231" s="7"/>
      <c r="K231" s="7"/>
      <c r="L231" s="7"/>
      <c r="M231" s="7"/>
      <c r="N231" s="7"/>
      <c r="O231" s="7"/>
      <c r="P231" s="7"/>
      <c r="Q231" s="7"/>
    </row>
    <row r="232" spans="3:17" x14ac:dyDescent="0.2">
      <c r="C232" s="12"/>
      <c r="D232" s="12"/>
      <c r="E232" s="7"/>
      <c r="F232" s="7"/>
      <c r="G232" s="7"/>
      <c r="H232" s="7"/>
      <c r="I232" s="7"/>
      <c r="J232" s="7"/>
      <c r="K232" s="7"/>
      <c r="L232" s="7"/>
      <c r="M232" s="7"/>
      <c r="N232" s="7"/>
      <c r="O232" s="7"/>
      <c r="P232" s="7"/>
      <c r="Q232" s="7"/>
    </row>
    <row r="233" spans="3:17" x14ac:dyDescent="0.2">
      <c r="C233" s="12"/>
      <c r="D233" s="12"/>
      <c r="E233" s="7"/>
      <c r="F233" s="7"/>
      <c r="G233" s="7"/>
      <c r="H233" s="7"/>
      <c r="I233" s="7"/>
      <c r="J233" s="7"/>
      <c r="K233" s="7"/>
      <c r="L233" s="7"/>
      <c r="M233" s="7"/>
      <c r="N233" s="7"/>
      <c r="O233" s="7"/>
      <c r="P233" s="7"/>
      <c r="Q233" s="7"/>
    </row>
    <row r="234" spans="3:17" x14ac:dyDescent="0.2">
      <c r="C234" s="12"/>
      <c r="D234" s="12"/>
      <c r="E234" s="7"/>
      <c r="F234" s="7"/>
      <c r="G234" s="7"/>
      <c r="H234" s="7"/>
      <c r="I234" s="7"/>
      <c r="J234" s="7"/>
      <c r="K234" s="7"/>
      <c r="L234" s="7"/>
      <c r="M234" s="7"/>
      <c r="N234" s="7"/>
      <c r="O234" s="7"/>
      <c r="P234" s="7"/>
      <c r="Q234" s="7"/>
    </row>
    <row r="235" spans="3:17" x14ac:dyDescent="0.2">
      <c r="C235" s="12"/>
      <c r="D235" s="12"/>
      <c r="E235" s="7"/>
      <c r="F235" s="7"/>
      <c r="G235" s="7"/>
      <c r="H235" s="7"/>
      <c r="I235" s="7"/>
      <c r="J235" s="7"/>
      <c r="K235" s="7"/>
      <c r="L235" s="7"/>
      <c r="M235" s="7"/>
      <c r="N235" s="7"/>
      <c r="O235" s="7"/>
      <c r="P235" s="7"/>
      <c r="Q235" s="7"/>
    </row>
    <row r="236" spans="3:17" x14ac:dyDescent="0.2">
      <c r="C236" s="12"/>
      <c r="D236" s="12"/>
      <c r="E236" s="7"/>
      <c r="F236" s="7"/>
      <c r="G236" s="7"/>
      <c r="H236" s="7"/>
      <c r="I236" s="7"/>
      <c r="J236" s="7"/>
      <c r="K236" s="7"/>
      <c r="L236" s="7"/>
      <c r="M236" s="7"/>
      <c r="N236" s="7"/>
      <c r="O236" s="7"/>
      <c r="P236" s="7"/>
      <c r="Q236" s="7"/>
    </row>
    <row r="237" spans="3:17" x14ac:dyDescent="0.2">
      <c r="C237" s="12"/>
      <c r="D237" s="12"/>
      <c r="E237" s="7"/>
      <c r="F237" s="7"/>
      <c r="G237" s="7"/>
      <c r="H237" s="7"/>
      <c r="I237" s="7"/>
      <c r="J237" s="7"/>
      <c r="K237" s="7"/>
      <c r="L237" s="7"/>
      <c r="M237" s="7"/>
      <c r="N237" s="7"/>
      <c r="O237" s="7"/>
      <c r="P237" s="7"/>
      <c r="Q237" s="7"/>
    </row>
    <row r="238" spans="3:17" x14ac:dyDescent="0.2">
      <c r="C238" s="12"/>
      <c r="D238" s="12"/>
      <c r="E238" s="7"/>
      <c r="F238" s="7"/>
      <c r="G238" s="7"/>
      <c r="H238" s="7"/>
      <c r="I238" s="7"/>
      <c r="J238" s="7"/>
      <c r="K238" s="7"/>
      <c r="L238" s="7"/>
      <c r="M238" s="7"/>
      <c r="N238" s="7"/>
      <c r="O238" s="7"/>
      <c r="P238" s="7"/>
      <c r="Q238" s="7"/>
    </row>
    <row r="239" spans="3:17" x14ac:dyDescent="0.2">
      <c r="C239" s="12"/>
      <c r="D239" s="12"/>
      <c r="E239" s="7"/>
      <c r="F239" s="7"/>
      <c r="G239" s="7"/>
      <c r="H239" s="7"/>
      <c r="I239" s="7"/>
      <c r="J239" s="7"/>
      <c r="K239" s="7"/>
      <c r="L239" s="7"/>
      <c r="M239" s="7"/>
      <c r="N239" s="7"/>
      <c r="O239" s="7"/>
      <c r="P239" s="7"/>
      <c r="Q239" s="7"/>
    </row>
    <row r="240" spans="3:17" x14ac:dyDescent="0.2">
      <c r="C240" s="12"/>
      <c r="D240" s="12"/>
      <c r="E240" s="7"/>
      <c r="F240" s="7"/>
      <c r="G240" s="7"/>
      <c r="H240" s="7"/>
      <c r="I240" s="7"/>
      <c r="J240" s="7"/>
      <c r="K240" s="7"/>
      <c r="L240" s="7"/>
      <c r="M240" s="7"/>
      <c r="N240" s="7"/>
      <c r="O240" s="7"/>
      <c r="P240" s="7"/>
      <c r="Q240" s="7"/>
    </row>
    <row r="241" spans="3:17" x14ac:dyDescent="0.2">
      <c r="C241" s="12"/>
      <c r="D241" s="12"/>
      <c r="E241" s="7"/>
      <c r="F241" s="7"/>
      <c r="G241" s="7"/>
      <c r="H241" s="7"/>
      <c r="I241" s="7"/>
      <c r="J241" s="7"/>
      <c r="K241" s="7"/>
      <c r="L241" s="7"/>
      <c r="M241" s="7"/>
      <c r="N241" s="7"/>
      <c r="O241" s="7"/>
      <c r="P241" s="7"/>
      <c r="Q241" s="7"/>
    </row>
    <row r="242" spans="3:17" x14ac:dyDescent="0.2">
      <c r="C242" s="12"/>
      <c r="D242" s="12"/>
      <c r="E242" s="7"/>
      <c r="F242" s="7"/>
      <c r="G242" s="7"/>
      <c r="H242" s="7"/>
      <c r="I242" s="7"/>
      <c r="J242" s="7"/>
      <c r="K242" s="7"/>
      <c r="L242" s="7"/>
      <c r="M242" s="7"/>
      <c r="N242" s="7"/>
      <c r="O242" s="7"/>
      <c r="P242" s="7"/>
      <c r="Q242" s="7"/>
    </row>
    <row r="243" spans="3:17" x14ac:dyDescent="0.2">
      <c r="C243" s="12"/>
      <c r="D243" s="12"/>
      <c r="E243" s="7"/>
      <c r="F243" s="7"/>
      <c r="G243" s="7"/>
      <c r="H243" s="7"/>
      <c r="I243" s="7"/>
      <c r="J243" s="7"/>
      <c r="K243" s="7"/>
      <c r="L243" s="7"/>
      <c r="M243" s="7"/>
      <c r="N243" s="7"/>
      <c r="O243" s="7"/>
      <c r="P243" s="7"/>
      <c r="Q243" s="7"/>
    </row>
    <row r="244" spans="3:17" x14ac:dyDescent="0.2">
      <c r="C244" s="12"/>
      <c r="D244" s="12"/>
      <c r="E244" s="7"/>
      <c r="F244" s="7"/>
      <c r="G244" s="7"/>
      <c r="H244" s="7"/>
      <c r="I244" s="7"/>
      <c r="J244" s="7"/>
      <c r="K244" s="7"/>
      <c r="L244" s="7"/>
      <c r="M244" s="7"/>
      <c r="N244" s="7"/>
      <c r="O244" s="7"/>
      <c r="P244" s="7"/>
      <c r="Q244" s="7"/>
    </row>
    <row r="245" spans="3:17" x14ac:dyDescent="0.2">
      <c r="C245" s="12"/>
      <c r="D245" s="12"/>
      <c r="E245" s="7"/>
      <c r="F245" s="7"/>
      <c r="G245" s="7"/>
      <c r="H245" s="7"/>
      <c r="I245" s="7"/>
      <c r="J245" s="7"/>
      <c r="K245" s="7"/>
      <c r="L245" s="7"/>
      <c r="M245" s="7"/>
      <c r="N245" s="7"/>
      <c r="O245" s="7"/>
      <c r="P245" s="7"/>
      <c r="Q245" s="7"/>
    </row>
    <row r="246" spans="3:17" x14ac:dyDescent="0.2">
      <c r="C246" s="12"/>
      <c r="D246" s="12"/>
      <c r="E246" s="7"/>
      <c r="F246" s="7"/>
      <c r="G246" s="7"/>
      <c r="H246" s="7"/>
      <c r="I246" s="7"/>
      <c r="J246" s="7"/>
      <c r="K246" s="7"/>
      <c r="L246" s="7"/>
      <c r="M246" s="7"/>
      <c r="N246" s="7"/>
      <c r="O246" s="7"/>
      <c r="P246" s="7"/>
      <c r="Q246" s="7"/>
    </row>
    <row r="247" spans="3:17" x14ac:dyDescent="0.2">
      <c r="C247" s="12"/>
      <c r="D247" s="12"/>
      <c r="E247" s="7"/>
      <c r="F247" s="7"/>
      <c r="G247" s="7"/>
      <c r="H247" s="7"/>
      <c r="I247" s="7"/>
      <c r="J247" s="7"/>
      <c r="K247" s="7"/>
      <c r="L247" s="7"/>
      <c r="M247" s="7"/>
      <c r="N247" s="7"/>
      <c r="O247" s="7"/>
      <c r="P247" s="7"/>
      <c r="Q247" s="7"/>
    </row>
    <row r="248" spans="3:17" x14ac:dyDescent="0.2">
      <c r="C248" s="12"/>
      <c r="D248" s="12"/>
      <c r="E248" s="7"/>
      <c r="F248" s="7"/>
      <c r="G248" s="7"/>
      <c r="H248" s="7"/>
      <c r="I248" s="7"/>
      <c r="J248" s="7"/>
      <c r="K248" s="7"/>
      <c r="L248" s="7"/>
      <c r="M248" s="7"/>
      <c r="N248" s="7"/>
      <c r="O248" s="7"/>
      <c r="P248" s="7"/>
      <c r="Q248" s="7"/>
    </row>
    <row r="249" spans="3:17" x14ac:dyDescent="0.2">
      <c r="C249" s="12"/>
      <c r="D249" s="12"/>
      <c r="E249" s="7"/>
      <c r="F249" s="7"/>
      <c r="G249" s="7"/>
      <c r="H249" s="7"/>
      <c r="I249" s="7"/>
      <c r="J249" s="7"/>
      <c r="K249" s="7"/>
      <c r="L249" s="7"/>
      <c r="M249" s="7"/>
      <c r="N249" s="7"/>
      <c r="O249" s="7"/>
      <c r="P249" s="7"/>
      <c r="Q249" s="7"/>
    </row>
    <row r="250" spans="3:17" x14ac:dyDescent="0.2">
      <c r="C250" s="12"/>
      <c r="D250" s="12"/>
      <c r="E250" s="7"/>
      <c r="F250" s="7"/>
      <c r="G250" s="7"/>
      <c r="H250" s="7"/>
      <c r="I250" s="7"/>
      <c r="J250" s="7"/>
      <c r="K250" s="7"/>
      <c r="L250" s="7"/>
      <c r="M250" s="7"/>
      <c r="N250" s="7"/>
      <c r="O250" s="7"/>
      <c r="P250" s="7"/>
      <c r="Q250" s="7"/>
    </row>
    <row r="251" spans="3:17" x14ac:dyDescent="0.2">
      <c r="C251" s="12"/>
      <c r="D251" s="12"/>
      <c r="E251" s="7"/>
      <c r="F251" s="7"/>
      <c r="G251" s="7"/>
      <c r="H251" s="7"/>
      <c r="I251" s="7"/>
      <c r="J251" s="7"/>
      <c r="K251" s="7"/>
      <c r="L251" s="7"/>
      <c r="M251" s="7"/>
      <c r="N251" s="7"/>
      <c r="O251" s="7"/>
      <c r="P251" s="7"/>
      <c r="Q251" s="7"/>
    </row>
    <row r="252" spans="3:17" x14ac:dyDescent="0.2">
      <c r="C252" s="12"/>
      <c r="D252" s="12"/>
      <c r="E252" s="7"/>
      <c r="F252" s="7"/>
      <c r="G252" s="7"/>
      <c r="H252" s="7"/>
      <c r="I252" s="7"/>
      <c r="J252" s="7"/>
      <c r="K252" s="7"/>
      <c r="L252" s="7"/>
      <c r="M252" s="7"/>
      <c r="N252" s="7"/>
      <c r="O252" s="7"/>
      <c r="P252" s="7"/>
      <c r="Q252" s="7"/>
    </row>
    <row r="253" spans="3:17" x14ac:dyDescent="0.2">
      <c r="C253" s="12"/>
      <c r="D253" s="12"/>
      <c r="E253" s="7"/>
      <c r="F253" s="7"/>
      <c r="G253" s="7"/>
      <c r="H253" s="7"/>
      <c r="I253" s="7"/>
      <c r="J253" s="7"/>
      <c r="K253" s="7"/>
      <c r="L253" s="7"/>
      <c r="M253" s="7"/>
      <c r="N253" s="7"/>
      <c r="O253" s="7"/>
      <c r="P253" s="7"/>
      <c r="Q253" s="7"/>
    </row>
    <row r="254" spans="3:17" x14ac:dyDescent="0.2">
      <c r="C254" s="12"/>
      <c r="D254" s="12"/>
      <c r="E254" s="7"/>
      <c r="F254" s="7"/>
      <c r="G254" s="7"/>
      <c r="H254" s="7"/>
      <c r="I254" s="7"/>
      <c r="J254" s="7"/>
      <c r="K254" s="7"/>
      <c r="L254" s="7"/>
      <c r="M254" s="7"/>
      <c r="N254" s="7"/>
      <c r="O254" s="7"/>
      <c r="P254" s="7"/>
      <c r="Q254" s="7"/>
    </row>
    <row r="255" spans="3:17" x14ac:dyDescent="0.2">
      <c r="C255" s="12"/>
      <c r="D255" s="12"/>
      <c r="E255" s="7"/>
      <c r="F255" s="7"/>
      <c r="G255" s="7"/>
      <c r="H255" s="7"/>
      <c r="I255" s="7"/>
      <c r="J255" s="7"/>
      <c r="K255" s="7"/>
      <c r="L255" s="7"/>
      <c r="M255" s="7"/>
      <c r="N255" s="7"/>
      <c r="O255" s="7"/>
      <c r="P255" s="7"/>
      <c r="Q255" s="7"/>
    </row>
    <row r="256" spans="3:17" x14ac:dyDescent="0.2">
      <c r="C256" s="12"/>
      <c r="D256" s="12"/>
      <c r="E256" s="7"/>
      <c r="F256" s="7"/>
      <c r="G256" s="7"/>
      <c r="H256" s="7"/>
      <c r="I256" s="7"/>
      <c r="J256" s="7"/>
      <c r="K256" s="7"/>
      <c r="L256" s="7"/>
      <c r="M256" s="7"/>
      <c r="N256" s="7"/>
      <c r="O256" s="7"/>
      <c r="P256" s="7"/>
      <c r="Q256" s="7"/>
    </row>
    <row r="257" spans="3:17" x14ac:dyDescent="0.2">
      <c r="C257" s="12"/>
      <c r="D257" s="12"/>
      <c r="E257" s="7"/>
      <c r="F257" s="7"/>
      <c r="G257" s="7"/>
      <c r="H257" s="7"/>
      <c r="I257" s="7"/>
      <c r="J257" s="7"/>
      <c r="K257" s="7"/>
      <c r="L257" s="7"/>
      <c r="M257" s="7"/>
      <c r="N257" s="7"/>
      <c r="O257" s="7"/>
      <c r="P257" s="7"/>
      <c r="Q257" s="7"/>
    </row>
    <row r="258" spans="3:17" x14ac:dyDescent="0.2">
      <c r="C258" s="12"/>
      <c r="D258" s="12"/>
      <c r="E258" s="7"/>
      <c r="F258" s="7"/>
      <c r="G258" s="7"/>
      <c r="H258" s="7"/>
      <c r="I258" s="7"/>
      <c r="J258" s="7"/>
      <c r="K258" s="7"/>
      <c r="L258" s="7"/>
      <c r="M258" s="7"/>
      <c r="N258" s="7"/>
      <c r="O258" s="7"/>
      <c r="P258" s="7"/>
      <c r="Q258" s="7"/>
    </row>
    <row r="259" spans="3:17" x14ac:dyDescent="0.2">
      <c r="C259" s="12"/>
      <c r="D259" s="12"/>
      <c r="E259" s="7"/>
      <c r="F259" s="7"/>
      <c r="G259" s="7"/>
      <c r="H259" s="7"/>
      <c r="I259" s="7"/>
      <c r="J259" s="7"/>
      <c r="K259" s="7"/>
      <c r="L259" s="7"/>
      <c r="M259" s="7"/>
      <c r="N259" s="7"/>
      <c r="O259" s="7"/>
      <c r="P259" s="7"/>
      <c r="Q259" s="7"/>
    </row>
    <row r="260" spans="3:17" x14ac:dyDescent="0.2">
      <c r="C260" s="12"/>
      <c r="D260" s="12"/>
      <c r="E260" s="7"/>
      <c r="F260" s="7"/>
      <c r="G260" s="7"/>
      <c r="H260" s="7"/>
      <c r="I260" s="7"/>
      <c r="J260" s="7"/>
      <c r="K260" s="7"/>
      <c r="L260" s="7"/>
      <c r="M260" s="7"/>
      <c r="N260" s="7"/>
      <c r="O260" s="7"/>
      <c r="P260" s="7"/>
      <c r="Q260" s="7"/>
    </row>
  </sheetData>
  <mergeCells count="3">
    <mergeCell ref="C1:D1"/>
    <mergeCell ref="C65:D65"/>
    <mergeCell ref="C64:D64"/>
  </mergeCells>
  <dataValidations count="2">
    <dataValidation allowBlank="1" showInputMessage="1" showErrorMessage="1" promptTitle="ВНИМАНИЕ!" prompt="Запрещается:_x000a_1. удалять этот столбец_x000a_2. добавлять новый столбец ПЕРЕД ним" sqref="IO65505 SK65505 ACG65505 AMC65505 AVY65505 BFU65505 BPQ65505 BZM65505 CJI65505 CTE65505 DDA65505 DMW65505 DWS65505 EGO65505 EQK65505 FAG65505 FKC65505 FTY65505 GDU65505 GNQ65505 GXM65505 HHI65505 HRE65505 IBA65505 IKW65505 IUS65505 JEO65505 JOK65505 JYG65505 KIC65505 KRY65505 LBU65505 LLQ65505 LVM65505 MFI65505 MPE65505 MZA65505 NIW65505 NSS65505 OCO65505 OMK65505 OWG65505 PGC65505 PPY65505 PZU65505 QJQ65505 QTM65505 RDI65505 RNE65505 RXA65505 SGW65505 SQS65505 TAO65505 TKK65505 TUG65505 UEC65505 UNY65505 UXU65505 VHQ65505 VRM65505 WBI65505 WLE65505 WVA65505 IO131041 SK131041 ACG131041 AMC131041 AVY131041 BFU131041 BPQ131041 BZM131041 CJI131041 CTE131041 DDA131041 DMW131041 DWS131041 EGO131041 EQK131041 FAG131041 FKC131041 FTY131041 GDU131041 GNQ131041 GXM131041 HHI131041 HRE131041 IBA131041 IKW131041 IUS131041 JEO131041 JOK131041 JYG131041 KIC131041 KRY131041 LBU131041 LLQ131041 LVM131041 MFI131041 MPE131041 MZA131041 NIW131041 NSS131041 OCO131041 OMK131041 OWG131041 PGC131041 PPY131041 PZU131041 QJQ131041 QTM131041 RDI131041 RNE131041 RXA131041 SGW131041 SQS131041 TAO131041 TKK131041 TUG131041 UEC131041 UNY131041 UXU131041 VHQ131041 VRM131041 WBI131041 WLE131041 WVA131041 IO196577 SK196577 ACG196577 AMC196577 AVY196577 BFU196577 BPQ196577 BZM196577 CJI196577 CTE196577 DDA196577 DMW196577 DWS196577 EGO196577 EQK196577 FAG196577 FKC196577 FTY196577 GDU196577 GNQ196577 GXM196577 HHI196577 HRE196577 IBA196577 IKW196577 IUS196577 JEO196577 JOK196577 JYG196577 KIC196577 KRY196577 LBU196577 LLQ196577 LVM196577 MFI196577 MPE196577 MZA196577 NIW196577 NSS196577 OCO196577 OMK196577 OWG196577 PGC196577 PPY196577 PZU196577 QJQ196577 QTM196577 RDI196577 RNE196577 RXA196577 SGW196577 SQS196577 TAO196577 TKK196577 TUG196577 UEC196577 UNY196577 UXU196577 VHQ196577 VRM196577 WBI196577 WLE196577 WVA196577 IO262113 SK262113 ACG262113 AMC262113 AVY262113 BFU262113 BPQ262113 BZM262113 CJI262113 CTE262113 DDA262113 DMW262113 DWS262113 EGO262113 EQK262113 FAG262113 FKC262113 FTY262113 GDU262113 GNQ262113 GXM262113 HHI262113 HRE262113 IBA262113 IKW262113 IUS262113 JEO262113 JOK262113 JYG262113 KIC262113 KRY262113 LBU262113 LLQ262113 LVM262113 MFI262113 MPE262113 MZA262113 NIW262113 NSS262113 OCO262113 OMK262113 OWG262113 PGC262113 PPY262113 PZU262113 QJQ262113 QTM262113 RDI262113 RNE262113 RXA262113 SGW262113 SQS262113 TAO262113 TKK262113 TUG262113 UEC262113 UNY262113 UXU262113 VHQ262113 VRM262113 WBI262113 WLE262113 WVA262113 IO327649 SK327649 ACG327649 AMC327649 AVY327649 BFU327649 BPQ327649 BZM327649 CJI327649 CTE327649 DDA327649 DMW327649 DWS327649 EGO327649 EQK327649 FAG327649 FKC327649 FTY327649 GDU327649 GNQ327649 GXM327649 HHI327649 HRE327649 IBA327649 IKW327649 IUS327649 JEO327649 JOK327649 JYG327649 KIC327649 KRY327649 LBU327649 LLQ327649 LVM327649 MFI327649 MPE327649 MZA327649 NIW327649 NSS327649 OCO327649 OMK327649 OWG327649 PGC327649 PPY327649 PZU327649 QJQ327649 QTM327649 RDI327649 RNE327649 RXA327649 SGW327649 SQS327649 TAO327649 TKK327649 TUG327649 UEC327649 UNY327649 UXU327649 VHQ327649 VRM327649 WBI327649 WLE327649 WVA327649 IO393185 SK393185 ACG393185 AMC393185 AVY393185 BFU393185 BPQ393185 BZM393185 CJI393185 CTE393185 DDA393185 DMW393185 DWS393185 EGO393185 EQK393185 FAG393185 FKC393185 FTY393185 GDU393185 GNQ393185 GXM393185 HHI393185 HRE393185 IBA393185 IKW393185 IUS393185 JEO393185 JOK393185 JYG393185 KIC393185 KRY393185 LBU393185 LLQ393185 LVM393185 MFI393185 MPE393185 MZA393185 NIW393185 NSS393185 OCO393185 OMK393185 OWG393185 PGC393185 PPY393185 PZU393185 QJQ393185 QTM393185 RDI393185 RNE393185 RXA393185 SGW393185 SQS393185 TAO393185 TKK393185 TUG393185 UEC393185 UNY393185 UXU393185 VHQ393185 VRM393185 WBI393185 WLE393185 WVA393185 IO458721 SK458721 ACG458721 AMC458721 AVY458721 BFU458721 BPQ458721 BZM458721 CJI458721 CTE458721 DDA458721 DMW458721 DWS458721 EGO458721 EQK458721 FAG458721 FKC458721 FTY458721 GDU458721 GNQ458721 GXM458721 HHI458721 HRE458721 IBA458721 IKW458721 IUS458721 JEO458721 JOK458721 JYG458721 KIC458721 KRY458721 LBU458721 LLQ458721 LVM458721 MFI458721 MPE458721 MZA458721 NIW458721 NSS458721 OCO458721 OMK458721 OWG458721 PGC458721 PPY458721 PZU458721 QJQ458721 QTM458721 RDI458721 RNE458721 RXA458721 SGW458721 SQS458721 TAO458721 TKK458721 TUG458721 UEC458721 UNY458721 UXU458721 VHQ458721 VRM458721 WBI458721 WLE458721 WVA458721 IO524257 SK524257 ACG524257 AMC524257 AVY524257 BFU524257 BPQ524257 BZM524257 CJI524257 CTE524257 DDA524257 DMW524257 DWS524257 EGO524257 EQK524257 FAG524257 FKC524257 FTY524257 GDU524257 GNQ524257 GXM524257 HHI524257 HRE524257 IBA524257 IKW524257 IUS524257 JEO524257 JOK524257 JYG524257 KIC524257 KRY524257 LBU524257 LLQ524257 LVM524257 MFI524257 MPE524257 MZA524257 NIW524257 NSS524257 OCO524257 OMK524257 OWG524257 PGC524257 PPY524257 PZU524257 QJQ524257 QTM524257 RDI524257 RNE524257 RXA524257 SGW524257 SQS524257 TAO524257 TKK524257 TUG524257 UEC524257 UNY524257 UXU524257 VHQ524257 VRM524257 WBI524257 WLE524257 WVA524257 IO589793 SK589793 ACG589793 AMC589793 AVY589793 BFU589793 BPQ589793 BZM589793 CJI589793 CTE589793 DDA589793 DMW589793 DWS589793 EGO589793 EQK589793 FAG589793 FKC589793 FTY589793 GDU589793 GNQ589793 GXM589793 HHI589793 HRE589793 IBA589793 IKW589793 IUS589793 JEO589793 JOK589793 JYG589793 KIC589793 KRY589793 LBU589793 LLQ589793 LVM589793 MFI589793 MPE589793 MZA589793 NIW589793 NSS589793 OCO589793 OMK589793 OWG589793 PGC589793 PPY589793 PZU589793 QJQ589793 QTM589793 RDI589793 RNE589793 RXA589793 SGW589793 SQS589793 TAO589793 TKK589793 TUG589793 UEC589793 UNY589793 UXU589793 VHQ589793 VRM589793 WBI589793 WLE589793 WVA589793 IO655329 SK655329 ACG655329 AMC655329 AVY655329 BFU655329 BPQ655329 BZM655329 CJI655329 CTE655329 DDA655329 DMW655329 DWS655329 EGO655329 EQK655329 FAG655329 FKC655329 FTY655329 GDU655329 GNQ655329 GXM655329 HHI655329 HRE655329 IBA655329 IKW655329 IUS655329 JEO655329 JOK655329 JYG655329 KIC655329 KRY655329 LBU655329 LLQ655329 LVM655329 MFI655329 MPE655329 MZA655329 NIW655329 NSS655329 OCO655329 OMK655329 OWG655329 PGC655329 PPY655329 PZU655329 QJQ655329 QTM655329 RDI655329 RNE655329 RXA655329 SGW655329 SQS655329 TAO655329 TKK655329 TUG655329 UEC655329 UNY655329 UXU655329 VHQ655329 VRM655329 WBI655329 WLE655329 WVA655329 IO720865 SK720865 ACG720865 AMC720865 AVY720865 BFU720865 BPQ720865 BZM720865 CJI720865 CTE720865 DDA720865 DMW720865 DWS720865 EGO720865 EQK720865 FAG720865 FKC720865 FTY720865 GDU720865 GNQ720865 GXM720865 HHI720865 HRE720865 IBA720865 IKW720865 IUS720865 JEO720865 JOK720865 JYG720865 KIC720865 KRY720865 LBU720865 LLQ720865 LVM720865 MFI720865 MPE720865 MZA720865 NIW720865 NSS720865 OCO720865 OMK720865 OWG720865 PGC720865 PPY720865 PZU720865 QJQ720865 QTM720865 RDI720865 RNE720865 RXA720865 SGW720865 SQS720865 TAO720865 TKK720865 TUG720865 UEC720865 UNY720865 UXU720865 VHQ720865 VRM720865 WBI720865 WLE720865 WVA720865 IO786401 SK786401 ACG786401 AMC786401 AVY786401 BFU786401 BPQ786401 BZM786401 CJI786401 CTE786401 DDA786401 DMW786401 DWS786401 EGO786401 EQK786401 FAG786401 FKC786401 FTY786401 GDU786401 GNQ786401 GXM786401 HHI786401 HRE786401 IBA786401 IKW786401 IUS786401 JEO786401 JOK786401 JYG786401 KIC786401 KRY786401 LBU786401 LLQ786401 LVM786401 MFI786401 MPE786401 MZA786401 NIW786401 NSS786401 OCO786401 OMK786401 OWG786401 PGC786401 PPY786401 PZU786401 QJQ786401 QTM786401 RDI786401 RNE786401 RXA786401 SGW786401 SQS786401 TAO786401 TKK786401 TUG786401 UEC786401 UNY786401 UXU786401 VHQ786401 VRM786401 WBI786401 WLE786401 WVA786401 IO851937 SK851937 ACG851937 AMC851937 AVY851937 BFU851937 BPQ851937 BZM851937 CJI851937 CTE851937 DDA851937 DMW851937 DWS851937 EGO851937 EQK851937 FAG851937 FKC851937 FTY851937 GDU851937 GNQ851937 GXM851937 HHI851937 HRE851937 IBA851937 IKW851937 IUS851937 JEO851937 JOK851937 JYG851937 KIC851937 KRY851937 LBU851937 LLQ851937 LVM851937 MFI851937 MPE851937 MZA851937 NIW851937 NSS851937 OCO851937 OMK851937 OWG851937 PGC851937 PPY851937 PZU851937 QJQ851937 QTM851937 RDI851937 RNE851937 RXA851937 SGW851937 SQS851937 TAO851937 TKK851937 TUG851937 UEC851937 UNY851937 UXU851937 VHQ851937 VRM851937 WBI851937 WLE851937 WVA851937 IO917473 SK917473 ACG917473 AMC917473 AVY917473 BFU917473 BPQ917473 BZM917473 CJI917473 CTE917473 DDA917473 DMW917473 DWS917473 EGO917473 EQK917473 FAG917473 FKC917473 FTY917473 GDU917473 GNQ917473 GXM917473 HHI917473 HRE917473 IBA917473 IKW917473 IUS917473 JEO917473 JOK917473 JYG917473 KIC917473 KRY917473 LBU917473 LLQ917473 LVM917473 MFI917473 MPE917473 MZA917473 NIW917473 NSS917473 OCO917473 OMK917473 OWG917473 PGC917473 PPY917473 PZU917473 QJQ917473 QTM917473 RDI917473 RNE917473 RXA917473 SGW917473 SQS917473 TAO917473 TKK917473 TUG917473 UEC917473 UNY917473 UXU917473 VHQ917473 VRM917473 WBI917473 WLE917473 WVA917473 IO983009 SK983009 ACG983009 AMC983009 AVY983009 BFU983009 BPQ983009 BZM983009 CJI983009 CTE983009 DDA983009 DMW983009 DWS983009 EGO983009 EQK983009 FAG983009 FKC983009 FTY983009 GDU983009 GNQ983009 GXM983009 HHI983009 HRE983009 IBA983009 IKW983009 IUS983009 JEO983009 JOK983009 JYG983009 KIC983009 KRY983009 LBU983009 LLQ983009 LVM983009 MFI983009 MPE983009 MZA983009 NIW983009 NSS983009 OCO983009 OMK983009 OWG983009 PGC983009 PPY983009 PZU983009 QJQ983009 QTM983009 RDI983009 RNE983009 RXA983009 SGW983009 SQS983009 TAO983009 TKK983009 TUG983009 UEC983009 UNY983009 UXU983009 VHQ983009 VRM983009 WBI983009 WLE983009 WVA983009"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O65506:IO131040 SK65506:SK131040 ACG65506:ACG131040 AMC65506:AMC131040 AVY65506:AVY131040 BFU65506:BFU131040 BPQ65506:BPQ131040 BZM65506:BZM131040 CJI65506:CJI131040 CTE65506:CTE131040 DDA65506:DDA131040 DMW65506:DMW131040 DWS65506:DWS131040 EGO65506:EGO131040 EQK65506:EQK131040 FAG65506:FAG131040 FKC65506:FKC131040 FTY65506:FTY131040 GDU65506:GDU131040 GNQ65506:GNQ131040 GXM65506:GXM131040 HHI65506:HHI131040 HRE65506:HRE131040 IBA65506:IBA131040 IKW65506:IKW131040 IUS65506:IUS131040 JEO65506:JEO131040 JOK65506:JOK131040 JYG65506:JYG131040 KIC65506:KIC131040 KRY65506:KRY131040 LBU65506:LBU131040 LLQ65506:LLQ131040 LVM65506:LVM131040 MFI65506:MFI131040 MPE65506:MPE131040 MZA65506:MZA131040 NIW65506:NIW131040 NSS65506:NSS131040 OCO65506:OCO131040 OMK65506:OMK131040 OWG65506:OWG131040 PGC65506:PGC131040 PPY65506:PPY131040 PZU65506:PZU131040 QJQ65506:QJQ131040 QTM65506:QTM131040 RDI65506:RDI131040 RNE65506:RNE131040 RXA65506:RXA131040 SGW65506:SGW131040 SQS65506:SQS131040 TAO65506:TAO131040 TKK65506:TKK131040 TUG65506:TUG131040 UEC65506:UEC131040 UNY65506:UNY131040 UXU65506:UXU131040 VHQ65506:VHQ131040 VRM65506:VRM131040 WBI65506:WBI131040 WLE65506:WLE131040 WVA65506:WVA131040 IO131042:IO196576 SK131042:SK196576 ACG131042:ACG196576 AMC131042:AMC196576 AVY131042:AVY196576 BFU131042:BFU196576 BPQ131042:BPQ196576 BZM131042:BZM196576 CJI131042:CJI196576 CTE131042:CTE196576 DDA131042:DDA196576 DMW131042:DMW196576 DWS131042:DWS196576 EGO131042:EGO196576 EQK131042:EQK196576 FAG131042:FAG196576 FKC131042:FKC196576 FTY131042:FTY196576 GDU131042:GDU196576 GNQ131042:GNQ196576 GXM131042:GXM196576 HHI131042:HHI196576 HRE131042:HRE196576 IBA131042:IBA196576 IKW131042:IKW196576 IUS131042:IUS196576 JEO131042:JEO196576 JOK131042:JOK196576 JYG131042:JYG196576 KIC131042:KIC196576 KRY131042:KRY196576 LBU131042:LBU196576 LLQ131042:LLQ196576 LVM131042:LVM196576 MFI131042:MFI196576 MPE131042:MPE196576 MZA131042:MZA196576 NIW131042:NIW196576 NSS131042:NSS196576 OCO131042:OCO196576 OMK131042:OMK196576 OWG131042:OWG196576 PGC131042:PGC196576 PPY131042:PPY196576 PZU131042:PZU196576 QJQ131042:QJQ196576 QTM131042:QTM196576 RDI131042:RDI196576 RNE131042:RNE196576 RXA131042:RXA196576 SGW131042:SGW196576 SQS131042:SQS196576 TAO131042:TAO196576 TKK131042:TKK196576 TUG131042:TUG196576 UEC131042:UEC196576 UNY131042:UNY196576 UXU131042:UXU196576 VHQ131042:VHQ196576 VRM131042:VRM196576 WBI131042:WBI196576 WLE131042:WLE196576 WVA131042:WVA196576 IO196578:IO262112 SK196578:SK262112 ACG196578:ACG262112 AMC196578:AMC262112 AVY196578:AVY262112 BFU196578:BFU262112 BPQ196578:BPQ262112 BZM196578:BZM262112 CJI196578:CJI262112 CTE196578:CTE262112 DDA196578:DDA262112 DMW196578:DMW262112 DWS196578:DWS262112 EGO196578:EGO262112 EQK196578:EQK262112 FAG196578:FAG262112 FKC196578:FKC262112 FTY196578:FTY262112 GDU196578:GDU262112 GNQ196578:GNQ262112 GXM196578:GXM262112 HHI196578:HHI262112 HRE196578:HRE262112 IBA196578:IBA262112 IKW196578:IKW262112 IUS196578:IUS262112 JEO196578:JEO262112 JOK196578:JOK262112 JYG196578:JYG262112 KIC196578:KIC262112 KRY196578:KRY262112 LBU196578:LBU262112 LLQ196578:LLQ262112 LVM196578:LVM262112 MFI196578:MFI262112 MPE196578:MPE262112 MZA196578:MZA262112 NIW196578:NIW262112 NSS196578:NSS262112 OCO196578:OCO262112 OMK196578:OMK262112 OWG196578:OWG262112 PGC196578:PGC262112 PPY196578:PPY262112 PZU196578:PZU262112 QJQ196578:QJQ262112 QTM196578:QTM262112 RDI196578:RDI262112 RNE196578:RNE262112 RXA196578:RXA262112 SGW196578:SGW262112 SQS196578:SQS262112 TAO196578:TAO262112 TKK196578:TKK262112 TUG196578:TUG262112 UEC196578:UEC262112 UNY196578:UNY262112 UXU196578:UXU262112 VHQ196578:VHQ262112 VRM196578:VRM262112 WBI196578:WBI262112 WLE196578:WLE262112 WVA196578:WVA262112 IO262114:IO327648 SK262114:SK327648 ACG262114:ACG327648 AMC262114:AMC327648 AVY262114:AVY327648 BFU262114:BFU327648 BPQ262114:BPQ327648 BZM262114:BZM327648 CJI262114:CJI327648 CTE262114:CTE327648 DDA262114:DDA327648 DMW262114:DMW327648 DWS262114:DWS327648 EGO262114:EGO327648 EQK262114:EQK327648 FAG262114:FAG327648 FKC262114:FKC327648 FTY262114:FTY327648 GDU262114:GDU327648 GNQ262114:GNQ327648 GXM262114:GXM327648 HHI262114:HHI327648 HRE262114:HRE327648 IBA262114:IBA327648 IKW262114:IKW327648 IUS262114:IUS327648 JEO262114:JEO327648 JOK262114:JOK327648 JYG262114:JYG327648 KIC262114:KIC327648 KRY262114:KRY327648 LBU262114:LBU327648 LLQ262114:LLQ327648 LVM262114:LVM327648 MFI262114:MFI327648 MPE262114:MPE327648 MZA262114:MZA327648 NIW262114:NIW327648 NSS262114:NSS327648 OCO262114:OCO327648 OMK262114:OMK327648 OWG262114:OWG327648 PGC262114:PGC327648 PPY262114:PPY327648 PZU262114:PZU327648 QJQ262114:QJQ327648 QTM262114:QTM327648 RDI262114:RDI327648 RNE262114:RNE327648 RXA262114:RXA327648 SGW262114:SGW327648 SQS262114:SQS327648 TAO262114:TAO327648 TKK262114:TKK327648 TUG262114:TUG327648 UEC262114:UEC327648 UNY262114:UNY327648 UXU262114:UXU327648 VHQ262114:VHQ327648 VRM262114:VRM327648 WBI262114:WBI327648 WLE262114:WLE327648 WVA262114:WVA327648 IO327650:IO393184 SK327650:SK393184 ACG327650:ACG393184 AMC327650:AMC393184 AVY327650:AVY393184 BFU327650:BFU393184 BPQ327650:BPQ393184 BZM327650:BZM393184 CJI327650:CJI393184 CTE327650:CTE393184 DDA327650:DDA393184 DMW327650:DMW393184 DWS327650:DWS393184 EGO327650:EGO393184 EQK327650:EQK393184 FAG327650:FAG393184 FKC327650:FKC393184 FTY327650:FTY393184 GDU327650:GDU393184 GNQ327650:GNQ393184 GXM327650:GXM393184 HHI327650:HHI393184 HRE327650:HRE393184 IBA327650:IBA393184 IKW327650:IKW393184 IUS327650:IUS393184 JEO327650:JEO393184 JOK327650:JOK393184 JYG327650:JYG393184 KIC327650:KIC393184 KRY327650:KRY393184 LBU327650:LBU393184 LLQ327650:LLQ393184 LVM327650:LVM393184 MFI327650:MFI393184 MPE327650:MPE393184 MZA327650:MZA393184 NIW327650:NIW393184 NSS327650:NSS393184 OCO327650:OCO393184 OMK327650:OMK393184 OWG327650:OWG393184 PGC327650:PGC393184 PPY327650:PPY393184 PZU327650:PZU393184 QJQ327650:QJQ393184 QTM327650:QTM393184 RDI327650:RDI393184 RNE327650:RNE393184 RXA327650:RXA393184 SGW327650:SGW393184 SQS327650:SQS393184 TAO327650:TAO393184 TKK327650:TKK393184 TUG327650:TUG393184 UEC327650:UEC393184 UNY327650:UNY393184 UXU327650:UXU393184 VHQ327650:VHQ393184 VRM327650:VRM393184 WBI327650:WBI393184 WLE327650:WLE393184 WVA327650:WVA393184 IO393186:IO458720 SK393186:SK458720 ACG393186:ACG458720 AMC393186:AMC458720 AVY393186:AVY458720 BFU393186:BFU458720 BPQ393186:BPQ458720 BZM393186:BZM458720 CJI393186:CJI458720 CTE393186:CTE458720 DDA393186:DDA458720 DMW393186:DMW458720 DWS393186:DWS458720 EGO393186:EGO458720 EQK393186:EQK458720 FAG393186:FAG458720 FKC393186:FKC458720 FTY393186:FTY458720 GDU393186:GDU458720 GNQ393186:GNQ458720 GXM393186:GXM458720 HHI393186:HHI458720 HRE393186:HRE458720 IBA393186:IBA458720 IKW393186:IKW458720 IUS393186:IUS458720 JEO393186:JEO458720 JOK393186:JOK458720 JYG393186:JYG458720 KIC393186:KIC458720 KRY393186:KRY458720 LBU393186:LBU458720 LLQ393186:LLQ458720 LVM393186:LVM458720 MFI393186:MFI458720 MPE393186:MPE458720 MZA393186:MZA458720 NIW393186:NIW458720 NSS393186:NSS458720 OCO393186:OCO458720 OMK393186:OMK458720 OWG393186:OWG458720 PGC393186:PGC458720 PPY393186:PPY458720 PZU393186:PZU458720 QJQ393186:QJQ458720 QTM393186:QTM458720 RDI393186:RDI458720 RNE393186:RNE458720 RXA393186:RXA458720 SGW393186:SGW458720 SQS393186:SQS458720 TAO393186:TAO458720 TKK393186:TKK458720 TUG393186:TUG458720 UEC393186:UEC458720 UNY393186:UNY458720 UXU393186:UXU458720 VHQ393186:VHQ458720 VRM393186:VRM458720 WBI393186:WBI458720 WLE393186:WLE458720 WVA393186:WVA458720 IO458722:IO524256 SK458722:SK524256 ACG458722:ACG524256 AMC458722:AMC524256 AVY458722:AVY524256 BFU458722:BFU524256 BPQ458722:BPQ524256 BZM458722:BZM524256 CJI458722:CJI524256 CTE458722:CTE524256 DDA458722:DDA524256 DMW458722:DMW524256 DWS458722:DWS524256 EGO458722:EGO524256 EQK458722:EQK524256 FAG458722:FAG524256 FKC458722:FKC524256 FTY458722:FTY524256 GDU458722:GDU524256 GNQ458722:GNQ524256 GXM458722:GXM524256 HHI458722:HHI524256 HRE458722:HRE524256 IBA458722:IBA524256 IKW458722:IKW524256 IUS458722:IUS524256 JEO458722:JEO524256 JOK458722:JOK524256 JYG458722:JYG524256 KIC458722:KIC524256 KRY458722:KRY524256 LBU458722:LBU524256 LLQ458722:LLQ524256 LVM458722:LVM524256 MFI458722:MFI524256 MPE458722:MPE524256 MZA458722:MZA524256 NIW458722:NIW524256 NSS458722:NSS524256 OCO458722:OCO524256 OMK458722:OMK524256 OWG458722:OWG524256 PGC458722:PGC524256 PPY458722:PPY524256 PZU458722:PZU524256 QJQ458722:QJQ524256 QTM458722:QTM524256 RDI458722:RDI524256 RNE458722:RNE524256 RXA458722:RXA524256 SGW458722:SGW524256 SQS458722:SQS524256 TAO458722:TAO524256 TKK458722:TKK524256 TUG458722:TUG524256 UEC458722:UEC524256 UNY458722:UNY524256 UXU458722:UXU524256 VHQ458722:VHQ524256 VRM458722:VRM524256 WBI458722:WBI524256 WLE458722:WLE524256 WVA458722:WVA524256 IO524258:IO589792 SK524258:SK589792 ACG524258:ACG589792 AMC524258:AMC589792 AVY524258:AVY589792 BFU524258:BFU589792 BPQ524258:BPQ589792 BZM524258:BZM589792 CJI524258:CJI589792 CTE524258:CTE589792 DDA524258:DDA589792 DMW524258:DMW589792 DWS524258:DWS589792 EGO524258:EGO589792 EQK524258:EQK589792 FAG524258:FAG589792 FKC524258:FKC589792 FTY524258:FTY589792 GDU524258:GDU589792 GNQ524258:GNQ589792 GXM524258:GXM589792 HHI524258:HHI589792 HRE524258:HRE589792 IBA524258:IBA589792 IKW524258:IKW589792 IUS524258:IUS589792 JEO524258:JEO589792 JOK524258:JOK589792 JYG524258:JYG589792 KIC524258:KIC589792 KRY524258:KRY589792 LBU524258:LBU589792 LLQ524258:LLQ589792 LVM524258:LVM589792 MFI524258:MFI589792 MPE524258:MPE589792 MZA524258:MZA589792 NIW524258:NIW589792 NSS524258:NSS589792 OCO524258:OCO589792 OMK524258:OMK589792 OWG524258:OWG589792 PGC524258:PGC589792 PPY524258:PPY589792 PZU524258:PZU589792 QJQ524258:QJQ589792 QTM524258:QTM589792 RDI524258:RDI589792 RNE524258:RNE589792 RXA524258:RXA589792 SGW524258:SGW589792 SQS524258:SQS589792 TAO524258:TAO589792 TKK524258:TKK589792 TUG524258:TUG589792 UEC524258:UEC589792 UNY524258:UNY589792 UXU524258:UXU589792 VHQ524258:VHQ589792 VRM524258:VRM589792 WBI524258:WBI589792 WLE524258:WLE589792 WVA524258:WVA589792 IO589794:IO655328 SK589794:SK655328 ACG589794:ACG655328 AMC589794:AMC655328 AVY589794:AVY655328 BFU589794:BFU655328 BPQ589794:BPQ655328 BZM589794:BZM655328 CJI589794:CJI655328 CTE589794:CTE655328 DDA589794:DDA655328 DMW589794:DMW655328 DWS589794:DWS655328 EGO589794:EGO655328 EQK589794:EQK655328 FAG589794:FAG655328 FKC589794:FKC655328 FTY589794:FTY655328 GDU589794:GDU655328 GNQ589794:GNQ655328 GXM589794:GXM655328 HHI589794:HHI655328 HRE589794:HRE655328 IBA589794:IBA655328 IKW589794:IKW655328 IUS589794:IUS655328 JEO589794:JEO655328 JOK589794:JOK655328 JYG589794:JYG655328 KIC589794:KIC655328 KRY589794:KRY655328 LBU589794:LBU655328 LLQ589794:LLQ655328 LVM589794:LVM655328 MFI589794:MFI655328 MPE589794:MPE655328 MZA589794:MZA655328 NIW589794:NIW655328 NSS589794:NSS655328 OCO589794:OCO655328 OMK589794:OMK655328 OWG589794:OWG655328 PGC589794:PGC655328 PPY589794:PPY655328 PZU589794:PZU655328 QJQ589794:QJQ655328 QTM589794:QTM655328 RDI589794:RDI655328 RNE589794:RNE655328 RXA589794:RXA655328 SGW589794:SGW655328 SQS589794:SQS655328 TAO589794:TAO655328 TKK589794:TKK655328 TUG589794:TUG655328 UEC589794:UEC655328 UNY589794:UNY655328 UXU589794:UXU655328 VHQ589794:VHQ655328 VRM589794:VRM655328 WBI589794:WBI655328 WLE589794:WLE655328 WVA589794:WVA655328 IO655330:IO720864 SK655330:SK720864 ACG655330:ACG720864 AMC655330:AMC720864 AVY655330:AVY720864 BFU655330:BFU720864 BPQ655330:BPQ720864 BZM655330:BZM720864 CJI655330:CJI720864 CTE655330:CTE720864 DDA655330:DDA720864 DMW655330:DMW720864 DWS655330:DWS720864 EGO655330:EGO720864 EQK655330:EQK720864 FAG655330:FAG720864 FKC655330:FKC720864 FTY655330:FTY720864 GDU655330:GDU720864 GNQ655330:GNQ720864 GXM655330:GXM720864 HHI655330:HHI720864 HRE655330:HRE720864 IBA655330:IBA720864 IKW655330:IKW720864 IUS655330:IUS720864 JEO655330:JEO720864 JOK655330:JOK720864 JYG655330:JYG720864 KIC655330:KIC720864 KRY655330:KRY720864 LBU655330:LBU720864 LLQ655330:LLQ720864 LVM655330:LVM720864 MFI655330:MFI720864 MPE655330:MPE720864 MZA655330:MZA720864 NIW655330:NIW720864 NSS655330:NSS720864 OCO655330:OCO720864 OMK655330:OMK720864 OWG655330:OWG720864 PGC655330:PGC720864 PPY655330:PPY720864 PZU655330:PZU720864 QJQ655330:QJQ720864 QTM655330:QTM720864 RDI655330:RDI720864 RNE655330:RNE720864 RXA655330:RXA720864 SGW655330:SGW720864 SQS655330:SQS720864 TAO655330:TAO720864 TKK655330:TKK720864 TUG655330:TUG720864 UEC655330:UEC720864 UNY655330:UNY720864 UXU655330:UXU720864 VHQ655330:VHQ720864 VRM655330:VRM720864 WBI655330:WBI720864 WLE655330:WLE720864 WVA655330:WVA720864 IO720866:IO786400 SK720866:SK786400 ACG720866:ACG786400 AMC720866:AMC786400 AVY720866:AVY786400 BFU720866:BFU786400 BPQ720866:BPQ786400 BZM720866:BZM786400 CJI720866:CJI786400 CTE720866:CTE786400 DDA720866:DDA786400 DMW720866:DMW786400 DWS720866:DWS786400 EGO720866:EGO786400 EQK720866:EQK786400 FAG720866:FAG786400 FKC720866:FKC786400 FTY720866:FTY786400 GDU720866:GDU786400 GNQ720866:GNQ786400 GXM720866:GXM786400 HHI720866:HHI786400 HRE720866:HRE786400 IBA720866:IBA786400 IKW720866:IKW786400 IUS720866:IUS786400 JEO720866:JEO786400 JOK720866:JOK786400 JYG720866:JYG786400 KIC720866:KIC786400 KRY720866:KRY786400 LBU720866:LBU786400 LLQ720866:LLQ786400 LVM720866:LVM786400 MFI720866:MFI786400 MPE720866:MPE786400 MZA720866:MZA786400 NIW720866:NIW786400 NSS720866:NSS786400 OCO720866:OCO786400 OMK720866:OMK786400 OWG720866:OWG786400 PGC720866:PGC786400 PPY720866:PPY786400 PZU720866:PZU786400 QJQ720866:QJQ786400 QTM720866:QTM786400 RDI720866:RDI786400 RNE720866:RNE786400 RXA720866:RXA786400 SGW720866:SGW786400 SQS720866:SQS786400 TAO720866:TAO786400 TKK720866:TKK786400 TUG720866:TUG786400 UEC720866:UEC786400 UNY720866:UNY786400 UXU720866:UXU786400 VHQ720866:VHQ786400 VRM720866:VRM786400 WBI720866:WBI786400 WLE720866:WLE786400 WVA720866:WVA786400 IO786402:IO851936 SK786402:SK851936 ACG786402:ACG851936 AMC786402:AMC851936 AVY786402:AVY851936 BFU786402:BFU851936 BPQ786402:BPQ851936 BZM786402:BZM851936 CJI786402:CJI851936 CTE786402:CTE851936 DDA786402:DDA851936 DMW786402:DMW851936 DWS786402:DWS851936 EGO786402:EGO851936 EQK786402:EQK851936 FAG786402:FAG851936 FKC786402:FKC851936 FTY786402:FTY851936 GDU786402:GDU851936 GNQ786402:GNQ851936 GXM786402:GXM851936 HHI786402:HHI851936 HRE786402:HRE851936 IBA786402:IBA851936 IKW786402:IKW851936 IUS786402:IUS851936 JEO786402:JEO851936 JOK786402:JOK851936 JYG786402:JYG851936 KIC786402:KIC851936 KRY786402:KRY851936 LBU786402:LBU851936 LLQ786402:LLQ851936 LVM786402:LVM851936 MFI786402:MFI851936 MPE786402:MPE851936 MZA786402:MZA851936 NIW786402:NIW851936 NSS786402:NSS851936 OCO786402:OCO851936 OMK786402:OMK851936 OWG786402:OWG851936 PGC786402:PGC851936 PPY786402:PPY851936 PZU786402:PZU851936 QJQ786402:QJQ851936 QTM786402:QTM851936 RDI786402:RDI851936 RNE786402:RNE851936 RXA786402:RXA851936 SGW786402:SGW851936 SQS786402:SQS851936 TAO786402:TAO851936 TKK786402:TKK851936 TUG786402:TUG851936 UEC786402:UEC851936 UNY786402:UNY851936 UXU786402:UXU851936 VHQ786402:VHQ851936 VRM786402:VRM851936 WBI786402:WBI851936 WLE786402:WLE851936 WVA786402:WVA851936 IO851938:IO917472 SK851938:SK917472 ACG851938:ACG917472 AMC851938:AMC917472 AVY851938:AVY917472 BFU851938:BFU917472 BPQ851938:BPQ917472 BZM851938:BZM917472 CJI851938:CJI917472 CTE851938:CTE917472 DDA851938:DDA917472 DMW851938:DMW917472 DWS851938:DWS917472 EGO851938:EGO917472 EQK851938:EQK917472 FAG851938:FAG917472 FKC851938:FKC917472 FTY851938:FTY917472 GDU851938:GDU917472 GNQ851938:GNQ917472 GXM851938:GXM917472 HHI851938:HHI917472 HRE851938:HRE917472 IBA851938:IBA917472 IKW851938:IKW917472 IUS851938:IUS917472 JEO851938:JEO917472 JOK851938:JOK917472 JYG851938:JYG917472 KIC851938:KIC917472 KRY851938:KRY917472 LBU851938:LBU917472 LLQ851938:LLQ917472 LVM851938:LVM917472 MFI851938:MFI917472 MPE851938:MPE917472 MZA851938:MZA917472 NIW851938:NIW917472 NSS851938:NSS917472 OCO851938:OCO917472 OMK851938:OMK917472 OWG851938:OWG917472 PGC851938:PGC917472 PPY851938:PPY917472 PZU851938:PZU917472 QJQ851938:QJQ917472 QTM851938:QTM917472 RDI851938:RDI917472 RNE851938:RNE917472 RXA851938:RXA917472 SGW851938:SGW917472 SQS851938:SQS917472 TAO851938:TAO917472 TKK851938:TKK917472 TUG851938:TUG917472 UEC851938:UEC917472 UNY851938:UNY917472 UXU851938:UXU917472 VHQ851938:VHQ917472 VRM851938:VRM917472 WBI851938:WBI917472 WLE851938:WLE917472 WVA851938:WVA917472 IO917474:IO983008 SK917474:SK983008 ACG917474:ACG983008 AMC917474:AMC983008 AVY917474:AVY983008 BFU917474:BFU983008 BPQ917474:BPQ983008 BZM917474:BZM983008 CJI917474:CJI983008 CTE917474:CTE983008 DDA917474:DDA983008 DMW917474:DMW983008 DWS917474:DWS983008 EGO917474:EGO983008 EQK917474:EQK983008 FAG917474:FAG983008 FKC917474:FKC983008 FTY917474:FTY983008 GDU917474:GDU983008 GNQ917474:GNQ983008 GXM917474:GXM983008 HHI917474:HHI983008 HRE917474:HRE983008 IBA917474:IBA983008 IKW917474:IKW983008 IUS917474:IUS983008 JEO917474:JEO983008 JOK917474:JOK983008 JYG917474:JYG983008 KIC917474:KIC983008 KRY917474:KRY983008 LBU917474:LBU983008 LLQ917474:LLQ983008 LVM917474:LVM983008 MFI917474:MFI983008 MPE917474:MPE983008 MZA917474:MZA983008 NIW917474:NIW983008 NSS917474:NSS983008 OCO917474:OCO983008 OMK917474:OMK983008 OWG917474:OWG983008 PGC917474:PGC983008 PPY917474:PPY983008 PZU917474:PZU983008 QJQ917474:QJQ983008 QTM917474:QTM983008 RDI917474:RDI983008 RNE917474:RNE983008 RXA917474:RXA983008 SGW917474:SGW983008 SQS917474:SQS983008 TAO917474:TAO983008 TKK917474:TKK983008 TUG917474:TUG983008 UEC917474:UEC983008 UNY917474:UNY983008 UXU917474:UXU983008 VHQ917474:VHQ983008 VRM917474:VRM983008 WBI917474:WBI983008 WLE917474:WLE983008 WVA917474:WVA983008 IO983010:IO1048576 SK983010:SK1048576 ACG983010:ACG1048576 AMC983010:AMC1048576 AVY983010:AVY1048576 BFU983010:BFU1048576 BPQ983010:BPQ1048576 BZM983010:BZM1048576 CJI983010:CJI1048576 CTE983010:CTE1048576 DDA983010:DDA1048576 DMW983010:DMW1048576 DWS983010:DWS1048576 EGO983010:EGO1048576 EQK983010:EQK1048576 FAG983010:FAG1048576 FKC983010:FKC1048576 FTY983010:FTY1048576 GDU983010:GDU1048576 GNQ983010:GNQ1048576 GXM983010:GXM1048576 HHI983010:HHI1048576 HRE983010:HRE1048576 IBA983010:IBA1048576 IKW983010:IKW1048576 IUS983010:IUS1048576 JEO983010:JEO1048576 JOK983010:JOK1048576 JYG983010:JYG1048576 KIC983010:KIC1048576 KRY983010:KRY1048576 LBU983010:LBU1048576 LLQ983010:LLQ1048576 LVM983010:LVM1048576 MFI983010:MFI1048576 MPE983010:MPE1048576 MZA983010:MZA1048576 NIW983010:NIW1048576 NSS983010:NSS1048576 OCO983010:OCO1048576 OMK983010:OMK1048576 OWG983010:OWG1048576 PGC983010:PGC1048576 PPY983010:PPY1048576 PZU983010:PZU1048576 QJQ983010:QJQ1048576 QTM983010:QTM1048576 RDI983010:RDI1048576 RNE983010:RNE1048576 RXA983010:RXA1048576 SGW983010:SGW1048576 SQS983010:SQS1048576 TAO983010:TAO1048576 TKK983010:TKK1048576 TUG983010:TUG1048576 UEC983010:UEC1048576 UNY983010:UNY1048576 UXU983010:UXU1048576 VHQ983010:VHQ1048576 VRM983010:VRM1048576 WBI983010:WBI1048576 WLE983010:WLE1048576 WVA983010:WVA1048576 IO9:IO65504 SK9:SK65504 ACG9:ACG65504 AMC9:AMC65504 AVY9:AVY65504 BFU9:BFU65504 BPQ9:BPQ65504 BZM9:BZM65504 CJI9:CJI65504 CTE9:CTE65504 DDA9:DDA65504 DMW9:DMW65504 DWS9:DWS65504 EGO9:EGO65504 EQK9:EQK65504 FAG9:FAG65504 FKC9:FKC65504 FTY9:FTY65504 GDU9:GDU65504 GNQ9:GNQ65504 GXM9:GXM65504 HHI9:HHI65504 HRE9:HRE65504 IBA9:IBA65504 IKW9:IKW65504 IUS9:IUS65504 JEO9:JEO65504 JOK9:JOK65504 JYG9:JYG65504 KIC9:KIC65504 KRY9:KRY65504 LBU9:LBU65504 LLQ9:LLQ65504 LVM9:LVM65504 MFI9:MFI65504 MPE9:MPE65504 MZA9:MZA65504 NIW9:NIW65504 NSS9:NSS65504 OCO9:OCO65504 OMK9:OMK65504 OWG9:OWG65504 PGC9:PGC65504 PPY9:PPY65504 PZU9:PZU65504 QJQ9:QJQ65504 QTM9:QTM65504 RDI9:RDI65504 RNE9:RNE65504 RXA9:RXA65504 SGW9:SGW65504 SQS9:SQS65504 TAO9:TAO65504 TKK9:TKK65504 TUG9:TUG65504 UEC9:UEC65504 UNY9:UNY65504 UXU9:UXU65504 VHQ9:VHQ65504 VRM9:VRM65504 WBI9:WBI65504 WLE9:WLE65504 WVA9:WVA65504" xr:uid="{6E8FC3D3-7622-4631-9BB6-7384E377D44B}"/>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9"/>
  <sheetViews>
    <sheetView topLeftCell="A11" zoomScale="130" zoomScaleNormal="130" workbookViewId="0">
      <selection activeCell="D31" sqref="D31"/>
    </sheetView>
  </sheetViews>
  <sheetFormatPr defaultRowHeight="12.75" x14ac:dyDescent="0.2"/>
  <cols>
    <col min="1" max="1" width="53" style="63" customWidth="1"/>
    <col min="2" max="2" width="14.42578125" style="6" customWidth="1"/>
    <col min="3" max="3" width="18.42578125" style="64" customWidth="1"/>
    <col min="4" max="4" width="16.28515625" style="64" customWidth="1"/>
    <col min="5" max="5" width="12.7109375" style="64" hidden="1" customWidth="1"/>
    <col min="6" max="6" width="13.42578125" style="64" hidden="1" customWidth="1"/>
    <col min="7" max="248" width="9.140625" style="64"/>
    <col min="249" max="249" width="53" style="64" customWidth="1"/>
    <col min="250" max="250" width="14.42578125" style="64" customWidth="1"/>
    <col min="251" max="251" width="18.42578125" style="64" customWidth="1"/>
    <col min="252" max="252" width="16.28515625" style="64" customWidth="1"/>
    <col min="253" max="254" width="0" style="64" hidden="1" customWidth="1"/>
    <col min="255" max="258" width="9.140625" style="64"/>
    <col min="259" max="259" width="10.42578125" style="64" bestFit="1" customWidth="1"/>
    <col min="260" max="504" width="9.140625" style="64"/>
    <col min="505" max="505" width="53" style="64" customWidth="1"/>
    <col min="506" max="506" width="14.42578125" style="64" customWidth="1"/>
    <col min="507" max="507" width="18.42578125" style="64" customWidth="1"/>
    <col min="508" max="508" width="16.28515625" style="64" customWidth="1"/>
    <col min="509" max="510" width="0" style="64" hidden="1" customWidth="1"/>
    <col min="511" max="514" width="9.140625" style="64"/>
    <col min="515" max="515" width="10.42578125" style="64" bestFit="1" customWidth="1"/>
    <col min="516" max="760" width="9.140625" style="64"/>
    <col min="761" max="761" width="53" style="64" customWidth="1"/>
    <col min="762" max="762" width="14.42578125" style="64" customWidth="1"/>
    <col min="763" max="763" width="18.42578125" style="64" customWidth="1"/>
    <col min="764" max="764" width="16.28515625" style="64" customWidth="1"/>
    <col min="765" max="766" width="0" style="64" hidden="1" customWidth="1"/>
    <col min="767" max="770" width="9.140625" style="64"/>
    <col min="771" max="771" width="10.42578125" style="64" bestFit="1" customWidth="1"/>
    <col min="772" max="1016" width="9.140625" style="64"/>
    <col min="1017" max="1017" width="53" style="64" customWidth="1"/>
    <col min="1018" max="1018" width="14.42578125" style="64" customWidth="1"/>
    <col min="1019" max="1019" width="18.42578125" style="64" customWidth="1"/>
    <col min="1020" max="1020" width="16.28515625" style="64" customWidth="1"/>
    <col min="1021" max="1022" width="0" style="64" hidden="1" customWidth="1"/>
    <col min="1023" max="1026" width="9.140625" style="64"/>
    <col min="1027" max="1027" width="10.42578125" style="64" bestFit="1" customWidth="1"/>
    <col min="1028" max="1272" width="9.140625" style="64"/>
    <col min="1273" max="1273" width="53" style="64" customWidth="1"/>
    <col min="1274" max="1274" width="14.42578125" style="64" customWidth="1"/>
    <col min="1275" max="1275" width="18.42578125" style="64" customWidth="1"/>
    <col min="1276" max="1276" width="16.28515625" style="64" customWidth="1"/>
    <col min="1277" max="1278" width="0" style="64" hidden="1" customWidth="1"/>
    <col min="1279" max="1282" width="9.140625" style="64"/>
    <col min="1283" max="1283" width="10.42578125" style="64" bestFit="1" customWidth="1"/>
    <col min="1284" max="1528" width="9.140625" style="64"/>
    <col min="1529" max="1529" width="53" style="64" customWidth="1"/>
    <col min="1530" max="1530" width="14.42578125" style="64" customWidth="1"/>
    <col min="1531" max="1531" width="18.42578125" style="64" customWidth="1"/>
    <col min="1532" max="1532" width="16.28515625" style="64" customWidth="1"/>
    <col min="1533" max="1534" width="0" style="64" hidden="1" customWidth="1"/>
    <col min="1535" max="1538" width="9.140625" style="64"/>
    <col min="1539" max="1539" width="10.42578125" style="64" bestFit="1" customWidth="1"/>
    <col min="1540" max="1784" width="9.140625" style="64"/>
    <col min="1785" max="1785" width="53" style="64" customWidth="1"/>
    <col min="1786" max="1786" width="14.42578125" style="64" customWidth="1"/>
    <col min="1787" max="1787" width="18.42578125" style="64" customWidth="1"/>
    <col min="1788" max="1788" width="16.28515625" style="64" customWidth="1"/>
    <col min="1789" max="1790" width="0" style="64" hidden="1" customWidth="1"/>
    <col min="1791" max="1794" width="9.140625" style="64"/>
    <col min="1795" max="1795" width="10.42578125" style="64" bestFit="1" customWidth="1"/>
    <col min="1796" max="2040" width="9.140625" style="64"/>
    <col min="2041" max="2041" width="53" style="64" customWidth="1"/>
    <col min="2042" max="2042" width="14.42578125" style="64" customWidth="1"/>
    <col min="2043" max="2043" width="18.42578125" style="64" customWidth="1"/>
    <col min="2044" max="2044" width="16.28515625" style="64" customWidth="1"/>
    <col min="2045" max="2046" width="0" style="64" hidden="1" customWidth="1"/>
    <col min="2047" max="2050" width="9.140625" style="64"/>
    <col min="2051" max="2051" width="10.42578125" style="64" bestFit="1" customWidth="1"/>
    <col min="2052" max="2296" width="9.140625" style="64"/>
    <col min="2297" max="2297" width="53" style="64" customWidth="1"/>
    <col min="2298" max="2298" width="14.42578125" style="64" customWidth="1"/>
    <col min="2299" max="2299" width="18.42578125" style="64" customWidth="1"/>
    <col min="2300" max="2300" width="16.28515625" style="64" customWidth="1"/>
    <col min="2301" max="2302" width="0" style="64" hidden="1" customWidth="1"/>
    <col min="2303" max="2306" width="9.140625" style="64"/>
    <col min="2307" max="2307" width="10.42578125" style="64" bestFit="1" customWidth="1"/>
    <col min="2308" max="2552" width="9.140625" style="64"/>
    <col min="2553" max="2553" width="53" style="64" customWidth="1"/>
    <col min="2554" max="2554" width="14.42578125" style="64" customWidth="1"/>
    <col min="2555" max="2555" width="18.42578125" style="64" customWidth="1"/>
    <col min="2556" max="2556" width="16.28515625" style="64" customWidth="1"/>
    <col min="2557" max="2558" width="0" style="64" hidden="1" customWidth="1"/>
    <col min="2559" max="2562" width="9.140625" style="64"/>
    <col min="2563" max="2563" width="10.42578125" style="64" bestFit="1" customWidth="1"/>
    <col min="2564" max="2808" width="9.140625" style="64"/>
    <col min="2809" max="2809" width="53" style="64" customWidth="1"/>
    <col min="2810" max="2810" width="14.42578125" style="64" customWidth="1"/>
    <col min="2811" max="2811" width="18.42578125" style="64" customWidth="1"/>
    <col min="2812" max="2812" width="16.28515625" style="64" customWidth="1"/>
    <col min="2813" max="2814" width="0" style="64" hidden="1" customWidth="1"/>
    <col min="2815" max="2818" width="9.140625" style="64"/>
    <col min="2819" max="2819" width="10.42578125" style="64" bestFit="1" customWidth="1"/>
    <col min="2820" max="3064" width="9.140625" style="64"/>
    <col min="3065" max="3065" width="53" style="64" customWidth="1"/>
    <col min="3066" max="3066" width="14.42578125" style="64" customWidth="1"/>
    <col min="3067" max="3067" width="18.42578125" style="64" customWidth="1"/>
    <col min="3068" max="3068" width="16.28515625" style="64" customWidth="1"/>
    <col min="3069" max="3070" width="0" style="64" hidden="1" customWidth="1"/>
    <col min="3071" max="3074" width="9.140625" style="64"/>
    <col min="3075" max="3075" width="10.42578125" style="64" bestFit="1" customWidth="1"/>
    <col min="3076" max="3320" width="9.140625" style="64"/>
    <col min="3321" max="3321" width="53" style="64" customWidth="1"/>
    <col min="3322" max="3322" width="14.42578125" style="64" customWidth="1"/>
    <col min="3323" max="3323" width="18.42578125" style="64" customWidth="1"/>
    <col min="3324" max="3324" width="16.28515625" style="64" customWidth="1"/>
    <col min="3325" max="3326" width="0" style="64" hidden="1" customWidth="1"/>
    <col min="3327" max="3330" width="9.140625" style="64"/>
    <col min="3331" max="3331" width="10.42578125" style="64" bestFit="1" customWidth="1"/>
    <col min="3332" max="3576" width="9.140625" style="64"/>
    <col min="3577" max="3577" width="53" style="64" customWidth="1"/>
    <col min="3578" max="3578" width="14.42578125" style="64" customWidth="1"/>
    <col min="3579" max="3579" width="18.42578125" style="64" customWidth="1"/>
    <col min="3580" max="3580" width="16.28515625" style="64" customWidth="1"/>
    <col min="3581" max="3582" width="0" style="64" hidden="1" customWidth="1"/>
    <col min="3583" max="3586" width="9.140625" style="64"/>
    <col min="3587" max="3587" width="10.42578125" style="64" bestFit="1" customWidth="1"/>
    <col min="3588" max="3832" width="9.140625" style="64"/>
    <col min="3833" max="3833" width="53" style="64" customWidth="1"/>
    <col min="3834" max="3834" width="14.42578125" style="64" customWidth="1"/>
    <col min="3835" max="3835" width="18.42578125" style="64" customWidth="1"/>
    <col min="3836" max="3836" width="16.28515625" style="64" customWidth="1"/>
    <col min="3837" max="3838" width="0" style="64" hidden="1" customWidth="1"/>
    <col min="3839" max="3842" width="9.140625" style="64"/>
    <col min="3843" max="3843" width="10.42578125" style="64" bestFit="1" customWidth="1"/>
    <col min="3844" max="4088" width="9.140625" style="64"/>
    <col min="4089" max="4089" width="53" style="64" customWidth="1"/>
    <col min="4090" max="4090" width="14.42578125" style="64" customWidth="1"/>
    <col min="4091" max="4091" width="18.42578125" style="64" customWidth="1"/>
    <col min="4092" max="4092" width="16.28515625" style="64" customWidth="1"/>
    <col min="4093" max="4094" width="0" style="64" hidden="1" customWidth="1"/>
    <col min="4095" max="4098" width="9.140625" style="64"/>
    <col min="4099" max="4099" width="10.42578125" style="64" bestFit="1" customWidth="1"/>
    <col min="4100" max="4344" width="9.140625" style="64"/>
    <col min="4345" max="4345" width="53" style="64" customWidth="1"/>
    <col min="4346" max="4346" width="14.42578125" style="64" customWidth="1"/>
    <col min="4347" max="4347" width="18.42578125" style="64" customWidth="1"/>
    <col min="4348" max="4348" width="16.28515625" style="64" customWidth="1"/>
    <col min="4349" max="4350" width="0" style="64" hidden="1" customWidth="1"/>
    <col min="4351" max="4354" width="9.140625" style="64"/>
    <col min="4355" max="4355" width="10.42578125" style="64" bestFit="1" customWidth="1"/>
    <col min="4356" max="4600" width="9.140625" style="64"/>
    <col min="4601" max="4601" width="53" style="64" customWidth="1"/>
    <col min="4602" max="4602" width="14.42578125" style="64" customWidth="1"/>
    <col min="4603" max="4603" width="18.42578125" style="64" customWidth="1"/>
    <col min="4604" max="4604" width="16.28515625" style="64" customWidth="1"/>
    <col min="4605" max="4606" width="0" style="64" hidden="1" customWidth="1"/>
    <col min="4607" max="4610" width="9.140625" style="64"/>
    <col min="4611" max="4611" width="10.42578125" style="64" bestFit="1" customWidth="1"/>
    <col min="4612" max="4856" width="9.140625" style="64"/>
    <col min="4857" max="4857" width="53" style="64" customWidth="1"/>
    <col min="4858" max="4858" width="14.42578125" style="64" customWidth="1"/>
    <col min="4859" max="4859" width="18.42578125" style="64" customWidth="1"/>
    <col min="4860" max="4860" width="16.28515625" style="64" customWidth="1"/>
    <col min="4861" max="4862" width="0" style="64" hidden="1" customWidth="1"/>
    <col min="4863" max="4866" width="9.140625" style="64"/>
    <col min="4867" max="4867" width="10.42578125" style="64" bestFit="1" customWidth="1"/>
    <col min="4868" max="5112" width="9.140625" style="64"/>
    <col min="5113" max="5113" width="53" style="64" customWidth="1"/>
    <col min="5114" max="5114" width="14.42578125" style="64" customWidth="1"/>
    <col min="5115" max="5115" width="18.42578125" style="64" customWidth="1"/>
    <col min="5116" max="5116" width="16.28515625" style="64" customWidth="1"/>
    <col min="5117" max="5118" width="0" style="64" hidden="1" customWidth="1"/>
    <col min="5119" max="5122" width="9.140625" style="64"/>
    <col min="5123" max="5123" width="10.42578125" style="64" bestFit="1" customWidth="1"/>
    <col min="5124" max="5368" width="9.140625" style="64"/>
    <col min="5369" max="5369" width="53" style="64" customWidth="1"/>
    <col min="5370" max="5370" width="14.42578125" style="64" customWidth="1"/>
    <col min="5371" max="5371" width="18.42578125" style="64" customWidth="1"/>
    <col min="5372" max="5372" width="16.28515625" style="64" customWidth="1"/>
    <col min="5373" max="5374" width="0" style="64" hidden="1" customWidth="1"/>
    <col min="5375" max="5378" width="9.140625" style="64"/>
    <col min="5379" max="5379" width="10.42578125" style="64" bestFit="1" customWidth="1"/>
    <col min="5380" max="5624" width="9.140625" style="64"/>
    <col min="5625" max="5625" width="53" style="64" customWidth="1"/>
    <col min="5626" max="5626" width="14.42578125" style="64" customWidth="1"/>
    <col min="5627" max="5627" width="18.42578125" style="64" customWidth="1"/>
    <col min="5628" max="5628" width="16.28515625" style="64" customWidth="1"/>
    <col min="5629" max="5630" width="0" style="64" hidden="1" customWidth="1"/>
    <col min="5631" max="5634" width="9.140625" style="64"/>
    <col min="5635" max="5635" width="10.42578125" style="64" bestFit="1" customWidth="1"/>
    <col min="5636" max="5880" width="9.140625" style="64"/>
    <col min="5881" max="5881" width="53" style="64" customWidth="1"/>
    <col min="5882" max="5882" width="14.42578125" style="64" customWidth="1"/>
    <col min="5883" max="5883" width="18.42578125" style="64" customWidth="1"/>
    <col min="5884" max="5884" width="16.28515625" style="64" customWidth="1"/>
    <col min="5885" max="5886" width="0" style="64" hidden="1" customWidth="1"/>
    <col min="5887" max="5890" width="9.140625" style="64"/>
    <col min="5891" max="5891" width="10.42578125" style="64" bestFit="1" customWidth="1"/>
    <col min="5892" max="6136" width="9.140625" style="64"/>
    <col min="6137" max="6137" width="53" style="64" customWidth="1"/>
    <col min="6138" max="6138" width="14.42578125" style="64" customWidth="1"/>
    <col min="6139" max="6139" width="18.42578125" style="64" customWidth="1"/>
    <col min="6140" max="6140" width="16.28515625" style="64" customWidth="1"/>
    <col min="6141" max="6142" width="0" style="64" hidden="1" customWidth="1"/>
    <col min="6143" max="6146" width="9.140625" style="64"/>
    <col min="6147" max="6147" width="10.42578125" style="64" bestFit="1" customWidth="1"/>
    <col min="6148" max="6392" width="9.140625" style="64"/>
    <col min="6393" max="6393" width="53" style="64" customWidth="1"/>
    <col min="6394" max="6394" width="14.42578125" style="64" customWidth="1"/>
    <col min="6395" max="6395" width="18.42578125" style="64" customWidth="1"/>
    <col min="6396" max="6396" width="16.28515625" style="64" customWidth="1"/>
    <col min="6397" max="6398" width="0" style="64" hidden="1" customWidth="1"/>
    <col min="6399" max="6402" width="9.140625" style="64"/>
    <col min="6403" max="6403" width="10.42578125" style="64" bestFit="1" customWidth="1"/>
    <col min="6404" max="6648" width="9.140625" style="64"/>
    <col min="6649" max="6649" width="53" style="64" customWidth="1"/>
    <col min="6650" max="6650" width="14.42578125" style="64" customWidth="1"/>
    <col min="6651" max="6651" width="18.42578125" style="64" customWidth="1"/>
    <col min="6652" max="6652" width="16.28515625" style="64" customWidth="1"/>
    <col min="6653" max="6654" width="0" style="64" hidden="1" customWidth="1"/>
    <col min="6655" max="6658" width="9.140625" style="64"/>
    <col min="6659" max="6659" width="10.42578125" style="64" bestFit="1" customWidth="1"/>
    <col min="6660" max="6904" width="9.140625" style="64"/>
    <col min="6905" max="6905" width="53" style="64" customWidth="1"/>
    <col min="6906" max="6906" width="14.42578125" style="64" customWidth="1"/>
    <col min="6907" max="6907" width="18.42578125" style="64" customWidth="1"/>
    <col min="6908" max="6908" width="16.28515625" style="64" customWidth="1"/>
    <col min="6909" max="6910" width="0" style="64" hidden="1" customWidth="1"/>
    <col min="6911" max="6914" width="9.140625" style="64"/>
    <col min="6915" max="6915" width="10.42578125" style="64" bestFit="1" customWidth="1"/>
    <col min="6916" max="7160" width="9.140625" style="64"/>
    <col min="7161" max="7161" width="53" style="64" customWidth="1"/>
    <col min="7162" max="7162" width="14.42578125" style="64" customWidth="1"/>
    <col min="7163" max="7163" width="18.42578125" style="64" customWidth="1"/>
    <col min="7164" max="7164" width="16.28515625" style="64" customWidth="1"/>
    <col min="7165" max="7166" width="0" style="64" hidden="1" customWidth="1"/>
    <col min="7167" max="7170" width="9.140625" style="64"/>
    <col min="7171" max="7171" width="10.42578125" style="64" bestFit="1" customWidth="1"/>
    <col min="7172" max="7416" width="9.140625" style="64"/>
    <col min="7417" max="7417" width="53" style="64" customWidth="1"/>
    <col min="7418" max="7418" width="14.42578125" style="64" customWidth="1"/>
    <col min="7419" max="7419" width="18.42578125" style="64" customWidth="1"/>
    <col min="7420" max="7420" width="16.28515625" style="64" customWidth="1"/>
    <col min="7421" max="7422" width="0" style="64" hidden="1" customWidth="1"/>
    <col min="7423" max="7426" width="9.140625" style="64"/>
    <col min="7427" max="7427" width="10.42578125" style="64" bestFit="1" customWidth="1"/>
    <col min="7428" max="7672" width="9.140625" style="64"/>
    <col min="7673" max="7673" width="53" style="64" customWidth="1"/>
    <col min="7674" max="7674" width="14.42578125" style="64" customWidth="1"/>
    <col min="7675" max="7675" width="18.42578125" style="64" customWidth="1"/>
    <col min="7676" max="7676" width="16.28515625" style="64" customWidth="1"/>
    <col min="7677" max="7678" width="0" style="64" hidden="1" customWidth="1"/>
    <col min="7679" max="7682" width="9.140625" style="64"/>
    <col min="7683" max="7683" width="10.42578125" style="64" bestFit="1" customWidth="1"/>
    <col min="7684" max="7928" width="9.140625" style="64"/>
    <col min="7929" max="7929" width="53" style="64" customWidth="1"/>
    <col min="7930" max="7930" width="14.42578125" style="64" customWidth="1"/>
    <col min="7931" max="7931" width="18.42578125" style="64" customWidth="1"/>
    <col min="7932" max="7932" width="16.28515625" style="64" customWidth="1"/>
    <col min="7933" max="7934" width="0" style="64" hidden="1" customWidth="1"/>
    <col min="7935" max="7938" width="9.140625" style="64"/>
    <col min="7939" max="7939" width="10.42578125" style="64" bestFit="1" customWidth="1"/>
    <col min="7940" max="8184" width="9.140625" style="64"/>
    <col min="8185" max="8185" width="53" style="64" customWidth="1"/>
    <col min="8186" max="8186" width="14.42578125" style="64" customWidth="1"/>
    <col min="8187" max="8187" width="18.42578125" style="64" customWidth="1"/>
    <col min="8188" max="8188" width="16.28515625" style="64" customWidth="1"/>
    <col min="8189" max="8190" width="0" style="64" hidden="1" customWidth="1"/>
    <col min="8191" max="8194" width="9.140625" style="64"/>
    <col min="8195" max="8195" width="10.42578125" style="64" bestFit="1" customWidth="1"/>
    <col min="8196" max="8440" width="9.140625" style="64"/>
    <col min="8441" max="8441" width="53" style="64" customWidth="1"/>
    <col min="8442" max="8442" width="14.42578125" style="64" customWidth="1"/>
    <col min="8443" max="8443" width="18.42578125" style="64" customWidth="1"/>
    <col min="8444" max="8444" width="16.28515625" style="64" customWidth="1"/>
    <col min="8445" max="8446" width="0" style="64" hidden="1" customWidth="1"/>
    <col min="8447" max="8450" width="9.140625" style="64"/>
    <col min="8451" max="8451" width="10.42578125" style="64" bestFit="1" customWidth="1"/>
    <col min="8452" max="8696" width="9.140625" style="64"/>
    <col min="8697" max="8697" width="53" style="64" customWidth="1"/>
    <col min="8698" max="8698" width="14.42578125" style="64" customWidth="1"/>
    <col min="8699" max="8699" width="18.42578125" style="64" customWidth="1"/>
    <col min="8700" max="8700" width="16.28515625" style="64" customWidth="1"/>
    <col min="8701" max="8702" width="0" style="64" hidden="1" customWidth="1"/>
    <col min="8703" max="8706" width="9.140625" style="64"/>
    <col min="8707" max="8707" width="10.42578125" style="64" bestFit="1" customWidth="1"/>
    <col min="8708" max="8952" width="9.140625" style="64"/>
    <col min="8953" max="8953" width="53" style="64" customWidth="1"/>
    <col min="8954" max="8954" width="14.42578125" style="64" customWidth="1"/>
    <col min="8955" max="8955" width="18.42578125" style="64" customWidth="1"/>
    <col min="8956" max="8956" width="16.28515625" style="64" customWidth="1"/>
    <col min="8957" max="8958" width="0" style="64" hidden="1" customWidth="1"/>
    <col min="8959" max="8962" width="9.140625" style="64"/>
    <col min="8963" max="8963" width="10.42578125" style="64" bestFit="1" customWidth="1"/>
    <col min="8964" max="9208" width="9.140625" style="64"/>
    <col min="9209" max="9209" width="53" style="64" customWidth="1"/>
    <col min="9210" max="9210" width="14.42578125" style="64" customWidth="1"/>
    <col min="9211" max="9211" width="18.42578125" style="64" customWidth="1"/>
    <col min="9212" max="9212" width="16.28515625" style="64" customWidth="1"/>
    <col min="9213" max="9214" width="0" style="64" hidden="1" customWidth="1"/>
    <col min="9215" max="9218" width="9.140625" style="64"/>
    <col min="9219" max="9219" width="10.42578125" style="64" bestFit="1" customWidth="1"/>
    <col min="9220" max="9464" width="9.140625" style="64"/>
    <col min="9465" max="9465" width="53" style="64" customWidth="1"/>
    <col min="9466" max="9466" width="14.42578125" style="64" customWidth="1"/>
    <col min="9467" max="9467" width="18.42578125" style="64" customWidth="1"/>
    <col min="9468" max="9468" width="16.28515625" style="64" customWidth="1"/>
    <col min="9469" max="9470" width="0" style="64" hidden="1" customWidth="1"/>
    <col min="9471" max="9474" width="9.140625" style="64"/>
    <col min="9475" max="9475" width="10.42578125" style="64" bestFit="1" customWidth="1"/>
    <col min="9476" max="9720" width="9.140625" style="64"/>
    <col min="9721" max="9721" width="53" style="64" customWidth="1"/>
    <col min="9722" max="9722" width="14.42578125" style="64" customWidth="1"/>
    <col min="9723" max="9723" width="18.42578125" style="64" customWidth="1"/>
    <col min="9724" max="9724" width="16.28515625" style="64" customWidth="1"/>
    <col min="9725" max="9726" width="0" style="64" hidden="1" customWidth="1"/>
    <col min="9727" max="9730" width="9.140625" style="64"/>
    <col min="9731" max="9731" width="10.42578125" style="64" bestFit="1" customWidth="1"/>
    <col min="9732" max="9976" width="9.140625" style="64"/>
    <col min="9977" max="9977" width="53" style="64" customWidth="1"/>
    <col min="9978" max="9978" width="14.42578125" style="64" customWidth="1"/>
    <col min="9979" max="9979" width="18.42578125" style="64" customWidth="1"/>
    <col min="9980" max="9980" width="16.28515625" style="64" customWidth="1"/>
    <col min="9981" max="9982" width="0" style="64" hidden="1" customWidth="1"/>
    <col min="9983" max="9986" width="9.140625" style="64"/>
    <col min="9987" max="9987" width="10.42578125" style="64" bestFit="1" customWidth="1"/>
    <col min="9988" max="10232" width="9.140625" style="64"/>
    <col min="10233" max="10233" width="53" style="64" customWidth="1"/>
    <col min="10234" max="10234" width="14.42578125" style="64" customWidth="1"/>
    <col min="10235" max="10235" width="18.42578125" style="64" customWidth="1"/>
    <col min="10236" max="10236" width="16.28515625" style="64" customWidth="1"/>
    <col min="10237" max="10238" width="0" style="64" hidden="1" customWidth="1"/>
    <col min="10239" max="10242" width="9.140625" style="64"/>
    <col min="10243" max="10243" width="10.42578125" style="64" bestFit="1" customWidth="1"/>
    <col min="10244" max="10488" width="9.140625" style="64"/>
    <col min="10489" max="10489" width="53" style="64" customWidth="1"/>
    <col min="10490" max="10490" width="14.42578125" style="64" customWidth="1"/>
    <col min="10491" max="10491" width="18.42578125" style="64" customWidth="1"/>
    <col min="10492" max="10492" width="16.28515625" style="64" customWidth="1"/>
    <col min="10493" max="10494" width="0" style="64" hidden="1" customWidth="1"/>
    <col min="10495" max="10498" width="9.140625" style="64"/>
    <col min="10499" max="10499" width="10.42578125" style="64" bestFit="1" customWidth="1"/>
    <col min="10500" max="10744" width="9.140625" style="64"/>
    <col min="10745" max="10745" width="53" style="64" customWidth="1"/>
    <col min="10746" max="10746" width="14.42578125" style="64" customWidth="1"/>
    <col min="10747" max="10747" width="18.42578125" style="64" customWidth="1"/>
    <col min="10748" max="10748" width="16.28515625" style="64" customWidth="1"/>
    <col min="10749" max="10750" width="0" style="64" hidden="1" customWidth="1"/>
    <col min="10751" max="10754" width="9.140625" style="64"/>
    <col min="10755" max="10755" width="10.42578125" style="64" bestFit="1" customWidth="1"/>
    <col min="10756" max="11000" width="9.140625" style="64"/>
    <col min="11001" max="11001" width="53" style="64" customWidth="1"/>
    <col min="11002" max="11002" width="14.42578125" style="64" customWidth="1"/>
    <col min="11003" max="11003" width="18.42578125" style="64" customWidth="1"/>
    <col min="11004" max="11004" width="16.28515625" style="64" customWidth="1"/>
    <col min="11005" max="11006" width="0" style="64" hidden="1" customWidth="1"/>
    <col min="11007" max="11010" width="9.140625" style="64"/>
    <col min="11011" max="11011" width="10.42578125" style="64" bestFit="1" customWidth="1"/>
    <col min="11012" max="11256" width="9.140625" style="64"/>
    <col min="11257" max="11257" width="53" style="64" customWidth="1"/>
    <col min="11258" max="11258" width="14.42578125" style="64" customWidth="1"/>
    <col min="11259" max="11259" width="18.42578125" style="64" customWidth="1"/>
    <col min="11260" max="11260" width="16.28515625" style="64" customWidth="1"/>
    <col min="11261" max="11262" width="0" style="64" hidden="1" customWidth="1"/>
    <col min="11263" max="11266" width="9.140625" style="64"/>
    <col min="11267" max="11267" width="10.42578125" style="64" bestFit="1" customWidth="1"/>
    <col min="11268" max="11512" width="9.140625" style="64"/>
    <col min="11513" max="11513" width="53" style="64" customWidth="1"/>
    <col min="11514" max="11514" width="14.42578125" style="64" customWidth="1"/>
    <col min="11515" max="11515" width="18.42578125" style="64" customWidth="1"/>
    <col min="11516" max="11516" width="16.28515625" style="64" customWidth="1"/>
    <col min="11517" max="11518" width="0" style="64" hidden="1" customWidth="1"/>
    <col min="11519" max="11522" width="9.140625" style="64"/>
    <col min="11523" max="11523" width="10.42578125" style="64" bestFit="1" customWidth="1"/>
    <col min="11524" max="11768" width="9.140625" style="64"/>
    <col min="11769" max="11769" width="53" style="64" customWidth="1"/>
    <col min="11770" max="11770" width="14.42578125" style="64" customWidth="1"/>
    <col min="11771" max="11771" width="18.42578125" style="64" customWidth="1"/>
    <col min="11772" max="11772" width="16.28515625" style="64" customWidth="1"/>
    <col min="11773" max="11774" width="0" style="64" hidden="1" customWidth="1"/>
    <col min="11775" max="11778" width="9.140625" style="64"/>
    <col min="11779" max="11779" width="10.42578125" style="64" bestFit="1" customWidth="1"/>
    <col min="11780" max="12024" width="9.140625" style="64"/>
    <col min="12025" max="12025" width="53" style="64" customWidth="1"/>
    <col min="12026" max="12026" width="14.42578125" style="64" customWidth="1"/>
    <col min="12027" max="12027" width="18.42578125" style="64" customWidth="1"/>
    <col min="12028" max="12028" width="16.28515625" style="64" customWidth="1"/>
    <col min="12029" max="12030" width="0" style="64" hidden="1" customWidth="1"/>
    <col min="12031" max="12034" width="9.140625" style="64"/>
    <col min="12035" max="12035" width="10.42578125" style="64" bestFit="1" customWidth="1"/>
    <col min="12036" max="12280" width="9.140625" style="64"/>
    <col min="12281" max="12281" width="53" style="64" customWidth="1"/>
    <col min="12282" max="12282" width="14.42578125" style="64" customWidth="1"/>
    <col min="12283" max="12283" width="18.42578125" style="64" customWidth="1"/>
    <col min="12284" max="12284" width="16.28515625" style="64" customWidth="1"/>
    <col min="12285" max="12286" width="0" style="64" hidden="1" customWidth="1"/>
    <col min="12287" max="12290" width="9.140625" style="64"/>
    <col min="12291" max="12291" width="10.42578125" style="64" bestFit="1" customWidth="1"/>
    <col min="12292" max="12536" width="9.140625" style="64"/>
    <col min="12537" max="12537" width="53" style="64" customWidth="1"/>
    <col min="12538" max="12538" width="14.42578125" style="64" customWidth="1"/>
    <col min="12539" max="12539" width="18.42578125" style="64" customWidth="1"/>
    <col min="12540" max="12540" width="16.28515625" style="64" customWidth="1"/>
    <col min="12541" max="12542" width="0" style="64" hidden="1" customWidth="1"/>
    <col min="12543" max="12546" width="9.140625" style="64"/>
    <col min="12547" max="12547" width="10.42578125" style="64" bestFit="1" customWidth="1"/>
    <col min="12548" max="12792" width="9.140625" style="64"/>
    <col min="12793" max="12793" width="53" style="64" customWidth="1"/>
    <col min="12794" max="12794" width="14.42578125" style="64" customWidth="1"/>
    <col min="12795" max="12795" width="18.42578125" style="64" customWidth="1"/>
    <col min="12796" max="12796" width="16.28515625" style="64" customWidth="1"/>
    <col min="12797" max="12798" width="0" style="64" hidden="1" customWidth="1"/>
    <col min="12799" max="12802" width="9.140625" style="64"/>
    <col min="12803" max="12803" width="10.42578125" style="64" bestFit="1" customWidth="1"/>
    <col min="12804" max="13048" width="9.140625" style="64"/>
    <col min="13049" max="13049" width="53" style="64" customWidth="1"/>
    <col min="13050" max="13050" width="14.42578125" style="64" customWidth="1"/>
    <col min="13051" max="13051" width="18.42578125" style="64" customWidth="1"/>
    <col min="13052" max="13052" width="16.28515625" style="64" customWidth="1"/>
    <col min="13053" max="13054" width="0" style="64" hidden="1" customWidth="1"/>
    <col min="13055" max="13058" width="9.140625" style="64"/>
    <col min="13059" max="13059" width="10.42578125" style="64" bestFit="1" customWidth="1"/>
    <col min="13060" max="13304" width="9.140625" style="64"/>
    <col min="13305" max="13305" width="53" style="64" customWidth="1"/>
    <col min="13306" max="13306" width="14.42578125" style="64" customWidth="1"/>
    <col min="13307" max="13307" width="18.42578125" style="64" customWidth="1"/>
    <col min="13308" max="13308" width="16.28515625" style="64" customWidth="1"/>
    <col min="13309" max="13310" width="0" style="64" hidden="1" customWidth="1"/>
    <col min="13311" max="13314" width="9.140625" style="64"/>
    <col min="13315" max="13315" width="10.42578125" style="64" bestFit="1" customWidth="1"/>
    <col min="13316" max="13560" width="9.140625" style="64"/>
    <col min="13561" max="13561" width="53" style="64" customWidth="1"/>
    <col min="13562" max="13562" width="14.42578125" style="64" customWidth="1"/>
    <col min="13563" max="13563" width="18.42578125" style="64" customWidth="1"/>
    <col min="13564" max="13564" width="16.28515625" style="64" customWidth="1"/>
    <col min="13565" max="13566" width="0" style="64" hidden="1" customWidth="1"/>
    <col min="13567" max="13570" width="9.140625" style="64"/>
    <col min="13571" max="13571" width="10.42578125" style="64" bestFit="1" customWidth="1"/>
    <col min="13572" max="13816" width="9.140625" style="64"/>
    <col min="13817" max="13817" width="53" style="64" customWidth="1"/>
    <col min="13818" max="13818" width="14.42578125" style="64" customWidth="1"/>
    <col min="13819" max="13819" width="18.42578125" style="64" customWidth="1"/>
    <col min="13820" max="13820" width="16.28515625" style="64" customWidth="1"/>
    <col min="13821" max="13822" width="0" style="64" hidden="1" customWidth="1"/>
    <col min="13823" max="13826" width="9.140625" style="64"/>
    <col min="13827" max="13827" width="10.42578125" style="64" bestFit="1" customWidth="1"/>
    <col min="13828" max="14072" width="9.140625" style="64"/>
    <col min="14073" max="14073" width="53" style="64" customWidth="1"/>
    <col min="14074" max="14074" width="14.42578125" style="64" customWidth="1"/>
    <col min="14075" max="14075" width="18.42578125" style="64" customWidth="1"/>
    <col min="14076" max="14076" width="16.28515625" style="64" customWidth="1"/>
    <col min="14077" max="14078" width="0" style="64" hidden="1" customWidth="1"/>
    <col min="14079" max="14082" width="9.140625" style="64"/>
    <col min="14083" max="14083" width="10.42578125" style="64" bestFit="1" customWidth="1"/>
    <col min="14084" max="14328" width="9.140625" style="64"/>
    <col min="14329" max="14329" width="53" style="64" customWidth="1"/>
    <col min="14330" max="14330" width="14.42578125" style="64" customWidth="1"/>
    <col min="14331" max="14331" width="18.42578125" style="64" customWidth="1"/>
    <col min="14332" max="14332" width="16.28515625" style="64" customWidth="1"/>
    <col min="14333" max="14334" width="0" style="64" hidden="1" customWidth="1"/>
    <col min="14335" max="14338" width="9.140625" style="64"/>
    <col min="14339" max="14339" width="10.42578125" style="64" bestFit="1" customWidth="1"/>
    <col min="14340" max="14584" width="9.140625" style="64"/>
    <col min="14585" max="14585" width="53" style="64" customWidth="1"/>
    <col min="14586" max="14586" width="14.42578125" style="64" customWidth="1"/>
    <col min="14587" max="14587" width="18.42578125" style="64" customWidth="1"/>
    <col min="14588" max="14588" width="16.28515625" style="64" customWidth="1"/>
    <col min="14589" max="14590" width="0" style="64" hidden="1" customWidth="1"/>
    <col min="14591" max="14594" width="9.140625" style="64"/>
    <col min="14595" max="14595" width="10.42578125" style="64" bestFit="1" customWidth="1"/>
    <col min="14596" max="14840" width="9.140625" style="64"/>
    <col min="14841" max="14841" width="53" style="64" customWidth="1"/>
    <col min="14842" max="14842" width="14.42578125" style="64" customWidth="1"/>
    <col min="14843" max="14843" width="18.42578125" style="64" customWidth="1"/>
    <col min="14844" max="14844" width="16.28515625" style="64" customWidth="1"/>
    <col min="14845" max="14846" width="0" style="64" hidden="1" customWidth="1"/>
    <col min="14847" max="14850" width="9.140625" style="64"/>
    <col min="14851" max="14851" width="10.42578125" style="64" bestFit="1" customWidth="1"/>
    <col min="14852" max="15096" width="9.140625" style="64"/>
    <col min="15097" max="15097" width="53" style="64" customWidth="1"/>
    <col min="15098" max="15098" width="14.42578125" style="64" customWidth="1"/>
    <col min="15099" max="15099" width="18.42578125" style="64" customWidth="1"/>
    <col min="15100" max="15100" width="16.28515625" style="64" customWidth="1"/>
    <col min="15101" max="15102" width="0" style="64" hidden="1" customWidth="1"/>
    <col min="15103" max="15106" width="9.140625" style="64"/>
    <col min="15107" max="15107" width="10.42578125" style="64" bestFit="1" customWidth="1"/>
    <col min="15108" max="15352" width="9.140625" style="64"/>
    <col min="15353" max="15353" width="53" style="64" customWidth="1"/>
    <col min="15354" max="15354" width="14.42578125" style="64" customWidth="1"/>
    <col min="15355" max="15355" width="18.42578125" style="64" customWidth="1"/>
    <col min="15356" max="15356" width="16.28515625" style="64" customWidth="1"/>
    <col min="15357" max="15358" width="0" style="64" hidden="1" customWidth="1"/>
    <col min="15359" max="15362" width="9.140625" style="64"/>
    <col min="15363" max="15363" width="10.42578125" style="64" bestFit="1" customWidth="1"/>
    <col min="15364" max="15608" width="9.140625" style="64"/>
    <col min="15609" max="15609" width="53" style="64" customWidth="1"/>
    <col min="15610" max="15610" width="14.42578125" style="64" customWidth="1"/>
    <col min="15611" max="15611" width="18.42578125" style="64" customWidth="1"/>
    <col min="15612" max="15612" width="16.28515625" style="64" customWidth="1"/>
    <col min="15613" max="15614" width="0" style="64" hidden="1" customWidth="1"/>
    <col min="15615" max="15618" width="9.140625" style="64"/>
    <col min="15619" max="15619" width="10.42578125" style="64" bestFit="1" customWidth="1"/>
    <col min="15620" max="15864" width="9.140625" style="64"/>
    <col min="15865" max="15865" width="53" style="64" customWidth="1"/>
    <col min="15866" max="15866" width="14.42578125" style="64" customWidth="1"/>
    <col min="15867" max="15867" width="18.42578125" style="64" customWidth="1"/>
    <col min="15868" max="15868" width="16.28515625" style="64" customWidth="1"/>
    <col min="15869" max="15870" width="0" style="64" hidden="1" customWidth="1"/>
    <col min="15871" max="15874" width="9.140625" style="64"/>
    <col min="15875" max="15875" width="10.42578125" style="64" bestFit="1" customWidth="1"/>
    <col min="15876" max="16120" width="9.140625" style="64"/>
    <col min="16121" max="16121" width="53" style="64" customWidth="1"/>
    <col min="16122" max="16122" width="14.42578125" style="64" customWidth="1"/>
    <col min="16123" max="16123" width="18.42578125" style="64" customWidth="1"/>
    <col min="16124" max="16124" width="16.28515625" style="64" customWidth="1"/>
    <col min="16125" max="16126" width="0" style="64" hidden="1" customWidth="1"/>
    <col min="16127" max="16130" width="9.140625" style="64"/>
    <col min="16131" max="16131" width="10.42578125" style="64" bestFit="1" customWidth="1"/>
    <col min="16132" max="16384" width="9.140625" style="64"/>
  </cols>
  <sheetData>
    <row r="1" spans="1:13" s="73" customFormat="1" ht="18" customHeight="1" x14ac:dyDescent="0.25">
      <c r="A1" s="71"/>
      <c r="B1" s="162" t="s">
        <v>84</v>
      </c>
      <c r="C1" s="162"/>
      <c r="D1" s="162"/>
      <c r="E1" s="72"/>
      <c r="F1" s="72"/>
      <c r="G1" s="72"/>
      <c r="H1" s="72"/>
      <c r="I1" s="72"/>
    </row>
    <row r="2" spans="1:13" s="73" customFormat="1" ht="15" x14ac:dyDescent="0.25">
      <c r="A2" s="71" t="s">
        <v>46</v>
      </c>
      <c r="B2" s="74"/>
      <c r="C2" s="75"/>
      <c r="D2" s="75"/>
      <c r="E2" s="72"/>
      <c r="F2" s="72"/>
      <c r="G2" s="72"/>
      <c r="H2" s="72"/>
      <c r="I2" s="72"/>
    </row>
    <row r="3" spans="1:13" s="73" customFormat="1" ht="15" x14ac:dyDescent="0.25">
      <c r="A3" s="76" t="s">
        <v>47</v>
      </c>
      <c r="B3" s="74"/>
      <c r="C3" s="75"/>
      <c r="D3" s="75"/>
      <c r="E3" s="72"/>
      <c r="F3" s="72"/>
      <c r="G3" s="72"/>
      <c r="H3" s="72"/>
      <c r="I3" s="72"/>
    </row>
    <row r="4" spans="1:13" s="73" customFormat="1" ht="15" x14ac:dyDescent="0.25">
      <c r="A4" s="71"/>
      <c r="B4" s="74"/>
      <c r="C4" s="75"/>
      <c r="D4" s="75"/>
      <c r="E4" s="72"/>
      <c r="F4" s="72"/>
      <c r="G4" s="72"/>
      <c r="H4" s="72"/>
      <c r="I4" s="72"/>
    </row>
    <row r="5" spans="1:13" s="73" customFormat="1" ht="15" x14ac:dyDescent="0.25">
      <c r="A5" s="162" t="s">
        <v>85</v>
      </c>
      <c r="B5" s="163"/>
      <c r="C5" s="163"/>
      <c r="D5" s="163"/>
      <c r="E5" s="72"/>
      <c r="F5" s="72"/>
      <c r="G5" s="72"/>
      <c r="H5" s="72"/>
      <c r="I5" s="72"/>
    </row>
    <row r="6" spans="1:13" s="73" customFormat="1" ht="15" x14ac:dyDescent="0.25">
      <c r="A6" s="162" t="s">
        <v>86</v>
      </c>
      <c r="B6" s="163"/>
      <c r="C6" s="163"/>
      <c r="D6" s="163"/>
      <c r="E6" s="72"/>
      <c r="F6" s="72"/>
      <c r="G6" s="72"/>
      <c r="H6" s="72"/>
      <c r="I6" s="72"/>
    </row>
    <row r="7" spans="1:13" s="73" customFormat="1" ht="15" x14ac:dyDescent="0.25">
      <c r="A7" s="162" t="s">
        <v>87</v>
      </c>
      <c r="B7" s="163"/>
      <c r="C7" s="163"/>
      <c r="D7" s="163"/>
      <c r="E7" s="72"/>
      <c r="F7" s="72"/>
      <c r="G7" s="72"/>
      <c r="H7" s="72"/>
      <c r="I7" s="72"/>
    </row>
    <row r="8" spans="1:13" s="73" customFormat="1" ht="15" x14ac:dyDescent="0.25">
      <c r="A8" s="77"/>
      <c r="B8" s="74"/>
      <c r="C8" s="75"/>
      <c r="D8" s="75"/>
      <c r="E8" s="72"/>
      <c r="F8" s="72"/>
      <c r="G8" s="72"/>
      <c r="H8" s="72"/>
      <c r="I8" s="72"/>
    </row>
    <row r="9" spans="1:13" s="73" customFormat="1" ht="15" x14ac:dyDescent="0.25">
      <c r="A9" s="71"/>
      <c r="B9" s="74"/>
      <c r="C9" s="75"/>
      <c r="D9" s="75"/>
      <c r="E9" s="72"/>
      <c r="F9" s="72"/>
      <c r="G9" s="72"/>
      <c r="H9" s="72"/>
      <c r="I9" s="72"/>
    </row>
    <row r="10" spans="1:13" s="73" customFormat="1" ht="15" x14ac:dyDescent="0.25">
      <c r="A10" s="78" t="s">
        <v>50</v>
      </c>
      <c r="B10" s="79" t="s">
        <v>51</v>
      </c>
      <c r="C10" s="2" t="s">
        <v>88</v>
      </c>
      <c r="D10" s="2" t="s">
        <v>89</v>
      </c>
      <c r="E10" s="72"/>
      <c r="F10" s="72"/>
      <c r="G10" s="72"/>
      <c r="H10" s="72"/>
      <c r="I10" s="72"/>
    </row>
    <row r="11" spans="1:13" s="73" customFormat="1" ht="15" x14ac:dyDescent="0.25">
      <c r="A11" s="80"/>
      <c r="B11" s="81"/>
      <c r="C11" s="82"/>
      <c r="D11" s="82"/>
      <c r="E11" s="72"/>
      <c r="F11" s="72"/>
      <c r="G11" s="72"/>
      <c r="H11" s="72"/>
      <c r="I11" s="72"/>
    </row>
    <row r="12" spans="1:13" ht="15" x14ac:dyDescent="0.25">
      <c r="A12" s="86" t="s">
        <v>76</v>
      </c>
      <c r="B12" s="87">
        <v>30</v>
      </c>
      <c r="C12" s="34">
        <v>12555798</v>
      </c>
      <c r="D12" s="34">
        <v>12054855</v>
      </c>
      <c r="E12" s="4"/>
      <c r="F12" s="3"/>
      <c r="G12" s="65"/>
      <c r="H12" s="65"/>
      <c r="I12" s="65"/>
      <c r="J12" s="65"/>
      <c r="K12" s="65"/>
      <c r="L12" s="65"/>
      <c r="M12" s="65"/>
    </row>
    <row r="13" spans="1:13" ht="15" x14ac:dyDescent="0.25">
      <c r="A13" s="86" t="s">
        <v>77</v>
      </c>
      <c r="B13" s="87">
        <v>31</v>
      </c>
      <c r="C13" s="34">
        <v>-5261615</v>
      </c>
      <c r="D13" s="34">
        <v>-4203464</v>
      </c>
      <c r="E13" s="4"/>
      <c r="F13" s="3"/>
      <c r="G13" s="65"/>
      <c r="H13" s="65"/>
      <c r="I13" s="65"/>
      <c r="J13" s="65"/>
      <c r="K13" s="65"/>
      <c r="L13" s="65"/>
      <c r="M13" s="65"/>
    </row>
    <row r="14" spans="1:13" x14ac:dyDescent="0.2">
      <c r="A14" s="88" t="s">
        <v>67</v>
      </c>
      <c r="B14" s="89"/>
      <c r="C14" s="43">
        <f>SUM(C12:C13)</f>
        <v>7294183</v>
      </c>
      <c r="D14" s="43">
        <f>SUM(D12:D13)</f>
        <v>7851391</v>
      </c>
      <c r="E14" s="83">
        <f>SUM(E12:E13)</f>
        <v>0</v>
      </c>
      <c r="F14" s="9">
        <f>SUM(F12:F13)</f>
        <v>0</v>
      </c>
      <c r="G14" s="65"/>
      <c r="H14" s="65"/>
      <c r="I14" s="65"/>
      <c r="J14" s="65"/>
      <c r="K14" s="65"/>
      <c r="L14" s="65"/>
      <c r="M14" s="65"/>
    </row>
    <row r="15" spans="1:13" ht="15" x14ac:dyDescent="0.25">
      <c r="A15" s="86" t="s">
        <v>78</v>
      </c>
      <c r="B15" s="87"/>
      <c r="C15" s="34">
        <v>-431567</v>
      </c>
      <c r="D15" s="34">
        <v>-403957</v>
      </c>
      <c r="E15" s="4"/>
      <c r="F15" s="3"/>
      <c r="G15" s="65"/>
      <c r="H15" s="65"/>
      <c r="I15" s="65"/>
      <c r="J15" s="65"/>
      <c r="K15" s="65"/>
      <c r="L15" s="65"/>
      <c r="M15" s="65"/>
    </row>
    <row r="16" spans="1:13" ht="15" x14ac:dyDescent="0.25">
      <c r="A16" s="86" t="s">
        <v>79</v>
      </c>
      <c r="B16" s="87"/>
      <c r="C16" s="34">
        <v>-1528939</v>
      </c>
      <c r="D16" s="34">
        <v>-981639</v>
      </c>
      <c r="E16" s="4"/>
      <c r="F16" s="3"/>
      <c r="G16" s="65"/>
      <c r="H16" s="65"/>
      <c r="I16" s="65"/>
      <c r="J16" s="65"/>
      <c r="K16" s="65"/>
      <c r="L16" s="65"/>
      <c r="M16" s="65"/>
    </row>
    <row r="17" spans="1:13" x14ac:dyDescent="0.2">
      <c r="A17" s="88" t="s">
        <v>80</v>
      </c>
      <c r="B17" s="89"/>
      <c r="C17" s="43">
        <f>SUM(C14:C16)</f>
        <v>5333677</v>
      </c>
      <c r="D17" s="43">
        <f>SUM(D14:D16)</f>
        <v>6465795</v>
      </c>
      <c r="E17" s="83">
        <f>SUM(E14:E16)</f>
        <v>0</v>
      </c>
      <c r="F17" s="9">
        <f>SUM(F14:F16)</f>
        <v>0</v>
      </c>
      <c r="G17" s="65"/>
      <c r="H17" s="65"/>
      <c r="I17" s="65"/>
      <c r="J17" s="65"/>
      <c r="K17" s="65"/>
      <c r="L17" s="65"/>
      <c r="M17" s="65"/>
    </row>
    <row r="18" spans="1:13" x14ac:dyDescent="0.2">
      <c r="A18" s="88"/>
      <c r="B18" s="89"/>
      <c r="C18" s="35"/>
      <c r="D18" s="35"/>
      <c r="E18" s="84"/>
      <c r="F18" s="8"/>
      <c r="G18" s="65"/>
      <c r="H18" s="65"/>
      <c r="I18" s="65"/>
      <c r="J18" s="65"/>
      <c r="K18" s="65"/>
      <c r="L18" s="65"/>
      <c r="M18" s="65"/>
    </row>
    <row r="19" spans="1:13" ht="15" x14ac:dyDescent="0.25">
      <c r="A19" s="86" t="s">
        <v>68</v>
      </c>
      <c r="B19" s="87">
        <v>34</v>
      </c>
      <c r="C19" s="34">
        <v>84295</v>
      </c>
      <c r="D19" s="34">
        <v>94818</v>
      </c>
      <c r="E19" s="4"/>
      <c r="F19" s="3"/>
      <c r="G19" s="65"/>
      <c r="H19" s="65"/>
      <c r="I19" s="65"/>
      <c r="J19" s="65"/>
      <c r="K19" s="65"/>
      <c r="L19" s="65"/>
      <c r="M19" s="65"/>
    </row>
    <row r="20" spans="1:13" ht="15" x14ac:dyDescent="0.25">
      <c r="A20" s="86" t="s">
        <v>69</v>
      </c>
      <c r="B20" s="87">
        <v>35</v>
      </c>
      <c r="C20" s="34">
        <v>-612833</v>
      </c>
      <c r="D20" s="34">
        <v>-594194</v>
      </c>
      <c r="E20" s="4"/>
      <c r="F20" s="3"/>
      <c r="G20" s="65"/>
      <c r="H20" s="65"/>
      <c r="I20" s="65"/>
      <c r="J20" s="65"/>
      <c r="K20" s="65"/>
      <c r="L20" s="65"/>
      <c r="M20" s="65"/>
    </row>
    <row r="21" spans="1:13" x14ac:dyDescent="0.2">
      <c r="A21" s="86" t="s">
        <v>81</v>
      </c>
      <c r="B21" s="89"/>
      <c r="C21" s="34">
        <v>136462</v>
      </c>
      <c r="D21" s="34">
        <v>910067</v>
      </c>
      <c r="E21" s="4"/>
      <c r="F21" s="3"/>
      <c r="G21" s="65"/>
      <c r="H21" s="65"/>
      <c r="I21" s="65"/>
      <c r="J21" s="65"/>
      <c r="K21" s="65"/>
      <c r="L21" s="65"/>
      <c r="M21" s="65"/>
    </row>
    <row r="22" spans="1:13" ht="15" customHeight="1" x14ac:dyDescent="0.2">
      <c r="A22" s="86" t="s">
        <v>82</v>
      </c>
      <c r="B22" s="89"/>
      <c r="C22" s="34">
        <v>-1738</v>
      </c>
      <c r="D22" s="34">
        <v>475</v>
      </c>
      <c r="E22" s="4"/>
      <c r="F22" s="3"/>
      <c r="G22" s="65"/>
      <c r="H22" s="65"/>
      <c r="I22" s="65"/>
      <c r="J22" s="65"/>
      <c r="K22" s="65"/>
      <c r="L22" s="65"/>
      <c r="M22" s="65"/>
    </row>
    <row r="23" spans="1:13" ht="15" x14ac:dyDescent="0.25">
      <c r="A23" s="86" t="s">
        <v>70</v>
      </c>
      <c r="B23" s="87">
        <v>36</v>
      </c>
      <c r="C23" s="34">
        <v>243708</v>
      </c>
      <c r="D23" s="34">
        <v>50156</v>
      </c>
      <c r="E23" s="4"/>
      <c r="F23" s="3"/>
      <c r="G23" s="65"/>
      <c r="H23" s="65"/>
      <c r="I23" s="65"/>
      <c r="J23" s="65"/>
      <c r="K23" s="65"/>
      <c r="L23" s="65"/>
      <c r="M23" s="65"/>
    </row>
    <row r="24" spans="1:13" ht="15" x14ac:dyDescent="0.25">
      <c r="A24" s="86" t="s">
        <v>71</v>
      </c>
      <c r="B24" s="87"/>
      <c r="C24" s="34">
        <v>-43762</v>
      </c>
      <c r="D24" s="34">
        <v>-53611</v>
      </c>
      <c r="E24" s="4"/>
      <c r="F24" s="3"/>
      <c r="G24" s="65"/>
      <c r="H24" s="65"/>
      <c r="I24" s="65"/>
      <c r="J24" s="65"/>
      <c r="K24" s="65"/>
      <c r="L24" s="65"/>
      <c r="M24" s="65"/>
    </row>
    <row r="25" spans="1:13" x14ac:dyDescent="0.2">
      <c r="A25" s="88" t="s">
        <v>72</v>
      </c>
      <c r="B25" s="89"/>
      <c r="C25" s="97">
        <f>+SUM(C17:C24)</f>
        <v>5139809</v>
      </c>
      <c r="D25" s="97">
        <f>+SUM(D17:F24)</f>
        <v>6873506</v>
      </c>
      <c r="E25" s="85">
        <f>+SUM(E17:E23)</f>
        <v>0</v>
      </c>
      <c r="F25" s="66">
        <f>+SUM(F17:F23)</f>
        <v>0</v>
      </c>
      <c r="G25" s="65"/>
      <c r="H25" s="65"/>
      <c r="I25" s="65"/>
      <c r="J25" s="65"/>
      <c r="K25" s="65"/>
      <c r="L25" s="65"/>
      <c r="M25" s="65"/>
    </row>
    <row r="26" spans="1:13" x14ac:dyDescent="0.2">
      <c r="A26" s="88"/>
      <c r="B26" s="89"/>
      <c r="C26" s="34"/>
      <c r="D26" s="34"/>
      <c r="E26" s="4"/>
      <c r="F26" s="3"/>
      <c r="G26" s="65"/>
      <c r="H26" s="65"/>
      <c r="I26" s="65"/>
      <c r="J26" s="65"/>
      <c r="K26" s="65"/>
      <c r="L26" s="65"/>
      <c r="M26" s="65"/>
    </row>
    <row r="27" spans="1:13" ht="15" x14ac:dyDescent="0.25">
      <c r="A27" s="86" t="s">
        <v>73</v>
      </c>
      <c r="B27" s="87">
        <v>37</v>
      </c>
      <c r="C27" s="34">
        <f>-930494-80</f>
        <v>-930574</v>
      </c>
      <c r="D27" s="34">
        <v>-875000</v>
      </c>
      <c r="E27" s="4"/>
      <c r="F27" s="3"/>
      <c r="G27" s="65"/>
      <c r="H27" s="65"/>
      <c r="I27" s="65"/>
      <c r="J27" s="65"/>
      <c r="K27" s="65"/>
      <c r="L27" s="65"/>
      <c r="M27" s="65"/>
    </row>
    <row r="28" spans="1:13" ht="14.25" customHeight="1" thickBot="1" x14ac:dyDescent="0.25">
      <c r="A28" s="67" t="s">
        <v>83</v>
      </c>
      <c r="B28" s="89"/>
      <c r="C28" s="98">
        <f>C25+C27</f>
        <v>4209235</v>
      </c>
      <c r="D28" s="98">
        <f>D25+D27</f>
        <v>5998506</v>
      </c>
      <c r="E28" s="85">
        <f>E25+E27</f>
        <v>0</v>
      </c>
      <c r="F28" s="66">
        <f>F25+F27</f>
        <v>0</v>
      </c>
      <c r="G28" s="65"/>
      <c r="H28" s="65"/>
      <c r="I28" s="65"/>
      <c r="J28" s="65"/>
      <c r="K28" s="65"/>
      <c r="L28" s="65"/>
      <c r="M28" s="65"/>
    </row>
    <row r="29" spans="1:13" ht="14.25" customHeight="1" x14ac:dyDescent="0.2">
      <c r="A29" s="67"/>
      <c r="B29" s="89"/>
      <c r="C29" s="157"/>
      <c r="D29" s="157"/>
      <c r="E29" s="85"/>
      <c r="F29" s="66"/>
      <c r="G29" s="65"/>
      <c r="H29" s="65"/>
      <c r="I29" s="65"/>
      <c r="J29" s="65"/>
      <c r="K29" s="65"/>
      <c r="L29" s="65"/>
      <c r="M29" s="65"/>
    </row>
    <row r="30" spans="1:13" ht="14.25" customHeight="1" x14ac:dyDescent="0.2">
      <c r="A30" s="67"/>
      <c r="B30" s="89"/>
      <c r="C30" s="35"/>
      <c r="D30" s="35"/>
      <c r="E30" s="84"/>
      <c r="F30" s="8"/>
      <c r="G30" s="65"/>
      <c r="H30" s="65"/>
      <c r="I30" s="65"/>
      <c r="J30" s="65"/>
      <c r="K30" s="65"/>
      <c r="L30" s="65"/>
      <c r="M30" s="65"/>
    </row>
    <row r="31" spans="1:13" x14ac:dyDescent="0.2">
      <c r="A31" s="67" t="s">
        <v>75</v>
      </c>
      <c r="B31" s="68"/>
      <c r="C31" s="158" t="s">
        <v>163</v>
      </c>
      <c r="D31" s="158" t="s">
        <v>164</v>
      </c>
      <c r="E31" s="65"/>
      <c r="F31" s="65"/>
      <c r="G31" s="65"/>
      <c r="H31" s="65"/>
      <c r="I31" s="65"/>
      <c r="J31" s="65"/>
      <c r="K31" s="65"/>
      <c r="L31" s="65"/>
      <c r="M31" s="65"/>
    </row>
    <row r="32" spans="1:13" x14ac:dyDescent="0.2">
      <c r="A32" s="67"/>
      <c r="B32" s="68"/>
      <c r="C32" s="69"/>
      <c r="D32" s="69"/>
      <c r="E32" s="65"/>
      <c r="F32" s="65"/>
      <c r="G32" s="65"/>
      <c r="H32" s="65"/>
      <c r="I32" s="65"/>
      <c r="J32" s="65"/>
      <c r="K32" s="65"/>
      <c r="L32" s="65"/>
      <c r="M32" s="65"/>
    </row>
    <row r="33" spans="1:17" x14ac:dyDescent="0.2">
      <c r="A33" s="67"/>
      <c r="B33" s="68"/>
      <c r="C33" s="69"/>
      <c r="D33" s="69"/>
      <c r="E33" s="65"/>
      <c r="F33" s="65"/>
      <c r="G33" s="65"/>
      <c r="H33" s="65"/>
      <c r="I33" s="65"/>
      <c r="J33" s="65"/>
      <c r="K33" s="65"/>
      <c r="L33" s="65"/>
      <c r="M33" s="65"/>
    </row>
    <row r="34" spans="1:17" s="6" customFormat="1" ht="34.5" customHeight="1" x14ac:dyDescent="0.25">
      <c r="A34" s="90" t="s">
        <v>62</v>
      </c>
      <c r="B34" s="91"/>
      <c r="C34" s="91"/>
      <c r="D34" s="91"/>
      <c r="E34" s="5"/>
      <c r="F34" s="5"/>
      <c r="G34" s="7"/>
      <c r="H34" s="7"/>
      <c r="I34" s="7"/>
      <c r="J34" s="7"/>
      <c r="K34" s="7"/>
      <c r="L34" s="7"/>
      <c r="M34" s="7"/>
      <c r="N34" s="7"/>
      <c r="O34" s="7"/>
      <c r="P34" s="7"/>
      <c r="Q34" s="7"/>
    </row>
    <row r="35" spans="1:17" s="6" customFormat="1" ht="15" x14ac:dyDescent="0.25">
      <c r="A35" s="92"/>
      <c r="B35" s="91"/>
      <c r="C35" s="91"/>
      <c r="D35" s="91"/>
      <c r="E35" s="5"/>
      <c r="F35" s="5"/>
      <c r="G35" s="7"/>
      <c r="H35" s="7"/>
      <c r="I35" s="7"/>
      <c r="J35" s="7"/>
      <c r="K35" s="7"/>
      <c r="L35" s="7"/>
      <c r="M35" s="7"/>
      <c r="N35" s="7"/>
      <c r="O35" s="7"/>
      <c r="P35" s="7"/>
      <c r="Q35" s="7"/>
    </row>
    <row r="36" spans="1:17" s="6" customFormat="1" ht="12" customHeight="1" x14ac:dyDescent="0.2">
      <c r="A36" s="93" t="s">
        <v>59</v>
      </c>
      <c r="B36" s="93"/>
      <c r="C36" s="161" t="s">
        <v>63</v>
      </c>
      <c r="D36" s="161"/>
      <c r="E36" s="5"/>
      <c r="F36" s="5"/>
      <c r="G36" s="7"/>
      <c r="H36" s="7"/>
      <c r="I36" s="7"/>
      <c r="J36" s="7"/>
      <c r="K36" s="7"/>
      <c r="L36" s="7"/>
      <c r="M36" s="7"/>
      <c r="N36" s="7"/>
      <c r="O36" s="7"/>
      <c r="P36" s="7"/>
      <c r="Q36" s="7"/>
    </row>
    <row r="37" spans="1:17" s="6" customFormat="1" ht="57.75" customHeight="1" x14ac:dyDescent="0.2">
      <c r="A37" s="93" t="s">
        <v>60</v>
      </c>
      <c r="B37" s="93"/>
      <c r="C37" s="161" t="s">
        <v>64</v>
      </c>
      <c r="D37" s="161"/>
      <c r="E37" s="5"/>
      <c r="F37" s="5"/>
      <c r="G37" s="7"/>
      <c r="H37" s="7"/>
      <c r="I37" s="7"/>
      <c r="J37" s="7"/>
      <c r="K37" s="7"/>
      <c r="L37" s="7"/>
      <c r="M37" s="7"/>
      <c r="N37" s="7"/>
      <c r="O37" s="7"/>
      <c r="P37" s="7"/>
      <c r="Q37" s="7"/>
    </row>
    <row r="38" spans="1:17" s="6" customFormat="1" ht="60.75" customHeight="1" x14ac:dyDescent="0.2">
      <c r="A38" s="94"/>
      <c r="B38" s="94"/>
      <c r="C38" s="94"/>
      <c r="D38" s="94"/>
      <c r="E38" s="5"/>
      <c r="F38" s="5"/>
      <c r="G38" s="7"/>
      <c r="H38" s="7"/>
      <c r="I38" s="7"/>
      <c r="J38" s="7"/>
      <c r="K38" s="7"/>
      <c r="L38" s="7"/>
      <c r="M38" s="7"/>
      <c r="N38" s="7"/>
      <c r="O38" s="7"/>
      <c r="P38" s="7"/>
      <c r="Q38" s="7"/>
    </row>
    <row r="39" spans="1:17" s="6" customFormat="1" x14ac:dyDescent="0.2">
      <c r="A39" s="95" t="s">
        <v>65</v>
      </c>
      <c r="B39" s="94"/>
      <c r="C39" s="94"/>
      <c r="D39" s="94"/>
      <c r="E39" s="7"/>
      <c r="F39" s="7"/>
      <c r="G39" s="7"/>
      <c r="H39" s="7"/>
      <c r="I39" s="7"/>
      <c r="J39" s="7"/>
      <c r="K39" s="7"/>
      <c r="L39" s="7"/>
      <c r="M39" s="7"/>
      <c r="N39" s="7"/>
      <c r="O39" s="7"/>
      <c r="P39" s="7"/>
      <c r="Q39" s="7"/>
    </row>
    <row r="40" spans="1:17" s="6" customFormat="1" x14ac:dyDescent="0.2">
      <c r="A40" s="95" t="s">
        <v>66</v>
      </c>
      <c r="B40" s="94"/>
      <c r="C40" s="94"/>
      <c r="D40" s="94"/>
      <c r="E40" s="7"/>
      <c r="F40" s="7"/>
      <c r="G40" s="7"/>
      <c r="H40" s="7"/>
      <c r="I40" s="7"/>
      <c r="J40" s="7"/>
      <c r="K40" s="7"/>
      <c r="L40" s="7"/>
      <c r="M40" s="7"/>
      <c r="N40" s="7"/>
      <c r="O40" s="7"/>
      <c r="P40" s="7"/>
      <c r="Q40" s="7"/>
    </row>
    <row r="41" spans="1:17" s="6" customFormat="1" ht="15" x14ac:dyDescent="0.25">
      <c r="A41" s="96"/>
      <c r="B41" s="91"/>
      <c r="C41" s="91"/>
      <c r="D41" s="91"/>
      <c r="E41" s="7"/>
      <c r="F41" s="7"/>
      <c r="G41" s="7"/>
      <c r="H41" s="7"/>
      <c r="I41" s="7"/>
      <c r="J41" s="7"/>
      <c r="K41" s="7"/>
      <c r="L41" s="7"/>
      <c r="M41" s="7"/>
      <c r="N41" s="7"/>
      <c r="O41" s="7"/>
      <c r="P41" s="7"/>
      <c r="Q41" s="7"/>
    </row>
    <row r="42" spans="1:17" x14ac:dyDescent="0.2">
      <c r="C42" s="65"/>
      <c r="D42" s="65"/>
      <c r="E42" s="65"/>
      <c r="F42" s="65"/>
      <c r="G42" s="65"/>
      <c r="H42" s="65"/>
      <c r="I42" s="65"/>
      <c r="J42" s="65"/>
      <c r="K42" s="65"/>
      <c r="L42" s="65"/>
      <c r="M42" s="65"/>
    </row>
    <row r="43" spans="1:17" x14ac:dyDescent="0.2">
      <c r="C43" s="65"/>
      <c r="D43" s="65"/>
      <c r="E43" s="65"/>
      <c r="F43" s="65"/>
      <c r="G43" s="65"/>
      <c r="H43" s="65"/>
      <c r="I43" s="65"/>
      <c r="J43" s="65"/>
      <c r="K43" s="65"/>
      <c r="L43" s="65"/>
      <c r="M43" s="65"/>
    </row>
    <row r="44" spans="1:17" x14ac:dyDescent="0.2">
      <c r="C44" s="65"/>
      <c r="D44" s="65"/>
      <c r="E44" s="65"/>
      <c r="F44" s="65"/>
      <c r="G44" s="65"/>
      <c r="H44" s="65"/>
      <c r="I44" s="65"/>
      <c r="J44" s="65"/>
      <c r="K44" s="65"/>
      <c r="L44" s="65"/>
      <c r="M44" s="65"/>
    </row>
    <row r="45" spans="1:17" x14ac:dyDescent="0.2">
      <c r="C45" s="65"/>
      <c r="D45" s="65"/>
      <c r="E45" s="65"/>
      <c r="F45" s="65"/>
      <c r="G45" s="65"/>
      <c r="H45" s="65"/>
      <c r="I45" s="65"/>
      <c r="J45" s="65"/>
      <c r="K45" s="65"/>
      <c r="L45" s="65"/>
      <c r="M45" s="65"/>
    </row>
    <row r="46" spans="1:17" x14ac:dyDescent="0.2">
      <c r="C46" s="65"/>
      <c r="D46" s="65"/>
      <c r="E46" s="65"/>
      <c r="F46" s="65"/>
      <c r="G46" s="65"/>
      <c r="H46" s="65"/>
      <c r="I46" s="65"/>
      <c r="J46" s="65"/>
      <c r="K46" s="65"/>
      <c r="L46" s="65"/>
      <c r="M46" s="65"/>
    </row>
    <row r="47" spans="1:17" x14ac:dyDescent="0.2">
      <c r="C47" s="65"/>
      <c r="D47" s="65"/>
      <c r="E47" s="65"/>
      <c r="F47" s="65"/>
      <c r="G47" s="65"/>
      <c r="H47" s="65"/>
      <c r="I47" s="65"/>
      <c r="J47" s="65"/>
      <c r="K47" s="65"/>
      <c r="L47" s="65"/>
      <c r="M47" s="65"/>
    </row>
    <row r="48" spans="1:17" x14ac:dyDescent="0.2">
      <c r="C48" s="65"/>
      <c r="D48" s="65"/>
      <c r="E48" s="65"/>
      <c r="F48" s="65"/>
      <c r="G48" s="65"/>
      <c r="H48" s="65"/>
      <c r="I48" s="65"/>
      <c r="J48" s="65"/>
      <c r="K48" s="65"/>
      <c r="L48" s="65"/>
      <c r="M48" s="65"/>
    </row>
    <row r="49" spans="1:13" x14ac:dyDescent="0.2">
      <c r="A49" s="64"/>
      <c r="B49" s="64"/>
      <c r="C49" s="65"/>
      <c r="D49" s="65"/>
      <c r="E49" s="65"/>
      <c r="F49" s="65"/>
      <c r="G49" s="65"/>
      <c r="H49" s="65"/>
      <c r="I49" s="65"/>
      <c r="J49" s="65"/>
      <c r="K49" s="65"/>
      <c r="L49" s="65"/>
      <c r="M49" s="65"/>
    </row>
    <row r="50" spans="1:13" x14ac:dyDescent="0.2">
      <c r="A50" s="64"/>
      <c r="B50" s="64"/>
      <c r="C50" s="65"/>
      <c r="D50" s="65"/>
      <c r="E50" s="65"/>
      <c r="F50" s="65"/>
      <c r="G50" s="65"/>
      <c r="H50" s="65"/>
      <c r="I50" s="65"/>
      <c r="J50" s="65"/>
      <c r="K50" s="65"/>
      <c r="L50" s="65"/>
      <c r="M50" s="65"/>
    </row>
    <row r="51" spans="1:13" x14ac:dyDescent="0.2">
      <c r="A51" s="64"/>
      <c r="B51" s="64"/>
      <c r="C51" s="65"/>
      <c r="D51" s="65"/>
      <c r="E51" s="65"/>
      <c r="F51" s="65"/>
      <c r="G51" s="65"/>
      <c r="H51" s="65"/>
      <c r="I51" s="65"/>
      <c r="J51" s="65"/>
      <c r="K51" s="65"/>
      <c r="L51" s="65"/>
      <c r="M51" s="65"/>
    </row>
    <row r="52" spans="1:13" x14ac:dyDescent="0.2">
      <c r="A52" s="64"/>
      <c r="B52" s="64"/>
      <c r="C52" s="65"/>
      <c r="D52" s="65"/>
      <c r="E52" s="65"/>
      <c r="F52" s="65"/>
      <c r="G52" s="65"/>
      <c r="H52" s="65"/>
      <c r="I52" s="65"/>
      <c r="J52" s="65"/>
      <c r="K52" s="65"/>
      <c r="L52" s="65"/>
      <c r="M52" s="65"/>
    </row>
    <row r="53" spans="1:13" x14ac:dyDescent="0.2">
      <c r="A53" s="64"/>
      <c r="B53" s="64"/>
      <c r="C53" s="65"/>
      <c r="D53" s="65"/>
      <c r="E53" s="65"/>
      <c r="F53" s="65"/>
      <c r="G53" s="65"/>
      <c r="H53" s="65"/>
      <c r="I53" s="65"/>
      <c r="J53" s="65"/>
      <c r="K53" s="65"/>
      <c r="L53" s="65"/>
      <c r="M53" s="65"/>
    </row>
    <row r="54" spans="1:13" x14ac:dyDescent="0.2">
      <c r="A54" s="64"/>
      <c r="B54" s="64"/>
      <c r="C54" s="65"/>
      <c r="D54" s="65"/>
      <c r="E54" s="65"/>
      <c r="F54" s="65"/>
      <c r="G54" s="65"/>
      <c r="H54" s="65"/>
      <c r="I54" s="65"/>
      <c r="J54" s="65"/>
      <c r="K54" s="65"/>
      <c r="L54" s="65"/>
      <c r="M54" s="65"/>
    </row>
    <row r="55" spans="1:13" x14ac:dyDescent="0.2">
      <c r="A55" s="64"/>
      <c r="B55" s="64"/>
      <c r="C55" s="65"/>
      <c r="D55" s="65"/>
      <c r="E55" s="65"/>
      <c r="F55" s="65"/>
      <c r="G55" s="65"/>
      <c r="H55" s="65"/>
      <c r="I55" s="65"/>
      <c r="J55" s="65"/>
      <c r="K55" s="65"/>
      <c r="L55" s="65"/>
      <c r="M55" s="65"/>
    </row>
    <row r="56" spans="1:13" x14ac:dyDescent="0.2">
      <c r="A56" s="64"/>
      <c r="B56" s="64"/>
      <c r="C56" s="65"/>
      <c r="D56" s="65"/>
      <c r="E56" s="65"/>
      <c r="F56" s="65"/>
      <c r="G56" s="65"/>
      <c r="H56" s="65"/>
      <c r="I56" s="65"/>
      <c r="J56" s="65"/>
      <c r="K56" s="65"/>
      <c r="L56" s="65"/>
      <c r="M56" s="65"/>
    </row>
    <row r="57" spans="1:13" x14ac:dyDescent="0.2">
      <c r="A57" s="64"/>
      <c r="B57" s="64"/>
      <c r="C57" s="65"/>
      <c r="D57" s="65"/>
      <c r="E57" s="65"/>
      <c r="F57" s="65"/>
      <c r="G57" s="65"/>
      <c r="H57" s="65"/>
      <c r="I57" s="65"/>
      <c r="J57" s="65"/>
      <c r="K57" s="65"/>
      <c r="L57" s="65"/>
      <c r="M57" s="65"/>
    </row>
    <row r="58" spans="1:13" x14ac:dyDescent="0.2">
      <c r="A58" s="64"/>
      <c r="B58" s="64"/>
      <c r="C58" s="65"/>
      <c r="D58" s="65"/>
      <c r="E58" s="65"/>
      <c r="F58" s="65"/>
      <c r="G58" s="65"/>
      <c r="H58" s="65"/>
      <c r="I58" s="65"/>
      <c r="J58" s="65"/>
      <c r="K58" s="65"/>
      <c r="L58" s="65"/>
      <c r="M58" s="65"/>
    </row>
    <row r="59" spans="1:13" x14ac:dyDescent="0.2">
      <c r="A59" s="64"/>
      <c r="B59" s="64"/>
      <c r="C59" s="65"/>
      <c r="D59" s="65"/>
      <c r="E59" s="65"/>
      <c r="F59" s="65"/>
      <c r="G59" s="65"/>
      <c r="H59" s="65"/>
      <c r="I59" s="65"/>
      <c r="J59" s="65"/>
      <c r="K59" s="65"/>
      <c r="L59" s="65"/>
      <c r="M59" s="65"/>
    </row>
    <row r="60" spans="1:13" x14ac:dyDescent="0.2">
      <c r="A60" s="64"/>
      <c r="B60" s="64"/>
      <c r="C60" s="65"/>
      <c r="D60" s="65"/>
      <c r="E60" s="65"/>
      <c r="F60" s="65"/>
      <c r="G60" s="65"/>
      <c r="H60" s="65"/>
      <c r="I60" s="65"/>
      <c r="J60" s="65"/>
      <c r="K60" s="65"/>
      <c r="L60" s="65"/>
      <c r="M60" s="65"/>
    </row>
    <row r="61" spans="1:13" x14ac:dyDescent="0.2">
      <c r="A61" s="64"/>
      <c r="B61" s="64"/>
      <c r="C61" s="65"/>
      <c r="D61" s="65"/>
      <c r="E61" s="65"/>
      <c r="F61" s="65"/>
      <c r="G61" s="65"/>
      <c r="H61" s="65"/>
      <c r="I61" s="65"/>
      <c r="J61" s="65"/>
      <c r="K61" s="65"/>
      <c r="L61" s="65"/>
      <c r="M61" s="65"/>
    </row>
    <row r="62" spans="1:13" x14ac:dyDescent="0.2">
      <c r="A62" s="64"/>
      <c r="B62" s="64"/>
      <c r="C62" s="65"/>
      <c r="D62" s="65"/>
      <c r="E62" s="65"/>
      <c r="F62" s="65"/>
      <c r="G62" s="65"/>
      <c r="H62" s="65"/>
      <c r="I62" s="65"/>
      <c r="J62" s="65"/>
      <c r="K62" s="65"/>
      <c r="L62" s="65"/>
      <c r="M62" s="65"/>
    </row>
    <row r="63" spans="1:13" x14ac:dyDescent="0.2">
      <c r="A63" s="64"/>
      <c r="B63" s="64"/>
      <c r="C63" s="65"/>
      <c r="D63" s="65"/>
      <c r="E63" s="65"/>
      <c r="F63" s="65"/>
      <c r="G63" s="65"/>
      <c r="H63" s="65"/>
      <c r="I63" s="65"/>
      <c r="J63" s="65"/>
      <c r="K63" s="65"/>
      <c r="L63" s="65"/>
      <c r="M63" s="65"/>
    </row>
    <row r="64" spans="1:13" x14ac:dyDescent="0.2">
      <c r="A64" s="64"/>
      <c r="B64" s="64"/>
      <c r="C64" s="65"/>
      <c r="D64" s="65"/>
      <c r="E64" s="65"/>
      <c r="F64" s="65"/>
      <c r="G64" s="65"/>
      <c r="H64" s="65"/>
      <c r="I64" s="65"/>
      <c r="J64" s="65"/>
      <c r="K64" s="65"/>
      <c r="L64" s="65"/>
      <c r="M64" s="65"/>
    </row>
    <row r="65" spans="1:13" x14ac:dyDescent="0.2">
      <c r="A65" s="64"/>
      <c r="B65" s="64"/>
      <c r="C65" s="65"/>
      <c r="D65" s="65"/>
      <c r="E65" s="65"/>
      <c r="F65" s="65"/>
      <c r="G65" s="65"/>
      <c r="H65" s="65"/>
      <c r="I65" s="65"/>
      <c r="J65" s="65"/>
      <c r="K65" s="65"/>
      <c r="L65" s="65"/>
      <c r="M65" s="65"/>
    </row>
    <row r="66" spans="1:13" x14ac:dyDescent="0.2">
      <c r="A66" s="64"/>
      <c r="B66" s="64"/>
      <c r="C66" s="65"/>
      <c r="D66" s="65"/>
      <c r="E66" s="65"/>
      <c r="F66" s="65"/>
      <c r="G66" s="65"/>
      <c r="H66" s="65"/>
      <c r="I66" s="65"/>
      <c r="J66" s="65"/>
      <c r="K66" s="65"/>
      <c r="L66" s="65"/>
      <c r="M66" s="65"/>
    </row>
    <row r="67" spans="1:13" x14ac:dyDescent="0.2">
      <c r="A67" s="64"/>
      <c r="B67" s="64"/>
      <c r="C67" s="65"/>
      <c r="D67" s="65"/>
      <c r="E67" s="65"/>
      <c r="F67" s="65"/>
      <c r="G67" s="65"/>
      <c r="H67" s="65"/>
      <c r="I67" s="65"/>
      <c r="J67" s="65"/>
      <c r="K67" s="65"/>
      <c r="L67" s="65"/>
      <c r="M67" s="65"/>
    </row>
    <row r="68" spans="1:13" x14ac:dyDescent="0.2">
      <c r="A68" s="64"/>
      <c r="B68" s="64"/>
      <c r="C68" s="65"/>
      <c r="D68" s="65"/>
      <c r="E68" s="65"/>
      <c r="F68" s="65"/>
      <c r="G68" s="65"/>
      <c r="H68" s="65"/>
      <c r="I68" s="65"/>
      <c r="J68" s="65"/>
      <c r="K68" s="65"/>
      <c r="L68" s="65"/>
      <c r="M68" s="65"/>
    </row>
    <row r="69" spans="1:13" x14ac:dyDescent="0.2">
      <c r="A69" s="64"/>
      <c r="B69" s="64"/>
      <c r="C69" s="65"/>
      <c r="D69" s="65"/>
      <c r="E69" s="65"/>
      <c r="F69" s="65"/>
      <c r="G69" s="65"/>
      <c r="H69" s="65"/>
      <c r="I69" s="65"/>
      <c r="J69" s="65"/>
      <c r="K69" s="65"/>
      <c r="L69" s="65"/>
      <c r="M69" s="65"/>
    </row>
    <row r="70" spans="1:13" x14ac:dyDescent="0.2">
      <c r="A70" s="64"/>
      <c r="B70" s="64"/>
      <c r="C70" s="65"/>
      <c r="D70" s="65"/>
      <c r="E70" s="65"/>
      <c r="F70" s="65"/>
      <c r="G70" s="65"/>
      <c r="H70" s="65"/>
      <c r="I70" s="65"/>
      <c r="J70" s="65"/>
      <c r="K70" s="65"/>
      <c r="L70" s="65"/>
      <c r="M70" s="65"/>
    </row>
    <row r="71" spans="1:13" x14ac:dyDescent="0.2">
      <c r="A71" s="64"/>
      <c r="B71" s="64"/>
      <c r="C71" s="65"/>
      <c r="D71" s="65"/>
      <c r="E71" s="65"/>
      <c r="F71" s="65"/>
      <c r="G71" s="65"/>
      <c r="H71" s="65"/>
      <c r="I71" s="65"/>
      <c r="J71" s="65"/>
      <c r="K71" s="65"/>
      <c r="L71" s="65"/>
      <c r="M71" s="65"/>
    </row>
    <row r="72" spans="1:13" x14ac:dyDescent="0.2">
      <c r="A72" s="64"/>
      <c r="B72" s="64"/>
      <c r="C72" s="65"/>
      <c r="D72" s="65"/>
      <c r="E72" s="65"/>
      <c r="F72" s="65"/>
      <c r="G72" s="65"/>
      <c r="H72" s="65"/>
      <c r="I72" s="65"/>
      <c r="J72" s="65"/>
      <c r="K72" s="65"/>
      <c r="L72" s="65"/>
      <c r="M72" s="65"/>
    </row>
    <row r="73" spans="1:13" x14ac:dyDescent="0.2">
      <c r="A73" s="64"/>
      <c r="B73" s="64"/>
      <c r="C73" s="65"/>
      <c r="D73" s="65"/>
      <c r="E73" s="65"/>
      <c r="F73" s="65"/>
      <c r="G73" s="65"/>
      <c r="H73" s="65"/>
      <c r="I73" s="65"/>
      <c r="J73" s="65"/>
      <c r="K73" s="65"/>
      <c r="L73" s="65"/>
      <c r="M73" s="65"/>
    </row>
    <row r="74" spans="1:13" x14ac:dyDescent="0.2">
      <c r="A74" s="64"/>
      <c r="B74" s="64"/>
      <c r="C74" s="65"/>
      <c r="D74" s="65"/>
      <c r="E74" s="65"/>
      <c r="F74" s="65"/>
      <c r="G74" s="65"/>
      <c r="H74" s="65"/>
      <c r="I74" s="65"/>
      <c r="J74" s="65"/>
      <c r="K74" s="65"/>
      <c r="L74" s="65"/>
      <c r="M74" s="65"/>
    </row>
    <row r="75" spans="1:13" x14ac:dyDescent="0.2">
      <c r="A75" s="64"/>
      <c r="B75" s="64"/>
      <c r="C75" s="65"/>
      <c r="D75" s="65"/>
      <c r="E75" s="65"/>
      <c r="F75" s="65"/>
      <c r="G75" s="65"/>
      <c r="H75" s="65"/>
      <c r="I75" s="65"/>
      <c r="J75" s="65"/>
      <c r="K75" s="65"/>
      <c r="L75" s="65"/>
      <c r="M75" s="65"/>
    </row>
    <row r="76" spans="1:13" x14ac:dyDescent="0.2">
      <c r="A76" s="64"/>
      <c r="B76" s="64"/>
      <c r="C76" s="65"/>
      <c r="D76" s="65"/>
      <c r="E76" s="65"/>
      <c r="F76" s="65"/>
      <c r="G76" s="65"/>
      <c r="H76" s="65"/>
      <c r="I76" s="65"/>
      <c r="J76" s="65"/>
      <c r="K76" s="65"/>
      <c r="L76" s="65"/>
      <c r="M76" s="65"/>
    </row>
    <row r="77" spans="1:13" x14ac:dyDescent="0.2">
      <c r="A77" s="64"/>
      <c r="B77" s="64"/>
      <c r="C77" s="65"/>
      <c r="D77" s="65"/>
      <c r="E77" s="65"/>
      <c r="F77" s="65"/>
      <c r="G77" s="65"/>
      <c r="H77" s="65"/>
      <c r="I77" s="65"/>
      <c r="J77" s="65"/>
      <c r="K77" s="65"/>
      <c r="L77" s="65"/>
      <c r="M77" s="65"/>
    </row>
    <row r="78" spans="1:13" x14ac:dyDescent="0.2">
      <c r="A78" s="64"/>
      <c r="B78" s="64"/>
      <c r="C78" s="65"/>
      <c r="D78" s="65"/>
      <c r="E78" s="65"/>
      <c r="F78" s="65"/>
      <c r="G78" s="65"/>
      <c r="H78" s="65"/>
      <c r="I78" s="65"/>
      <c r="J78" s="65"/>
      <c r="K78" s="65"/>
      <c r="L78" s="65"/>
      <c r="M78" s="65"/>
    </row>
    <row r="79" spans="1:13" x14ac:dyDescent="0.2">
      <c r="A79" s="64"/>
      <c r="B79" s="64"/>
      <c r="C79" s="65"/>
      <c r="D79" s="65"/>
      <c r="E79" s="65"/>
      <c r="F79" s="65"/>
      <c r="G79" s="65"/>
      <c r="H79" s="65"/>
      <c r="I79" s="65"/>
      <c r="J79" s="65"/>
      <c r="K79" s="65"/>
      <c r="L79" s="65"/>
      <c r="M79" s="65"/>
    </row>
    <row r="80" spans="1:13" x14ac:dyDescent="0.2">
      <c r="A80" s="64"/>
      <c r="B80" s="64"/>
      <c r="C80" s="65"/>
      <c r="D80" s="65"/>
      <c r="E80" s="65"/>
      <c r="F80" s="65"/>
      <c r="G80" s="65"/>
      <c r="H80" s="65"/>
      <c r="I80" s="65"/>
      <c r="J80" s="65"/>
      <c r="K80" s="65"/>
      <c r="L80" s="65"/>
      <c r="M80" s="65"/>
    </row>
    <row r="81" spans="1:13" x14ac:dyDescent="0.2">
      <c r="A81" s="64"/>
      <c r="B81" s="64"/>
      <c r="C81" s="65"/>
      <c r="D81" s="65"/>
      <c r="E81" s="65"/>
      <c r="F81" s="65"/>
      <c r="G81" s="65"/>
      <c r="H81" s="65"/>
      <c r="I81" s="65"/>
      <c r="J81" s="65"/>
      <c r="K81" s="65"/>
      <c r="L81" s="65"/>
      <c r="M81" s="65"/>
    </row>
    <row r="82" spans="1:13" x14ac:dyDescent="0.2">
      <c r="A82" s="64"/>
      <c r="B82" s="64"/>
      <c r="C82" s="65"/>
      <c r="D82" s="65"/>
      <c r="E82" s="65"/>
      <c r="F82" s="65"/>
      <c r="G82" s="65"/>
      <c r="H82" s="65"/>
      <c r="I82" s="65"/>
      <c r="J82" s="65"/>
      <c r="K82" s="65"/>
      <c r="L82" s="65"/>
      <c r="M82" s="65"/>
    </row>
    <row r="83" spans="1:13" x14ac:dyDescent="0.2">
      <c r="A83" s="64"/>
      <c r="B83" s="64"/>
      <c r="C83" s="65"/>
      <c r="D83" s="65"/>
      <c r="E83" s="65"/>
      <c r="F83" s="65"/>
      <c r="G83" s="65"/>
      <c r="H83" s="65"/>
      <c r="I83" s="65"/>
      <c r="J83" s="65"/>
      <c r="K83" s="65"/>
      <c r="L83" s="65"/>
      <c r="M83" s="65"/>
    </row>
    <row r="84" spans="1:13" x14ac:dyDescent="0.2">
      <c r="A84" s="64"/>
      <c r="B84" s="64"/>
      <c r="C84" s="65"/>
      <c r="D84" s="65"/>
      <c r="E84" s="65"/>
      <c r="F84" s="65"/>
      <c r="G84" s="65"/>
      <c r="H84" s="65"/>
      <c r="I84" s="65"/>
      <c r="J84" s="65"/>
      <c r="K84" s="65"/>
      <c r="L84" s="65"/>
      <c r="M84" s="65"/>
    </row>
    <row r="85" spans="1:13" x14ac:dyDescent="0.2">
      <c r="A85" s="64"/>
      <c r="B85" s="64"/>
      <c r="C85" s="65"/>
      <c r="D85" s="65"/>
      <c r="E85" s="65"/>
      <c r="F85" s="65"/>
      <c r="G85" s="65"/>
      <c r="H85" s="65"/>
      <c r="I85" s="65"/>
      <c r="J85" s="65"/>
      <c r="K85" s="65"/>
      <c r="L85" s="65"/>
      <c r="M85" s="65"/>
    </row>
    <row r="86" spans="1:13" x14ac:dyDescent="0.2">
      <c r="A86" s="64"/>
      <c r="B86" s="64"/>
      <c r="C86" s="65"/>
      <c r="D86" s="65"/>
      <c r="E86" s="65"/>
      <c r="F86" s="65"/>
      <c r="G86" s="65"/>
      <c r="H86" s="65"/>
      <c r="I86" s="65"/>
      <c r="J86" s="65"/>
      <c r="K86" s="65"/>
      <c r="L86" s="65"/>
      <c r="M86" s="65"/>
    </row>
    <row r="87" spans="1:13" x14ac:dyDescent="0.2">
      <c r="A87" s="64"/>
      <c r="B87" s="64"/>
      <c r="C87" s="65"/>
      <c r="D87" s="65"/>
      <c r="E87" s="65"/>
      <c r="F87" s="65"/>
      <c r="G87" s="65"/>
      <c r="H87" s="65"/>
      <c r="I87" s="65"/>
      <c r="J87" s="65"/>
      <c r="K87" s="65"/>
      <c r="L87" s="65"/>
      <c r="M87" s="65"/>
    </row>
    <row r="88" spans="1:13" x14ac:dyDescent="0.2">
      <c r="A88" s="64"/>
      <c r="B88" s="64"/>
      <c r="C88" s="65"/>
      <c r="D88" s="65"/>
      <c r="E88" s="65"/>
      <c r="F88" s="65"/>
      <c r="G88" s="65"/>
      <c r="H88" s="65"/>
      <c r="I88" s="65"/>
      <c r="J88" s="65"/>
      <c r="K88" s="65"/>
      <c r="L88" s="65"/>
      <c r="M88" s="65"/>
    </row>
    <row r="89" spans="1:13" x14ac:dyDescent="0.2">
      <c r="A89" s="64"/>
      <c r="B89" s="64"/>
      <c r="C89" s="65"/>
      <c r="D89" s="65"/>
      <c r="E89" s="65"/>
      <c r="F89" s="65"/>
      <c r="G89" s="65"/>
      <c r="H89" s="65"/>
      <c r="I89" s="65"/>
      <c r="J89" s="65"/>
      <c r="K89" s="65"/>
      <c r="L89" s="65"/>
      <c r="M89" s="65"/>
    </row>
    <row r="90" spans="1:13" x14ac:dyDescent="0.2">
      <c r="A90" s="64"/>
      <c r="B90" s="64"/>
      <c r="C90" s="65"/>
      <c r="D90" s="65"/>
      <c r="E90" s="65"/>
      <c r="F90" s="65"/>
      <c r="G90" s="65"/>
      <c r="H90" s="65"/>
      <c r="I90" s="65"/>
      <c r="J90" s="65"/>
      <c r="K90" s="65"/>
      <c r="L90" s="65"/>
      <c r="M90" s="65"/>
    </row>
    <row r="91" spans="1:13" x14ac:dyDescent="0.2">
      <c r="A91" s="64"/>
      <c r="B91" s="64"/>
      <c r="C91" s="65"/>
      <c r="D91" s="65"/>
      <c r="E91" s="65"/>
      <c r="F91" s="65"/>
      <c r="G91" s="65"/>
      <c r="H91" s="65"/>
      <c r="I91" s="65"/>
      <c r="J91" s="65"/>
      <c r="K91" s="65"/>
      <c r="L91" s="65"/>
      <c r="M91" s="65"/>
    </row>
    <row r="92" spans="1:13" x14ac:dyDescent="0.2">
      <c r="A92" s="64"/>
      <c r="B92" s="64"/>
      <c r="C92" s="65"/>
      <c r="D92" s="65"/>
      <c r="E92" s="65"/>
      <c r="F92" s="65"/>
      <c r="G92" s="65"/>
      <c r="H92" s="65"/>
      <c r="I92" s="65"/>
      <c r="J92" s="65"/>
      <c r="K92" s="65"/>
      <c r="L92" s="65"/>
      <c r="M92" s="65"/>
    </row>
    <row r="93" spans="1:13" x14ac:dyDescent="0.2">
      <c r="A93" s="64"/>
      <c r="B93" s="64"/>
      <c r="C93" s="65"/>
      <c r="D93" s="65"/>
      <c r="E93" s="65"/>
      <c r="F93" s="65"/>
      <c r="G93" s="65"/>
      <c r="H93" s="65"/>
      <c r="I93" s="65"/>
      <c r="J93" s="65"/>
      <c r="K93" s="65"/>
      <c r="L93" s="65"/>
      <c r="M93" s="65"/>
    </row>
    <row r="94" spans="1:13" x14ac:dyDescent="0.2">
      <c r="A94" s="64"/>
      <c r="B94" s="64"/>
      <c r="C94" s="65"/>
      <c r="D94" s="65"/>
      <c r="E94" s="65"/>
      <c r="F94" s="65"/>
      <c r="G94" s="65"/>
      <c r="H94" s="65"/>
      <c r="I94" s="65"/>
      <c r="J94" s="65"/>
      <c r="K94" s="65"/>
      <c r="L94" s="65"/>
      <c r="M94" s="65"/>
    </row>
    <row r="95" spans="1:13" x14ac:dyDescent="0.2">
      <c r="A95" s="64"/>
      <c r="B95" s="64"/>
      <c r="C95" s="65"/>
      <c r="D95" s="65"/>
      <c r="E95" s="65"/>
      <c r="F95" s="65"/>
      <c r="G95" s="65"/>
      <c r="H95" s="65"/>
      <c r="I95" s="65"/>
      <c r="J95" s="65"/>
      <c r="K95" s="65"/>
      <c r="L95" s="65"/>
      <c r="M95" s="65"/>
    </row>
    <row r="96" spans="1:13" x14ac:dyDescent="0.2">
      <c r="A96" s="64"/>
      <c r="B96" s="64"/>
      <c r="C96" s="65"/>
      <c r="D96" s="65"/>
      <c r="E96" s="65"/>
      <c r="F96" s="65"/>
      <c r="G96" s="65"/>
      <c r="H96" s="65"/>
      <c r="I96" s="65"/>
      <c r="J96" s="65"/>
      <c r="K96" s="65"/>
      <c r="L96" s="65"/>
      <c r="M96" s="65"/>
    </row>
    <row r="97" spans="1:13" x14ac:dyDescent="0.2">
      <c r="A97" s="64"/>
      <c r="B97" s="64"/>
      <c r="C97" s="65"/>
      <c r="D97" s="65"/>
      <c r="E97" s="65"/>
      <c r="F97" s="65"/>
      <c r="G97" s="65"/>
      <c r="H97" s="65"/>
      <c r="I97" s="65"/>
      <c r="J97" s="65"/>
      <c r="K97" s="65"/>
      <c r="L97" s="65"/>
      <c r="M97" s="65"/>
    </row>
    <row r="98" spans="1:13" x14ac:dyDescent="0.2">
      <c r="A98" s="64"/>
      <c r="B98" s="64"/>
      <c r="C98" s="65"/>
      <c r="D98" s="65"/>
      <c r="E98" s="65"/>
      <c r="F98" s="65"/>
      <c r="G98" s="65"/>
      <c r="H98" s="65"/>
      <c r="I98" s="65"/>
      <c r="J98" s="65"/>
      <c r="K98" s="65"/>
      <c r="L98" s="65"/>
      <c r="M98" s="65"/>
    </row>
    <row r="99" spans="1:13" x14ac:dyDescent="0.2">
      <c r="A99" s="64"/>
      <c r="B99" s="64"/>
      <c r="C99" s="65"/>
      <c r="D99" s="65"/>
      <c r="E99" s="65"/>
      <c r="F99" s="65"/>
      <c r="G99" s="65"/>
      <c r="H99" s="65"/>
      <c r="I99" s="65"/>
      <c r="J99" s="65"/>
      <c r="K99" s="65"/>
      <c r="L99" s="65"/>
      <c r="M99" s="65"/>
    </row>
    <row r="100" spans="1:13" x14ac:dyDescent="0.2">
      <c r="A100" s="64"/>
      <c r="B100" s="64"/>
      <c r="C100" s="65"/>
      <c r="D100" s="65"/>
      <c r="E100" s="65"/>
      <c r="F100" s="65"/>
      <c r="G100" s="65"/>
      <c r="H100" s="65"/>
      <c r="I100" s="65"/>
      <c r="J100" s="65"/>
      <c r="K100" s="65"/>
      <c r="L100" s="65"/>
      <c r="M100" s="65"/>
    </row>
    <row r="101" spans="1:13" x14ac:dyDescent="0.2">
      <c r="A101" s="64"/>
      <c r="B101" s="64"/>
      <c r="C101" s="65"/>
      <c r="D101" s="65"/>
      <c r="E101" s="65"/>
      <c r="F101" s="65"/>
    </row>
    <row r="102" spans="1:13" x14ac:dyDescent="0.2">
      <c r="A102" s="64"/>
      <c r="B102" s="64"/>
      <c r="C102" s="65"/>
      <c r="D102" s="65"/>
      <c r="E102" s="65"/>
      <c r="F102" s="65"/>
    </row>
    <row r="103" spans="1:13" x14ac:dyDescent="0.2">
      <c r="A103" s="64"/>
      <c r="B103" s="64"/>
      <c r="C103" s="65"/>
      <c r="D103" s="65"/>
      <c r="E103" s="65"/>
      <c r="F103" s="65"/>
    </row>
    <row r="104" spans="1:13" x14ac:dyDescent="0.2">
      <c r="A104" s="64"/>
      <c r="B104" s="64"/>
      <c r="C104" s="65"/>
      <c r="D104" s="65"/>
      <c r="E104" s="65"/>
      <c r="F104" s="65"/>
    </row>
    <row r="105" spans="1:13" x14ac:dyDescent="0.2">
      <c r="A105" s="64"/>
      <c r="B105" s="64"/>
      <c r="C105" s="65"/>
      <c r="D105" s="65"/>
      <c r="E105" s="65"/>
      <c r="F105" s="65"/>
    </row>
    <row r="106" spans="1:13" x14ac:dyDescent="0.2">
      <c r="A106" s="64"/>
      <c r="B106" s="64"/>
      <c r="C106" s="65"/>
      <c r="D106" s="65"/>
      <c r="E106" s="65"/>
      <c r="F106" s="65"/>
    </row>
    <row r="107" spans="1:13" x14ac:dyDescent="0.2">
      <c r="A107" s="64"/>
      <c r="B107" s="64"/>
      <c r="C107" s="65"/>
      <c r="D107" s="65"/>
      <c r="E107" s="65"/>
      <c r="F107" s="65"/>
    </row>
    <row r="108" spans="1:13" x14ac:dyDescent="0.2">
      <c r="A108" s="64"/>
      <c r="B108" s="64"/>
      <c r="C108" s="65"/>
      <c r="D108" s="65"/>
      <c r="E108" s="65"/>
      <c r="F108" s="65"/>
    </row>
    <row r="109" spans="1:13" x14ac:dyDescent="0.2">
      <c r="A109" s="64"/>
      <c r="B109" s="64"/>
      <c r="C109" s="65"/>
      <c r="D109" s="65"/>
      <c r="E109" s="65"/>
      <c r="F109" s="65"/>
    </row>
    <row r="110" spans="1:13" x14ac:dyDescent="0.2">
      <c r="A110" s="64"/>
      <c r="B110" s="64"/>
      <c r="C110" s="65"/>
      <c r="D110" s="65"/>
      <c r="E110" s="65"/>
      <c r="F110" s="65"/>
    </row>
    <row r="111" spans="1:13" x14ac:dyDescent="0.2">
      <c r="A111" s="64"/>
      <c r="B111" s="64"/>
      <c r="C111" s="70"/>
      <c r="D111" s="70"/>
    </row>
    <row r="112" spans="1:13" x14ac:dyDescent="0.2">
      <c r="A112" s="64"/>
      <c r="B112" s="64"/>
      <c r="C112" s="70"/>
      <c r="D112" s="70"/>
    </row>
    <row r="113" spans="1:4" x14ac:dyDescent="0.2">
      <c r="A113" s="64"/>
      <c r="B113" s="64"/>
      <c r="C113" s="70"/>
      <c r="D113" s="70"/>
    </row>
    <row r="114" spans="1:4" x14ac:dyDescent="0.2">
      <c r="A114" s="64"/>
      <c r="B114" s="64"/>
      <c r="C114" s="70"/>
      <c r="D114" s="70"/>
    </row>
    <row r="115" spans="1:4" x14ac:dyDescent="0.2">
      <c r="A115" s="64"/>
      <c r="B115" s="64"/>
      <c r="C115" s="70"/>
      <c r="D115" s="70"/>
    </row>
    <row r="116" spans="1:4" x14ac:dyDescent="0.2">
      <c r="A116" s="64"/>
      <c r="B116" s="64"/>
      <c r="C116" s="70"/>
      <c r="D116" s="70"/>
    </row>
    <row r="117" spans="1:4" x14ac:dyDescent="0.2">
      <c r="A117" s="64"/>
      <c r="B117" s="64"/>
      <c r="C117" s="70"/>
      <c r="D117" s="70"/>
    </row>
    <row r="118" spans="1:4" x14ac:dyDescent="0.2">
      <c r="A118" s="64"/>
      <c r="B118" s="64"/>
      <c r="C118" s="70"/>
      <c r="D118" s="70"/>
    </row>
    <row r="119" spans="1:4" x14ac:dyDescent="0.2">
      <c r="A119" s="64"/>
      <c r="B119" s="64"/>
      <c r="C119" s="70"/>
      <c r="D119" s="70"/>
    </row>
  </sheetData>
  <mergeCells count="6">
    <mergeCell ref="C37:D37"/>
    <mergeCell ref="B1:D1"/>
    <mergeCell ref="A5:D5"/>
    <mergeCell ref="A6:D6"/>
    <mergeCell ref="A7:D7"/>
    <mergeCell ref="C36:D36"/>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4:WVA41 WLE34:WLE41 WBI34:WBI41 VRM34:VRM41 VHQ34:VHQ41 UXU34:UXU41 UNY34:UNY41 UEC34:UEC41 TUG34:TUG41 TKK34:TKK41 TAO34:TAO41 SQS34:SQS41 SGW34:SGW41 RXA34:RXA41 RNE34:RNE41 RDI34:RDI41 QTM34:QTM41 QJQ34:QJQ41 PZU34:PZU41 PPY34:PPY41 PGC34:PGC41 OWG34:OWG41 OMK34:OMK41 OCO34:OCO41 NSS34:NSS41 NIW34:NIW41 MZA34:MZA41 MPE34:MPE41 MFI34:MFI41 LVM34:LVM41 LLQ34:LLQ41 LBU34:LBU41 KRY34:KRY41 KIC34:KIC41 JYG34:JYG41 JOK34:JOK41 JEO34:JEO41 IUS34:IUS41 IKW34:IKW41 IBA34:IBA41 HRE34:HRE41 HHI34:HHI41 GXM34:GXM41 GNQ34:GNQ41 GDU34:GDU41 FTY34:FTY41 FKC34:FKC41 FAG34:FAG41 EQK34:EQK41 EGO34:EGO41 DWS34:DWS41 DMW34:DMW41 DDA34:DDA41 CTE34:CTE41 CJI34:CJI41 BZM34:BZM41 BPQ34:BPQ41 BFU34:BFU41 AVY34:AVY41 AMC34:AMC41 ACG34:ACG41 SK34:SK41 IO34:IO41" xr:uid="{B01DE5E6-63A7-43DA-87B0-F3F4726C1B56}"/>
  </dataValidations>
  <hyperlinks>
    <hyperlink ref="B19" location="'34'!A1" display="'34'!A1" xr:uid="{205F79B0-3C6E-4BF4-BE92-C43AF5CCF461}"/>
    <hyperlink ref="B20" location="'35'!A1" display="'35'!A1" xr:uid="{50885332-F0C3-4FBA-9892-1100E1E8AE9B}"/>
    <hyperlink ref="B12" location="'30'!A1" display="'30'!A1" xr:uid="{EEA10CC3-2D1C-4317-9910-4208F3413A5C}"/>
    <hyperlink ref="B13" location="'31'!A1" display="'31'!A1" xr:uid="{5DF8A3B9-5D6D-49FE-ABC9-0F8299F3879E}"/>
    <hyperlink ref="B23" location="'36'!A1" display="'36'!A1" xr:uid="{A775C8D3-A330-43AA-93CD-3E317438F31C}"/>
    <hyperlink ref="B27" location="'37'!A1" display="'37'!A1" xr:uid="{C6F87F0F-5C74-46B0-9D7A-A5439342678A}"/>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P87"/>
  <sheetViews>
    <sheetView workbookViewId="0">
      <selection activeCell="M56" sqref="M56:N56"/>
    </sheetView>
  </sheetViews>
  <sheetFormatPr defaultRowHeight="12.75" x14ac:dyDescent="0.2"/>
  <cols>
    <col min="1" max="1" width="40.5703125" style="100" customWidth="1"/>
    <col min="2" max="2" width="9.140625" style="100"/>
    <col min="3" max="3" width="6.140625" style="100" customWidth="1"/>
    <col min="4" max="9" width="8" style="100" hidden="1" customWidth="1"/>
    <col min="10" max="10" width="9.140625" style="100"/>
    <col min="11" max="11" width="4.85546875" style="100" customWidth="1"/>
    <col min="12" max="12" width="18.7109375" style="100" customWidth="1"/>
    <col min="13" max="13" width="0.140625" style="100" customWidth="1"/>
    <col min="14" max="14" width="18.7109375" style="100" customWidth="1"/>
    <col min="15" max="15" width="31.5703125" style="100" customWidth="1"/>
    <col min="16" max="16" width="17.28515625" style="100" customWidth="1"/>
    <col min="17" max="16384" width="9.140625" style="100"/>
  </cols>
  <sheetData>
    <row r="1" spans="1:16" x14ac:dyDescent="0.2">
      <c r="A1" s="99"/>
      <c r="K1" s="101" t="s">
        <v>84</v>
      </c>
    </row>
    <row r="2" spans="1:16" x14ac:dyDescent="0.2">
      <c r="A2" s="102" t="s">
        <v>46</v>
      </c>
    </row>
    <row r="3" spans="1:16" x14ac:dyDescent="0.2">
      <c r="A3" s="103" t="s">
        <v>47</v>
      </c>
    </row>
    <row r="4" spans="1:16" x14ac:dyDescent="0.2">
      <c r="A4" s="102"/>
    </row>
    <row r="5" spans="1:16" x14ac:dyDescent="0.2">
      <c r="A5" s="164" t="s">
        <v>90</v>
      </c>
      <c r="B5" s="164"/>
      <c r="C5" s="164"/>
      <c r="D5" s="164"/>
      <c r="E5" s="164"/>
      <c r="F5" s="164"/>
      <c r="G5" s="164"/>
      <c r="H5" s="164"/>
      <c r="I5" s="164"/>
      <c r="J5" s="164"/>
      <c r="K5" s="164"/>
      <c r="L5" s="164"/>
      <c r="M5" s="164"/>
      <c r="N5" s="164"/>
    </row>
    <row r="6" spans="1:16" x14ac:dyDescent="0.2">
      <c r="A6" s="164" t="s">
        <v>91</v>
      </c>
      <c r="B6" s="164"/>
      <c r="C6" s="164"/>
      <c r="D6" s="164"/>
      <c r="E6" s="164"/>
      <c r="F6" s="164"/>
      <c r="G6" s="164"/>
      <c r="H6" s="164"/>
      <c r="I6" s="164"/>
      <c r="J6" s="164"/>
      <c r="K6" s="164"/>
      <c r="L6" s="164"/>
      <c r="M6" s="164"/>
      <c r="N6" s="164"/>
    </row>
    <row r="7" spans="1:16" x14ac:dyDescent="0.2">
      <c r="A7" s="165" t="s">
        <v>88</v>
      </c>
      <c r="B7" s="165"/>
      <c r="C7" s="165"/>
      <c r="D7" s="165"/>
      <c r="E7" s="165"/>
      <c r="F7" s="165"/>
      <c r="G7" s="165"/>
      <c r="H7" s="165"/>
      <c r="I7" s="165"/>
      <c r="J7" s="165"/>
      <c r="K7" s="165"/>
      <c r="L7" s="165"/>
      <c r="M7" s="165"/>
      <c r="N7" s="165"/>
    </row>
    <row r="8" spans="1:16" ht="13.5" x14ac:dyDescent="0.25">
      <c r="A8" s="166" t="s">
        <v>92</v>
      </c>
      <c r="B8" s="166"/>
      <c r="C8" s="166"/>
      <c r="D8" s="166"/>
      <c r="E8" s="166"/>
      <c r="F8" s="166"/>
      <c r="G8" s="166"/>
      <c r="H8" s="166"/>
      <c r="I8" s="166"/>
      <c r="J8" s="166"/>
      <c r="K8" s="166"/>
      <c r="L8" s="166"/>
      <c r="M8" s="166"/>
      <c r="N8" s="166"/>
    </row>
    <row r="9" spans="1:16" ht="11.25" customHeight="1" x14ac:dyDescent="0.2">
      <c r="A9" s="167" t="s">
        <v>50</v>
      </c>
      <c r="B9" s="167"/>
      <c r="C9" s="167"/>
      <c r="D9" s="167"/>
      <c r="E9" s="167"/>
      <c r="F9" s="167"/>
      <c r="G9" s="167"/>
      <c r="H9" s="167"/>
      <c r="I9" s="104" t="s">
        <v>93</v>
      </c>
      <c r="J9" s="104"/>
      <c r="K9" s="104"/>
      <c r="L9" s="168" t="s">
        <v>147</v>
      </c>
      <c r="M9" s="168"/>
      <c r="N9" s="168" t="s">
        <v>148</v>
      </c>
      <c r="O9" s="105"/>
    </row>
    <row r="10" spans="1:16" ht="23.25" customHeight="1" thickBot="1" x14ac:dyDescent="0.25">
      <c r="A10" s="167"/>
      <c r="B10" s="167"/>
      <c r="C10" s="167"/>
      <c r="D10" s="167"/>
      <c r="E10" s="167"/>
      <c r="F10" s="167"/>
      <c r="G10" s="167"/>
      <c r="H10" s="167"/>
      <c r="I10" s="104"/>
      <c r="J10" s="104" t="s">
        <v>94</v>
      </c>
      <c r="K10" s="104"/>
      <c r="L10" s="169"/>
      <c r="M10" s="169"/>
      <c r="N10" s="169"/>
      <c r="O10" s="105"/>
    </row>
    <row r="11" spans="1:16" ht="13.5" thickBot="1" x14ac:dyDescent="0.25">
      <c r="A11" s="174" t="s">
        <v>95</v>
      </c>
      <c r="B11" s="174"/>
      <c r="C11" s="174"/>
      <c r="D11" s="174"/>
      <c r="E11" s="174"/>
      <c r="F11" s="174"/>
      <c r="G11" s="174"/>
      <c r="H11" s="171">
        <v>10</v>
      </c>
      <c r="I11" s="171"/>
      <c r="J11" s="171"/>
      <c r="K11" s="171"/>
      <c r="L11" s="106">
        <f>SUM(L13:L18)</f>
        <v>13382455</v>
      </c>
      <c r="M11" s="175">
        <f>SUM(M13:N18)</f>
        <v>12817054</v>
      </c>
      <c r="N11" s="175"/>
      <c r="O11" s="119"/>
      <c r="P11" s="119"/>
    </row>
    <row r="12" spans="1:16" x14ac:dyDescent="0.2">
      <c r="A12" s="170" t="s">
        <v>96</v>
      </c>
      <c r="B12" s="170"/>
      <c r="C12" s="170"/>
      <c r="D12" s="170"/>
      <c r="E12" s="170"/>
      <c r="F12" s="170"/>
      <c r="G12" s="170"/>
      <c r="H12" s="170"/>
      <c r="I12" s="170"/>
      <c r="J12" s="108"/>
      <c r="K12" s="108"/>
      <c r="L12" s="109"/>
      <c r="M12" s="109"/>
      <c r="N12" s="109"/>
      <c r="O12" s="119"/>
    </row>
    <row r="13" spans="1:16" x14ac:dyDescent="0.2">
      <c r="A13" s="170" t="s">
        <v>97</v>
      </c>
      <c r="B13" s="170"/>
      <c r="C13" s="170"/>
      <c r="D13" s="170"/>
      <c r="E13" s="170"/>
      <c r="F13" s="170"/>
      <c r="G13" s="170"/>
      <c r="H13" s="171">
        <v>11</v>
      </c>
      <c r="I13" s="171"/>
      <c r="J13" s="171"/>
      <c r="K13" s="171"/>
      <c r="L13" s="110">
        <v>6597132</v>
      </c>
      <c r="M13" s="173">
        <f>11611051-M14</f>
        <v>11609807</v>
      </c>
      <c r="N13" s="173"/>
      <c r="O13" s="119"/>
    </row>
    <row r="14" spans="1:16" x14ac:dyDescent="0.2">
      <c r="A14" s="170" t="s">
        <v>149</v>
      </c>
      <c r="B14" s="170"/>
      <c r="C14" s="170"/>
      <c r="D14" s="170"/>
      <c r="E14" s="170"/>
      <c r="F14" s="170"/>
      <c r="G14" s="170"/>
      <c r="H14" s="171">
        <v>12</v>
      </c>
      <c r="I14" s="171"/>
      <c r="J14" s="171"/>
      <c r="K14" s="171"/>
      <c r="L14" s="111">
        <v>5472</v>
      </c>
      <c r="M14" s="172">
        <v>1244</v>
      </c>
      <c r="N14" s="172"/>
      <c r="O14" s="119"/>
    </row>
    <row r="15" spans="1:16" x14ac:dyDescent="0.2">
      <c r="A15" s="170" t="s">
        <v>98</v>
      </c>
      <c r="B15" s="170"/>
      <c r="C15" s="170"/>
      <c r="D15" s="170"/>
      <c r="E15" s="170"/>
      <c r="F15" s="170"/>
      <c r="G15" s="170"/>
      <c r="H15" s="171">
        <v>13</v>
      </c>
      <c r="I15" s="171"/>
      <c r="J15" s="171"/>
      <c r="K15" s="171"/>
      <c r="L15" s="112">
        <v>6614022</v>
      </c>
      <c r="M15" s="173">
        <v>1168209</v>
      </c>
      <c r="N15" s="173"/>
      <c r="O15" s="119"/>
    </row>
    <row r="16" spans="1:16" x14ac:dyDescent="0.2">
      <c r="A16" s="170" t="s">
        <v>99</v>
      </c>
      <c r="B16" s="170"/>
      <c r="C16" s="170"/>
      <c r="D16" s="170"/>
      <c r="E16" s="170"/>
      <c r="F16" s="170"/>
      <c r="G16" s="170"/>
      <c r="H16" s="171">
        <v>14</v>
      </c>
      <c r="I16" s="171"/>
      <c r="J16" s="171"/>
      <c r="K16" s="171"/>
      <c r="L16" s="111" t="s">
        <v>74</v>
      </c>
      <c r="M16" s="111" t="s">
        <v>74</v>
      </c>
      <c r="N16" s="111" t="s">
        <v>74</v>
      </c>
      <c r="O16" s="119"/>
    </row>
    <row r="17" spans="1:16" x14ac:dyDescent="0.2">
      <c r="A17" s="170" t="s">
        <v>100</v>
      </c>
      <c r="B17" s="170"/>
      <c r="C17" s="170"/>
      <c r="D17" s="170"/>
      <c r="E17" s="170"/>
      <c r="F17" s="170"/>
      <c r="G17" s="170"/>
      <c r="H17" s="171">
        <v>15</v>
      </c>
      <c r="I17" s="171"/>
      <c r="J17" s="171"/>
      <c r="K17" s="171"/>
      <c r="L17" s="112">
        <v>70933</v>
      </c>
      <c r="M17" s="173" t="s">
        <v>74</v>
      </c>
      <c r="N17" s="173"/>
      <c r="O17" s="119"/>
    </row>
    <row r="18" spans="1:16" x14ac:dyDescent="0.2">
      <c r="A18" s="170" t="s">
        <v>101</v>
      </c>
      <c r="B18" s="170"/>
      <c r="C18" s="170"/>
      <c r="D18" s="170"/>
      <c r="E18" s="170"/>
      <c r="F18" s="170"/>
      <c r="G18" s="170"/>
      <c r="H18" s="171">
        <v>16</v>
      </c>
      <c r="I18" s="171"/>
      <c r="J18" s="171"/>
      <c r="K18" s="171"/>
      <c r="L18" s="110">
        <v>94896</v>
      </c>
      <c r="M18" s="173">
        <v>37794</v>
      </c>
      <c r="N18" s="173"/>
      <c r="O18" s="119"/>
    </row>
    <row r="19" spans="1:16" ht="13.5" thickBot="1" x14ac:dyDescent="0.25">
      <c r="A19" s="174" t="s">
        <v>102</v>
      </c>
      <c r="B19" s="174"/>
      <c r="C19" s="174"/>
      <c r="D19" s="174"/>
      <c r="E19" s="174"/>
      <c r="F19" s="174"/>
      <c r="G19" s="174"/>
      <c r="H19" s="170"/>
      <c r="I19" s="170"/>
      <c r="J19" s="108"/>
      <c r="K19" s="108"/>
      <c r="L19" s="106">
        <f>SUM(L21:L27)</f>
        <v>7626428</v>
      </c>
      <c r="M19" s="175">
        <f>SUM(M21:N27)</f>
        <v>6487408</v>
      </c>
      <c r="N19" s="175"/>
      <c r="O19" s="119"/>
      <c r="P19" s="119"/>
    </row>
    <row r="20" spans="1:16" x14ac:dyDescent="0.2">
      <c r="A20" s="170" t="s">
        <v>96</v>
      </c>
      <c r="B20" s="170"/>
      <c r="C20" s="170"/>
      <c r="D20" s="170"/>
      <c r="E20" s="170"/>
      <c r="F20" s="170"/>
      <c r="G20" s="170"/>
      <c r="H20" s="171"/>
      <c r="I20" s="171"/>
      <c r="J20" s="113"/>
      <c r="K20" s="113"/>
      <c r="L20" s="109"/>
      <c r="M20" s="109"/>
      <c r="N20" s="109"/>
      <c r="O20" s="107"/>
    </row>
    <row r="21" spans="1:16" x14ac:dyDescent="0.2">
      <c r="A21" s="170" t="s">
        <v>103</v>
      </c>
      <c r="B21" s="170"/>
      <c r="C21" s="170"/>
      <c r="D21" s="170"/>
      <c r="E21" s="170"/>
      <c r="F21" s="170"/>
      <c r="G21" s="170"/>
      <c r="H21" s="171">
        <v>21</v>
      </c>
      <c r="I21" s="171"/>
      <c r="J21" s="171"/>
      <c r="K21" s="171"/>
      <c r="L21" s="112">
        <v>3226259</v>
      </c>
      <c r="M21" s="173">
        <v>2774869</v>
      </c>
      <c r="N21" s="173"/>
      <c r="O21" s="107"/>
    </row>
    <row r="22" spans="1:16" x14ac:dyDescent="0.2">
      <c r="A22" s="170" t="s">
        <v>104</v>
      </c>
      <c r="B22" s="170"/>
      <c r="C22" s="170"/>
      <c r="D22" s="170"/>
      <c r="E22" s="170"/>
      <c r="F22" s="170"/>
      <c r="G22" s="170"/>
      <c r="H22" s="171">
        <v>22</v>
      </c>
      <c r="I22" s="171"/>
      <c r="J22" s="171"/>
      <c r="K22" s="171"/>
      <c r="L22" s="156">
        <v>1692513</v>
      </c>
      <c r="M22" s="173">
        <v>545292</v>
      </c>
      <c r="N22" s="173"/>
      <c r="O22" s="107"/>
    </row>
    <row r="23" spans="1:16" x14ac:dyDescent="0.2">
      <c r="A23" s="170" t="s">
        <v>105</v>
      </c>
      <c r="B23" s="170"/>
      <c r="C23" s="170"/>
      <c r="D23" s="170"/>
      <c r="E23" s="170"/>
      <c r="F23" s="170"/>
      <c r="G23" s="170"/>
      <c r="H23" s="171">
        <v>23</v>
      </c>
      <c r="I23" s="171"/>
      <c r="J23" s="171"/>
      <c r="K23" s="171"/>
      <c r="L23" s="112">
        <v>1062329</v>
      </c>
      <c r="M23" s="173">
        <v>1350145</v>
      </c>
      <c r="N23" s="173"/>
      <c r="O23" s="107"/>
    </row>
    <row r="24" spans="1:16" x14ac:dyDescent="0.2">
      <c r="A24" s="170" t="s">
        <v>106</v>
      </c>
      <c r="B24" s="170"/>
      <c r="C24" s="170"/>
      <c r="D24" s="170"/>
      <c r="E24" s="170"/>
      <c r="F24" s="170"/>
      <c r="G24" s="170"/>
      <c r="H24" s="171">
        <v>24</v>
      </c>
      <c r="I24" s="171"/>
      <c r="J24" s="171"/>
      <c r="K24" s="171"/>
      <c r="L24" s="112">
        <v>363464</v>
      </c>
      <c r="M24" s="173">
        <v>345635</v>
      </c>
      <c r="N24" s="173"/>
      <c r="O24" s="107"/>
    </row>
    <row r="25" spans="1:16" x14ac:dyDescent="0.2">
      <c r="A25" s="170" t="s">
        <v>107</v>
      </c>
      <c r="B25" s="170"/>
      <c r="C25" s="170"/>
      <c r="D25" s="170"/>
      <c r="E25" s="170"/>
      <c r="F25" s="170"/>
      <c r="G25" s="170"/>
      <c r="H25" s="171">
        <v>25</v>
      </c>
      <c r="I25" s="171"/>
      <c r="J25" s="171"/>
      <c r="K25" s="171"/>
      <c r="L25" s="112" t="s">
        <v>74</v>
      </c>
      <c r="M25" s="112" t="s">
        <v>74</v>
      </c>
      <c r="N25" s="112" t="s">
        <v>74</v>
      </c>
      <c r="O25" s="107"/>
    </row>
    <row r="26" spans="1:16" x14ac:dyDescent="0.2">
      <c r="A26" s="170" t="s">
        <v>108</v>
      </c>
      <c r="B26" s="170"/>
      <c r="C26" s="170"/>
      <c r="D26" s="170"/>
      <c r="E26" s="170"/>
      <c r="F26" s="170"/>
      <c r="G26" s="170"/>
      <c r="H26" s="171">
        <v>26</v>
      </c>
      <c r="I26" s="171"/>
      <c r="J26" s="171"/>
      <c r="K26" s="171"/>
      <c r="L26" s="112">
        <v>1208332</v>
      </c>
      <c r="M26" s="173">
        <v>1377656</v>
      </c>
      <c r="N26" s="173"/>
      <c r="O26" s="107"/>
    </row>
    <row r="27" spans="1:16" ht="13.5" thickBot="1" x14ac:dyDescent="0.25">
      <c r="A27" s="170" t="s">
        <v>109</v>
      </c>
      <c r="B27" s="170"/>
      <c r="C27" s="170"/>
      <c r="D27" s="170"/>
      <c r="E27" s="170"/>
      <c r="F27" s="170"/>
      <c r="G27" s="170"/>
      <c r="H27" s="176">
        <v>27</v>
      </c>
      <c r="I27" s="176"/>
      <c r="J27" s="176"/>
      <c r="K27" s="176"/>
      <c r="L27" s="114">
        <v>73531</v>
      </c>
      <c r="M27" s="177">
        <f>93004+807</f>
        <v>93811</v>
      </c>
      <c r="N27" s="177"/>
      <c r="O27" s="119"/>
    </row>
    <row r="28" spans="1:16" ht="13.5" thickBot="1" x14ac:dyDescent="0.25">
      <c r="A28" s="178" t="s">
        <v>110</v>
      </c>
      <c r="B28" s="178"/>
      <c r="C28" s="178"/>
      <c r="D28" s="178"/>
      <c r="E28" s="178"/>
      <c r="F28" s="178"/>
      <c r="G28" s="178"/>
      <c r="H28" s="179">
        <v>30</v>
      </c>
      <c r="I28" s="179"/>
      <c r="J28" s="179"/>
      <c r="K28" s="179"/>
      <c r="L28" s="115">
        <f>L11-L19</f>
        <v>5756027</v>
      </c>
      <c r="M28" s="180">
        <f>M11-M19</f>
        <v>6329646</v>
      </c>
      <c r="N28" s="180"/>
      <c r="O28" s="119"/>
      <c r="P28" s="119"/>
    </row>
    <row r="29" spans="1:16" x14ac:dyDescent="0.2">
      <c r="A29" s="181" t="s">
        <v>111</v>
      </c>
      <c r="B29" s="181"/>
      <c r="C29" s="181"/>
      <c r="D29" s="181"/>
      <c r="E29" s="181"/>
      <c r="F29" s="181"/>
      <c r="G29" s="181"/>
      <c r="H29" s="181"/>
      <c r="I29" s="181"/>
      <c r="J29" s="181"/>
      <c r="K29" s="181"/>
      <c r="L29" s="181"/>
      <c r="M29" s="181"/>
      <c r="N29" s="181"/>
      <c r="O29" s="107"/>
    </row>
    <row r="30" spans="1:16" ht="13.5" thickBot="1" x14ac:dyDescent="0.25">
      <c r="A30" s="174" t="s">
        <v>112</v>
      </c>
      <c r="B30" s="174"/>
      <c r="C30" s="174"/>
      <c r="D30" s="174"/>
      <c r="E30" s="174"/>
      <c r="F30" s="174"/>
      <c r="G30" s="174"/>
      <c r="H30" s="182">
        <v>40</v>
      </c>
      <c r="I30" s="182"/>
      <c r="J30" s="182"/>
      <c r="K30" s="182"/>
      <c r="L30" s="106">
        <f>SUM(L32:L42)</f>
        <v>141767</v>
      </c>
      <c r="M30" s="175">
        <f>SUM(M32:N42)</f>
        <v>102231</v>
      </c>
      <c r="N30" s="175"/>
      <c r="O30" s="107"/>
    </row>
    <row r="31" spans="1:16" x14ac:dyDescent="0.2">
      <c r="A31" s="170" t="s">
        <v>96</v>
      </c>
      <c r="B31" s="170"/>
      <c r="C31" s="170"/>
      <c r="D31" s="170"/>
      <c r="E31" s="170"/>
      <c r="F31" s="170"/>
      <c r="G31" s="170"/>
      <c r="H31" s="171"/>
      <c r="I31" s="171"/>
      <c r="J31" s="113"/>
      <c r="K31" s="113"/>
      <c r="L31" s="109"/>
      <c r="M31" s="109"/>
      <c r="N31" s="109"/>
      <c r="O31" s="107"/>
    </row>
    <row r="32" spans="1:16" x14ac:dyDescent="0.2">
      <c r="A32" s="170" t="s">
        <v>113</v>
      </c>
      <c r="B32" s="170"/>
      <c r="C32" s="170"/>
      <c r="D32" s="170"/>
      <c r="E32" s="170"/>
      <c r="F32" s="170"/>
      <c r="G32" s="170"/>
      <c r="H32" s="171">
        <v>41</v>
      </c>
      <c r="I32" s="171"/>
      <c r="J32" s="171"/>
      <c r="K32" s="171"/>
      <c r="L32" s="111" t="s">
        <v>74</v>
      </c>
      <c r="M32" s="173">
        <v>24000</v>
      </c>
      <c r="N32" s="173"/>
      <c r="O32" s="116"/>
    </row>
    <row r="33" spans="1:15" x14ac:dyDescent="0.2">
      <c r="A33" s="170" t="s">
        <v>114</v>
      </c>
      <c r="B33" s="170"/>
      <c r="C33" s="170"/>
      <c r="D33" s="170"/>
      <c r="E33" s="170"/>
      <c r="F33" s="170"/>
      <c r="G33" s="170"/>
      <c r="H33" s="171">
        <v>42</v>
      </c>
      <c r="I33" s="171"/>
      <c r="J33" s="171"/>
      <c r="K33" s="171"/>
      <c r="L33" s="111" t="s">
        <v>74</v>
      </c>
      <c r="M33" s="172" t="s">
        <v>74</v>
      </c>
      <c r="N33" s="172"/>
      <c r="O33" s="116"/>
    </row>
    <row r="34" spans="1:15" x14ac:dyDescent="0.2">
      <c r="A34" s="170" t="s">
        <v>115</v>
      </c>
      <c r="B34" s="170"/>
      <c r="C34" s="170"/>
      <c r="D34" s="170"/>
      <c r="E34" s="170"/>
      <c r="F34" s="170"/>
      <c r="G34" s="170"/>
      <c r="H34" s="171">
        <v>43</v>
      </c>
      <c r="I34" s="171"/>
      <c r="J34" s="171"/>
      <c r="K34" s="171"/>
      <c r="L34" s="111" t="s">
        <v>74</v>
      </c>
      <c r="M34" s="172" t="s">
        <v>74</v>
      </c>
      <c r="N34" s="172"/>
      <c r="O34" s="116"/>
    </row>
    <row r="35" spans="1:15" x14ac:dyDescent="0.2">
      <c r="A35" s="183" t="s">
        <v>116</v>
      </c>
      <c r="B35" s="183"/>
      <c r="C35" s="183"/>
      <c r="D35" s="183"/>
      <c r="E35" s="183"/>
      <c r="F35" s="183"/>
      <c r="G35" s="183"/>
      <c r="H35" s="171">
        <v>44</v>
      </c>
      <c r="I35" s="171"/>
      <c r="J35" s="171"/>
      <c r="K35" s="171"/>
      <c r="L35" s="111" t="s">
        <v>74</v>
      </c>
      <c r="M35" s="172" t="s">
        <v>74</v>
      </c>
      <c r="N35" s="172"/>
      <c r="O35" s="116"/>
    </row>
    <row r="36" spans="1:15" x14ac:dyDescent="0.2">
      <c r="A36" s="183" t="s">
        <v>117</v>
      </c>
      <c r="B36" s="183"/>
      <c r="C36" s="183"/>
      <c r="D36" s="183"/>
      <c r="E36" s="183"/>
      <c r="F36" s="183"/>
      <c r="G36" s="183"/>
      <c r="H36" s="171">
        <v>45</v>
      </c>
      <c r="I36" s="171"/>
      <c r="J36" s="171"/>
      <c r="K36" s="171"/>
      <c r="L36" s="111" t="s">
        <v>74</v>
      </c>
      <c r="M36" s="172" t="s">
        <v>74</v>
      </c>
      <c r="N36" s="172"/>
      <c r="O36" s="116"/>
    </row>
    <row r="37" spans="1:15" x14ac:dyDescent="0.2">
      <c r="A37" s="183" t="s">
        <v>118</v>
      </c>
      <c r="B37" s="183"/>
      <c r="C37" s="183"/>
      <c r="D37" s="183"/>
      <c r="E37" s="183"/>
      <c r="F37" s="183"/>
      <c r="G37" s="183"/>
      <c r="H37" s="171">
        <v>46</v>
      </c>
      <c r="I37" s="171"/>
      <c r="J37" s="171"/>
      <c r="K37" s="171"/>
      <c r="L37" s="111" t="s">
        <v>74</v>
      </c>
      <c r="M37" s="172" t="s">
        <v>74</v>
      </c>
      <c r="N37" s="172"/>
      <c r="O37" s="116"/>
    </row>
    <row r="38" spans="1:15" x14ac:dyDescent="0.2">
      <c r="A38" s="183" t="s">
        <v>119</v>
      </c>
      <c r="B38" s="183"/>
      <c r="C38" s="183"/>
      <c r="D38" s="183"/>
      <c r="E38" s="183"/>
      <c r="F38" s="183"/>
      <c r="G38" s="183"/>
      <c r="H38" s="171">
        <v>47</v>
      </c>
      <c r="I38" s="171"/>
      <c r="J38" s="171"/>
      <c r="K38" s="171"/>
      <c r="L38" s="111" t="s">
        <v>74</v>
      </c>
      <c r="M38" s="172" t="s">
        <v>74</v>
      </c>
      <c r="N38" s="172"/>
      <c r="O38" s="116"/>
    </row>
    <row r="39" spans="1:15" x14ac:dyDescent="0.2">
      <c r="A39" s="183" t="s">
        <v>120</v>
      </c>
      <c r="B39" s="183"/>
      <c r="C39" s="183"/>
      <c r="D39" s="183"/>
      <c r="E39" s="183"/>
      <c r="F39" s="183"/>
      <c r="G39" s="183"/>
      <c r="H39" s="171">
        <v>48</v>
      </c>
      <c r="I39" s="171"/>
      <c r="J39" s="171"/>
      <c r="K39" s="171"/>
      <c r="L39" s="111" t="s">
        <v>74</v>
      </c>
      <c r="M39" s="172" t="s">
        <v>74</v>
      </c>
      <c r="N39" s="172"/>
      <c r="O39" s="116"/>
    </row>
    <row r="40" spans="1:15" x14ac:dyDescent="0.2">
      <c r="A40" s="183" t="s">
        <v>121</v>
      </c>
      <c r="B40" s="183"/>
      <c r="C40" s="183"/>
      <c r="D40" s="183"/>
      <c r="E40" s="183"/>
      <c r="F40" s="183"/>
      <c r="G40" s="183"/>
      <c r="H40" s="171">
        <v>49</v>
      </c>
      <c r="I40" s="171"/>
      <c r="J40" s="171"/>
      <c r="K40" s="171"/>
      <c r="L40" s="111" t="s">
        <v>74</v>
      </c>
      <c r="M40" s="172" t="s">
        <v>74</v>
      </c>
      <c r="N40" s="172"/>
      <c r="O40" s="116"/>
    </row>
    <row r="41" spans="1:15" x14ac:dyDescent="0.2">
      <c r="A41" s="183" t="s">
        <v>100</v>
      </c>
      <c r="B41" s="183"/>
      <c r="C41" s="183"/>
      <c r="D41" s="183"/>
      <c r="E41" s="183"/>
      <c r="F41" s="183"/>
      <c r="G41" s="183"/>
      <c r="H41" s="171">
        <v>50</v>
      </c>
      <c r="I41" s="171"/>
      <c r="J41" s="171"/>
      <c r="K41" s="171"/>
      <c r="L41" s="112" t="s">
        <v>74</v>
      </c>
      <c r="M41" s="173" t="s">
        <v>74</v>
      </c>
      <c r="N41" s="173"/>
      <c r="O41" s="116"/>
    </row>
    <row r="42" spans="1:15" x14ac:dyDescent="0.2">
      <c r="A42" s="170" t="s">
        <v>101</v>
      </c>
      <c r="B42" s="170"/>
      <c r="C42" s="170"/>
      <c r="D42" s="170"/>
      <c r="E42" s="170"/>
      <c r="F42" s="170"/>
      <c r="G42" s="170"/>
      <c r="H42" s="171">
        <v>51</v>
      </c>
      <c r="I42" s="171"/>
      <c r="J42" s="171"/>
      <c r="K42" s="171"/>
      <c r="L42" s="112">
        <v>141767</v>
      </c>
      <c r="M42" s="185">
        <v>78231</v>
      </c>
      <c r="N42" s="185"/>
      <c r="O42" s="116"/>
    </row>
    <row r="43" spans="1:15" ht="13.5" thickBot="1" x14ac:dyDescent="0.25">
      <c r="A43" s="174" t="s">
        <v>122</v>
      </c>
      <c r="B43" s="174"/>
      <c r="C43" s="174"/>
      <c r="D43" s="174"/>
      <c r="E43" s="174"/>
      <c r="F43" s="174"/>
      <c r="G43" s="174"/>
      <c r="H43" s="182">
        <v>60</v>
      </c>
      <c r="I43" s="182"/>
      <c r="J43" s="182"/>
      <c r="K43" s="182"/>
      <c r="L43" s="106">
        <f>SUM(L45:L55)</f>
        <v>3496999</v>
      </c>
      <c r="M43" s="186">
        <f>SUM(M45:N55)</f>
        <v>2335253</v>
      </c>
      <c r="N43" s="186"/>
      <c r="O43" s="116"/>
    </row>
    <row r="44" spans="1:15" x14ac:dyDescent="0.2">
      <c r="A44" s="170" t="s">
        <v>96</v>
      </c>
      <c r="B44" s="170"/>
      <c r="C44" s="170"/>
      <c r="D44" s="170"/>
      <c r="E44" s="170"/>
      <c r="F44" s="170"/>
      <c r="G44" s="170"/>
      <c r="H44" s="171"/>
      <c r="I44" s="171"/>
      <c r="J44" s="113"/>
      <c r="K44" s="113"/>
      <c r="L44" s="109"/>
      <c r="M44" s="184"/>
      <c r="N44" s="184"/>
      <c r="O44" s="116"/>
    </row>
    <row r="45" spans="1:15" x14ac:dyDescent="0.2">
      <c r="A45" s="170" t="s">
        <v>123</v>
      </c>
      <c r="B45" s="170"/>
      <c r="C45" s="170"/>
      <c r="D45" s="170"/>
      <c r="E45" s="170"/>
      <c r="F45" s="170"/>
      <c r="G45" s="170"/>
      <c r="H45" s="171">
        <v>61</v>
      </c>
      <c r="I45" s="171"/>
      <c r="J45" s="171"/>
      <c r="K45" s="171"/>
      <c r="L45" s="112">
        <v>439204</v>
      </c>
      <c r="M45" s="173">
        <v>131230</v>
      </c>
      <c r="N45" s="173"/>
      <c r="O45" s="116"/>
    </row>
    <row r="46" spans="1:15" x14ac:dyDescent="0.2">
      <c r="A46" s="170" t="s">
        <v>124</v>
      </c>
      <c r="B46" s="170"/>
      <c r="C46" s="170"/>
      <c r="D46" s="170"/>
      <c r="E46" s="170"/>
      <c r="F46" s="170"/>
      <c r="G46" s="170"/>
      <c r="H46" s="171">
        <v>62</v>
      </c>
      <c r="I46" s="171"/>
      <c r="J46" s="171"/>
      <c r="K46" s="171"/>
      <c r="L46" s="112">
        <v>42920</v>
      </c>
      <c r="M46" s="173" t="s">
        <v>74</v>
      </c>
      <c r="N46" s="173"/>
      <c r="O46" s="116"/>
    </row>
    <row r="47" spans="1:15" x14ac:dyDescent="0.2">
      <c r="A47" s="170" t="s">
        <v>125</v>
      </c>
      <c r="B47" s="170"/>
      <c r="C47" s="170"/>
      <c r="D47" s="170"/>
      <c r="E47" s="170"/>
      <c r="F47" s="170"/>
      <c r="G47" s="170"/>
      <c r="H47" s="171">
        <v>63</v>
      </c>
      <c r="I47" s="171"/>
      <c r="J47" s="171"/>
      <c r="K47" s="171"/>
      <c r="L47" s="112">
        <v>2541704</v>
      </c>
      <c r="M47" s="173">
        <v>1499228</v>
      </c>
      <c r="N47" s="173"/>
      <c r="O47" s="116"/>
    </row>
    <row r="48" spans="1:15" x14ac:dyDescent="0.2">
      <c r="A48" s="183" t="s">
        <v>126</v>
      </c>
      <c r="B48" s="183"/>
      <c r="C48" s="183"/>
      <c r="D48" s="183"/>
      <c r="E48" s="183"/>
      <c r="F48" s="183"/>
      <c r="G48" s="183"/>
      <c r="H48" s="171">
        <v>64</v>
      </c>
      <c r="I48" s="171"/>
      <c r="J48" s="171"/>
      <c r="K48" s="171"/>
      <c r="L48" s="111" t="s">
        <v>74</v>
      </c>
      <c r="M48" s="172" t="s">
        <v>74</v>
      </c>
      <c r="N48" s="172"/>
      <c r="O48" s="116"/>
    </row>
    <row r="49" spans="1:16" x14ac:dyDescent="0.2">
      <c r="A49" s="170" t="s">
        <v>127</v>
      </c>
      <c r="B49" s="170"/>
      <c r="C49" s="170"/>
      <c r="D49" s="170"/>
      <c r="E49" s="170"/>
      <c r="F49" s="170"/>
      <c r="G49" s="170"/>
      <c r="H49" s="171">
        <v>65</v>
      </c>
      <c r="I49" s="171"/>
      <c r="J49" s="171"/>
      <c r="K49" s="171"/>
      <c r="L49" s="111" t="s">
        <v>74</v>
      </c>
      <c r="M49" s="172" t="s">
        <v>74</v>
      </c>
      <c r="N49" s="172"/>
      <c r="O49" s="116"/>
    </row>
    <row r="50" spans="1:16" x14ac:dyDescent="0.2">
      <c r="A50" s="170" t="s">
        <v>128</v>
      </c>
      <c r="B50" s="170"/>
      <c r="C50" s="170"/>
      <c r="D50" s="170"/>
      <c r="E50" s="170"/>
      <c r="F50" s="170"/>
      <c r="G50" s="170"/>
      <c r="H50" s="171">
        <v>66</v>
      </c>
      <c r="I50" s="171"/>
      <c r="J50" s="171"/>
      <c r="K50" s="171"/>
      <c r="L50" s="111" t="s">
        <v>74</v>
      </c>
      <c r="M50" s="172" t="s">
        <v>74</v>
      </c>
      <c r="N50" s="172"/>
      <c r="O50" s="116"/>
    </row>
    <row r="51" spans="1:16" x14ac:dyDescent="0.2">
      <c r="A51" s="170" t="s">
        <v>129</v>
      </c>
      <c r="B51" s="170"/>
      <c r="C51" s="170"/>
      <c r="D51" s="170"/>
      <c r="E51" s="170"/>
      <c r="F51" s="170"/>
      <c r="G51" s="170"/>
      <c r="H51" s="171">
        <v>67</v>
      </c>
      <c r="I51" s="171"/>
      <c r="J51" s="171"/>
      <c r="K51" s="171"/>
      <c r="L51" s="111" t="s">
        <v>74</v>
      </c>
      <c r="M51" s="172" t="s">
        <v>74</v>
      </c>
      <c r="N51" s="172"/>
      <c r="O51" s="116"/>
    </row>
    <row r="52" spans="1:16" x14ac:dyDescent="0.2">
      <c r="A52" s="170" t="s">
        <v>130</v>
      </c>
      <c r="B52" s="170"/>
      <c r="C52" s="170"/>
      <c r="D52" s="170"/>
      <c r="E52" s="170"/>
      <c r="F52" s="170"/>
      <c r="G52" s="170"/>
      <c r="H52" s="171">
        <v>68</v>
      </c>
      <c r="I52" s="171"/>
      <c r="J52" s="171"/>
      <c r="K52" s="171"/>
      <c r="L52" s="111" t="s">
        <v>74</v>
      </c>
      <c r="M52" s="172" t="s">
        <v>74</v>
      </c>
      <c r="N52" s="172"/>
      <c r="O52" s="116"/>
    </row>
    <row r="53" spans="1:16" x14ac:dyDescent="0.2">
      <c r="A53" s="170" t="s">
        <v>120</v>
      </c>
      <c r="B53" s="170"/>
      <c r="C53" s="170"/>
      <c r="D53" s="170"/>
      <c r="E53" s="170"/>
      <c r="F53" s="170"/>
      <c r="G53" s="170"/>
      <c r="H53" s="171">
        <v>69</v>
      </c>
      <c r="I53" s="171"/>
      <c r="J53" s="171"/>
      <c r="K53" s="171"/>
      <c r="L53" s="111" t="s">
        <v>74</v>
      </c>
      <c r="M53" s="172" t="s">
        <v>74</v>
      </c>
      <c r="N53" s="172"/>
      <c r="O53" s="116"/>
    </row>
    <row r="54" spans="1:16" x14ac:dyDescent="0.2">
      <c r="A54" s="170" t="s">
        <v>131</v>
      </c>
      <c r="B54" s="170"/>
      <c r="C54" s="170"/>
      <c r="D54" s="170"/>
      <c r="E54" s="170"/>
      <c r="F54" s="170"/>
      <c r="G54" s="170"/>
      <c r="H54" s="171">
        <v>70</v>
      </c>
      <c r="I54" s="171"/>
      <c r="J54" s="171"/>
      <c r="K54" s="171"/>
      <c r="L54" s="111" t="s">
        <v>74</v>
      </c>
      <c r="M54" s="172" t="s">
        <v>74</v>
      </c>
      <c r="N54" s="172"/>
      <c r="O54" s="116"/>
    </row>
    <row r="55" spans="1:16" x14ac:dyDescent="0.2">
      <c r="A55" s="183" t="s">
        <v>109</v>
      </c>
      <c r="B55" s="183"/>
      <c r="C55" s="183"/>
      <c r="D55" s="183"/>
      <c r="E55" s="183"/>
      <c r="F55" s="183"/>
      <c r="G55" s="183"/>
      <c r="H55" s="171">
        <v>71</v>
      </c>
      <c r="I55" s="171"/>
      <c r="J55" s="171"/>
      <c r="K55" s="171"/>
      <c r="L55" s="112">
        <v>473171</v>
      </c>
      <c r="M55" s="173">
        <f>690115+14680</f>
        <v>704795</v>
      </c>
      <c r="N55" s="173"/>
      <c r="O55" s="116"/>
    </row>
    <row r="56" spans="1:16" ht="23.25" customHeight="1" thickBot="1" x14ac:dyDescent="0.25">
      <c r="A56" s="178" t="s">
        <v>132</v>
      </c>
      <c r="B56" s="178"/>
      <c r="C56" s="178"/>
      <c r="D56" s="178"/>
      <c r="E56" s="178"/>
      <c r="F56" s="178"/>
      <c r="G56" s="178"/>
      <c r="H56" s="182">
        <v>80</v>
      </c>
      <c r="I56" s="182"/>
      <c r="J56" s="182"/>
      <c r="K56" s="182"/>
      <c r="L56" s="106">
        <f>L30-L43</f>
        <v>-3355232</v>
      </c>
      <c r="M56" s="175">
        <f>M30-M43</f>
        <v>-2233022</v>
      </c>
      <c r="N56" s="175"/>
      <c r="O56" s="119"/>
      <c r="P56" s="119"/>
    </row>
    <row r="57" spans="1:16" x14ac:dyDescent="0.2">
      <c r="A57" s="1"/>
      <c r="B57" s="1"/>
      <c r="C57" s="1"/>
      <c r="D57" s="1"/>
      <c r="E57" s="1"/>
      <c r="F57" s="1"/>
      <c r="G57" s="1"/>
      <c r="H57" s="187"/>
      <c r="I57" s="187"/>
      <c r="J57" s="1"/>
      <c r="K57" s="1"/>
      <c r="L57" s="117"/>
      <c r="M57" s="117"/>
      <c r="N57" s="117"/>
      <c r="O57" s="116"/>
    </row>
    <row r="58" spans="1:16" x14ac:dyDescent="0.2">
      <c r="A58" s="174" t="s">
        <v>133</v>
      </c>
      <c r="B58" s="174"/>
      <c r="C58" s="174"/>
      <c r="D58" s="174"/>
      <c r="E58" s="174"/>
      <c r="F58" s="174"/>
      <c r="G58" s="174"/>
      <c r="H58" s="174"/>
      <c r="I58" s="174"/>
      <c r="J58" s="174"/>
      <c r="K58" s="174"/>
      <c r="L58" s="174"/>
      <c r="M58" s="174"/>
      <c r="N58" s="174"/>
      <c r="O58" s="116"/>
    </row>
    <row r="59" spans="1:16" ht="13.5" thickBot="1" x14ac:dyDescent="0.25">
      <c r="A59" s="174" t="s">
        <v>134</v>
      </c>
      <c r="B59" s="174"/>
      <c r="C59" s="174"/>
      <c r="D59" s="174"/>
      <c r="E59" s="174"/>
      <c r="F59" s="174"/>
      <c r="G59" s="174"/>
      <c r="H59" s="182">
        <v>90</v>
      </c>
      <c r="I59" s="182"/>
      <c r="J59" s="182"/>
      <c r="K59" s="182"/>
      <c r="L59" s="106">
        <f>SUM(L61:L64)</f>
        <v>2169735</v>
      </c>
      <c r="M59" s="175">
        <f>SUM(M61:N64)</f>
        <v>580500</v>
      </c>
      <c r="N59" s="175"/>
      <c r="O59" s="116"/>
    </row>
    <row r="60" spans="1:16" x14ac:dyDescent="0.2">
      <c r="A60" s="170" t="s">
        <v>96</v>
      </c>
      <c r="B60" s="170"/>
      <c r="C60" s="170"/>
      <c r="D60" s="170"/>
      <c r="E60" s="170"/>
      <c r="F60" s="170"/>
      <c r="G60" s="170"/>
      <c r="H60" s="171"/>
      <c r="I60" s="171"/>
      <c r="J60" s="113"/>
      <c r="K60" s="113"/>
      <c r="L60" s="109"/>
      <c r="M60" s="184"/>
      <c r="N60" s="184"/>
      <c r="O60" s="116"/>
    </row>
    <row r="61" spans="1:16" x14ac:dyDescent="0.2">
      <c r="A61" s="170" t="s">
        <v>135</v>
      </c>
      <c r="B61" s="170"/>
      <c r="C61" s="170"/>
      <c r="D61" s="170"/>
      <c r="E61" s="170"/>
      <c r="F61" s="170"/>
      <c r="G61" s="170"/>
      <c r="H61" s="171">
        <v>91</v>
      </c>
      <c r="I61" s="171"/>
      <c r="J61" s="171"/>
      <c r="K61" s="171"/>
      <c r="L61" s="111" t="s">
        <v>74</v>
      </c>
      <c r="M61" s="172" t="s">
        <v>74</v>
      </c>
      <c r="N61" s="172"/>
      <c r="O61" s="116"/>
    </row>
    <row r="62" spans="1:16" x14ac:dyDescent="0.2">
      <c r="A62" s="170" t="s">
        <v>136</v>
      </c>
      <c r="B62" s="170"/>
      <c r="C62" s="170"/>
      <c r="D62" s="170"/>
      <c r="E62" s="170"/>
      <c r="F62" s="170"/>
      <c r="G62" s="170"/>
      <c r="H62" s="171">
        <v>92</v>
      </c>
      <c r="I62" s="171"/>
      <c r="J62" s="171"/>
      <c r="K62" s="171"/>
      <c r="L62" s="112">
        <v>2169735</v>
      </c>
      <c r="M62" s="173">
        <v>580500</v>
      </c>
      <c r="N62" s="173"/>
      <c r="O62" s="116"/>
    </row>
    <row r="63" spans="1:16" x14ac:dyDescent="0.2">
      <c r="A63" s="170" t="s">
        <v>100</v>
      </c>
      <c r="B63" s="170"/>
      <c r="C63" s="170"/>
      <c r="D63" s="170"/>
      <c r="E63" s="170"/>
      <c r="F63" s="170"/>
      <c r="G63" s="170"/>
      <c r="H63" s="171">
        <v>93</v>
      </c>
      <c r="I63" s="171"/>
      <c r="J63" s="171"/>
      <c r="K63" s="171"/>
      <c r="L63" s="111" t="s">
        <v>74</v>
      </c>
      <c r="M63" s="172" t="s">
        <v>74</v>
      </c>
      <c r="N63" s="172"/>
      <c r="O63" s="116"/>
    </row>
    <row r="64" spans="1:16" x14ac:dyDescent="0.2">
      <c r="A64" s="170" t="s">
        <v>101</v>
      </c>
      <c r="B64" s="170"/>
      <c r="C64" s="170"/>
      <c r="D64" s="170"/>
      <c r="E64" s="170"/>
      <c r="F64" s="170"/>
      <c r="G64" s="170"/>
      <c r="H64" s="171">
        <v>94</v>
      </c>
      <c r="I64" s="171"/>
      <c r="J64" s="171"/>
      <c r="K64" s="171"/>
      <c r="L64" s="111" t="s">
        <v>74</v>
      </c>
      <c r="M64" s="172" t="s">
        <v>74</v>
      </c>
      <c r="N64" s="172"/>
      <c r="O64" s="116"/>
    </row>
    <row r="65" spans="1:15" ht="13.5" thickBot="1" x14ac:dyDescent="0.25">
      <c r="A65" s="174" t="s">
        <v>137</v>
      </c>
      <c r="B65" s="174"/>
      <c r="C65" s="174"/>
      <c r="D65" s="174"/>
      <c r="E65" s="174"/>
      <c r="F65" s="174"/>
      <c r="G65" s="174"/>
      <c r="H65" s="182">
        <v>100</v>
      </c>
      <c r="I65" s="182"/>
      <c r="J65" s="182"/>
      <c r="K65" s="182"/>
      <c r="L65" s="106">
        <f>SUM(L67:L71)</f>
        <v>1142941</v>
      </c>
      <c r="M65" s="175">
        <f>SUM(M67:N71)</f>
        <v>973824</v>
      </c>
      <c r="N65" s="175"/>
      <c r="O65" s="116"/>
    </row>
    <row r="66" spans="1:15" x14ac:dyDescent="0.2">
      <c r="A66" s="170" t="s">
        <v>96</v>
      </c>
      <c r="B66" s="170"/>
      <c r="C66" s="170"/>
      <c r="D66" s="170"/>
      <c r="E66" s="170"/>
      <c r="F66" s="170"/>
      <c r="G66" s="170"/>
      <c r="H66" s="171"/>
      <c r="I66" s="171"/>
      <c r="J66" s="113"/>
      <c r="K66" s="113"/>
      <c r="L66" s="109"/>
      <c r="M66" s="184"/>
      <c r="N66" s="184"/>
      <c r="O66" s="116"/>
    </row>
    <row r="67" spans="1:15" x14ac:dyDescent="0.2">
      <c r="A67" s="170" t="s">
        <v>138</v>
      </c>
      <c r="B67" s="170"/>
      <c r="C67" s="170"/>
      <c r="D67" s="170"/>
      <c r="E67" s="170"/>
      <c r="F67" s="170"/>
      <c r="G67" s="170"/>
      <c r="H67" s="171">
        <v>101</v>
      </c>
      <c r="I67" s="171"/>
      <c r="J67" s="171"/>
      <c r="K67" s="171"/>
      <c r="L67" s="112">
        <v>1142941</v>
      </c>
      <c r="M67" s="173">
        <v>973824</v>
      </c>
      <c r="N67" s="173"/>
      <c r="O67" s="116"/>
    </row>
    <row r="68" spans="1:15" x14ac:dyDescent="0.2">
      <c r="A68" s="170" t="s">
        <v>106</v>
      </c>
      <c r="B68" s="170"/>
      <c r="C68" s="170"/>
      <c r="D68" s="170"/>
      <c r="E68" s="170"/>
      <c r="F68" s="170"/>
      <c r="G68" s="170"/>
      <c r="H68" s="171">
        <v>102</v>
      </c>
      <c r="I68" s="171"/>
      <c r="J68" s="171"/>
      <c r="K68" s="171"/>
      <c r="L68" s="111" t="s">
        <v>74</v>
      </c>
      <c r="M68" s="172" t="s">
        <v>74</v>
      </c>
      <c r="N68" s="172"/>
      <c r="O68" s="116"/>
    </row>
    <row r="69" spans="1:15" x14ac:dyDescent="0.2">
      <c r="A69" s="170" t="s">
        <v>139</v>
      </c>
      <c r="B69" s="170"/>
      <c r="C69" s="170"/>
      <c r="D69" s="170"/>
      <c r="E69" s="170"/>
      <c r="F69" s="170"/>
      <c r="G69" s="170"/>
      <c r="H69" s="171">
        <v>103</v>
      </c>
      <c r="I69" s="171"/>
      <c r="J69" s="171"/>
      <c r="K69" s="171"/>
      <c r="L69" s="112" t="s">
        <v>74</v>
      </c>
      <c r="M69" s="172" t="s">
        <v>74</v>
      </c>
      <c r="N69" s="172"/>
      <c r="O69" s="116"/>
    </row>
    <row r="70" spans="1:15" x14ac:dyDescent="0.2">
      <c r="A70" s="170" t="s">
        <v>140</v>
      </c>
      <c r="B70" s="170"/>
      <c r="C70" s="170"/>
      <c r="D70" s="170"/>
      <c r="E70" s="170"/>
      <c r="F70" s="170"/>
      <c r="G70" s="170"/>
      <c r="H70" s="171">
        <v>104</v>
      </c>
      <c r="I70" s="171"/>
      <c r="J70" s="171"/>
      <c r="K70" s="171"/>
      <c r="L70" s="111" t="s">
        <v>74</v>
      </c>
      <c r="M70" s="172" t="s">
        <v>74</v>
      </c>
      <c r="N70" s="172"/>
      <c r="O70" s="116"/>
    </row>
    <row r="71" spans="1:15" x14ac:dyDescent="0.2">
      <c r="A71" s="170" t="s">
        <v>141</v>
      </c>
      <c r="B71" s="170"/>
      <c r="C71" s="170"/>
      <c r="D71" s="170"/>
      <c r="E71" s="170"/>
      <c r="F71" s="170"/>
      <c r="G71" s="170"/>
      <c r="H71" s="171">
        <v>105</v>
      </c>
      <c r="I71" s="171"/>
      <c r="J71" s="171"/>
      <c r="K71" s="171"/>
      <c r="L71" s="111" t="s">
        <v>74</v>
      </c>
      <c r="M71" s="172" t="s">
        <v>74</v>
      </c>
      <c r="N71" s="172"/>
      <c r="O71" s="116"/>
    </row>
    <row r="72" spans="1:15" ht="13.5" thickBot="1" x14ac:dyDescent="0.25">
      <c r="A72" s="178" t="s">
        <v>142</v>
      </c>
      <c r="B72" s="178"/>
      <c r="C72" s="178"/>
      <c r="D72" s="178"/>
      <c r="E72" s="178"/>
      <c r="F72" s="178"/>
      <c r="G72" s="178"/>
      <c r="H72" s="182">
        <v>110</v>
      </c>
      <c r="I72" s="182"/>
      <c r="J72" s="182"/>
      <c r="K72" s="182"/>
      <c r="L72" s="106">
        <f>L59-L65</f>
        <v>1026794</v>
      </c>
      <c r="M72" s="175">
        <f>M59-M65</f>
        <v>-393324</v>
      </c>
      <c r="N72" s="175"/>
      <c r="O72" s="116"/>
    </row>
    <row r="73" spans="1:15" x14ac:dyDescent="0.2">
      <c r="A73" s="183" t="s">
        <v>143</v>
      </c>
      <c r="B73" s="183"/>
      <c r="C73" s="183"/>
      <c r="D73" s="183"/>
      <c r="E73" s="183"/>
      <c r="F73" s="183"/>
      <c r="G73" s="183"/>
      <c r="H73" s="182">
        <v>120</v>
      </c>
      <c r="I73" s="182"/>
      <c r="J73" s="182"/>
      <c r="K73" s="182"/>
      <c r="L73" s="118">
        <v>132350</v>
      </c>
      <c r="M73" s="188">
        <v>1381836</v>
      </c>
      <c r="N73" s="188"/>
      <c r="O73" s="116"/>
    </row>
    <row r="74" spans="1:15" ht="32.25" customHeight="1" thickBot="1" x14ac:dyDescent="0.25">
      <c r="A74" s="178" t="s">
        <v>144</v>
      </c>
      <c r="B74" s="178"/>
      <c r="C74" s="178"/>
      <c r="D74" s="178"/>
      <c r="E74" s="178"/>
      <c r="F74" s="178"/>
      <c r="G74" s="178"/>
      <c r="H74" s="182">
        <v>130</v>
      </c>
      <c r="I74" s="182"/>
      <c r="J74" s="182"/>
      <c r="K74" s="182"/>
      <c r="L74" s="106">
        <f>L28+L56+L72+L73</f>
        <v>3559939</v>
      </c>
      <c r="M74" s="106">
        <f t="shared" ref="M74" si="0">M28+M56+M72+M73</f>
        <v>5085136</v>
      </c>
      <c r="N74" s="106">
        <f>M28+M56+M72+M73</f>
        <v>5085136</v>
      </c>
      <c r="O74" s="116"/>
    </row>
    <row r="75" spans="1:15" ht="24" customHeight="1" thickBot="1" x14ac:dyDescent="0.25">
      <c r="A75" s="178" t="s">
        <v>145</v>
      </c>
      <c r="B75" s="178"/>
      <c r="C75" s="178"/>
      <c r="D75" s="178"/>
      <c r="E75" s="178"/>
      <c r="F75" s="178"/>
      <c r="G75" s="178"/>
      <c r="H75" s="182">
        <v>140</v>
      </c>
      <c r="I75" s="182"/>
      <c r="J75" s="182"/>
      <c r="K75" s="182"/>
      <c r="L75" s="115">
        <v>15101407</v>
      </c>
      <c r="M75" s="180">
        <v>7785318</v>
      </c>
      <c r="N75" s="180"/>
      <c r="O75" s="116"/>
    </row>
    <row r="76" spans="1:15" ht="27.75" customHeight="1" thickBot="1" x14ac:dyDescent="0.25">
      <c r="A76" s="178" t="s">
        <v>146</v>
      </c>
      <c r="B76" s="178"/>
      <c r="C76" s="178"/>
      <c r="D76" s="178"/>
      <c r="E76" s="178"/>
      <c r="F76" s="178"/>
      <c r="G76" s="178"/>
      <c r="H76" s="182">
        <v>150</v>
      </c>
      <c r="I76" s="182"/>
      <c r="J76" s="182"/>
      <c r="K76" s="182"/>
      <c r="L76" s="115">
        <f>L74+L75</f>
        <v>18661346</v>
      </c>
      <c r="M76" s="180">
        <f>M74+M75</f>
        <v>12870454</v>
      </c>
      <c r="N76" s="180"/>
      <c r="O76" s="116"/>
    </row>
    <row r="77" spans="1:15" x14ac:dyDescent="0.2">
      <c r="A77" s="107"/>
      <c r="B77" s="107"/>
      <c r="C77" s="107"/>
      <c r="D77" s="107"/>
      <c r="E77" s="107"/>
      <c r="F77" s="107"/>
      <c r="G77" s="107"/>
      <c r="H77" s="107"/>
      <c r="I77" s="107"/>
      <c r="J77" s="107"/>
      <c r="K77" s="107"/>
      <c r="L77" s="107"/>
      <c r="M77" s="107"/>
      <c r="N77" s="107"/>
      <c r="O77" s="107"/>
    </row>
    <row r="78" spans="1:15" x14ac:dyDescent="0.2">
      <c r="A78" s="108"/>
      <c r="L78" s="119"/>
    </row>
    <row r="81" spans="1:15" ht="34.5" customHeight="1" x14ac:dyDescent="0.2">
      <c r="A81" s="190" t="s">
        <v>56</v>
      </c>
      <c r="B81" s="190"/>
      <c r="C81" s="190"/>
      <c r="D81" s="120"/>
      <c r="E81" s="120"/>
      <c r="F81" s="120"/>
      <c r="G81" s="120"/>
      <c r="H81" s="120"/>
      <c r="I81" s="120"/>
      <c r="J81" s="120"/>
      <c r="K81" s="101"/>
      <c r="L81" s="101"/>
      <c r="M81" s="101"/>
      <c r="N81" s="101"/>
      <c r="O81" s="101"/>
    </row>
    <row r="82" spans="1:15" x14ac:dyDescent="0.2">
      <c r="A82" s="120"/>
      <c r="B82" s="120"/>
      <c r="C82" s="121"/>
      <c r="D82" s="120"/>
      <c r="E82" s="120"/>
      <c r="F82" s="120"/>
      <c r="G82" s="120"/>
      <c r="H82" s="120"/>
      <c r="I82" s="120"/>
      <c r="J82" s="120"/>
      <c r="K82" s="101"/>
      <c r="L82" s="101"/>
      <c r="M82" s="101"/>
      <c r="N82" s="101"/>
      <c r="O82" s="101"/>
    </row>
    <row r="83" spans="1:15" x14ac:dyDescent="0.2">
      <c r="A83" s="122"/>
      <c r="B83" s="123"/>
      <c r="C83" s="124"/>
      <c r="D83" s="125"/>
      <c r="E83" s="125"/>
      <c r="F83" s="125"/>
      <c r="G83" s="125"/>
      <c r="H83" s="125"/>
      <c r="I83" s="125"/>
      <c r="J83" s="125"/>
      <c r="K83" s="126"/>
      <c r="L83" s="126"/>
      <c r="M83" s="101"/>
      <c r="N83" s="101"/>
      <c r="O83" s="101"/>
    </row>
    <row r="84" spans="1:15" ht="24" customHeight="1" x14ac:dyDescent="0.2">
      <c r="A84" s="127" t="s">
        <v>59</v>
      </c>
      <c r="B84" s="191"/>
      <c r="C84" s="191"/>
      <c r="D84" s="120"/>
      <c r="E84" s="120"/>
      <c r="F84" s="120"/>
      <c r="G84" s="120"/>
      <c r="H84" s="120"/>
      <c r="I84" s="120"/>
      <c r="J84" s="192" t="s">
        <v>63</v>
      </c>
      <c r="K84" s="192"/>
      <c r="L84" s="192"/>
      <c r="M84" s="101"/>
      <c r="N84" s="101"/>
      <c r="O84" s="101"/>
    </row>
    <row r="85" spans="1:15" ht="49.5" customHeight="1" x14ac:dyDescent="0.2">
      <c r="A85" s="128" t="s">
        <v>60</v>
      </c>
      <c r="B85" s="193"/>
      <c r="C85" s="193"/>
      <c r="D85" s="120"/>
      <c r="E85" s="120"/>
      <c r="F85" s="120"/>
      <c r="G85" s="120"/>
      <c r="H85" s="120"/>
      <c r="I85" s="120"/>
      <c r="J85" s="193" t="str">
        <f>ОПиУ!C37</f>
        <v xml:space="preserve">Директор  департамента бухгалтерского учета и отчетности, главный бухгалтер </v>
      </c>
      <c r="K85" s="193"/>
      <c r="L85" s="193"/>
      <c r="M85" s="101"/>
      <c r="N85" s="101"/>
      <c r="O85" s="101"/>
    </row>
    <row r="86" spans="1:15" s="1" customFormat="1" ht="21.75" customHeight="1" x14ac:dyDescent="0.2">
      <c r="A86" s="189" t="s">
        <v>161</v>
      </c>
      <c r="B86" s="189"/>
      <c r="C86" s="129"/>
      <c r="D86" s="120"/>
      <c r="E86" s="120"/>
      <c r="F86" s="120"/>
      <c r="G86" s="120"/>
      <c r="H86" s="120"/>
      <c r="I86" s="120"/>
      <c r="J86" s="120"/>
      <c r="K86" s="101"/>
      <c r="L86" s="101"/>
      <c r="M86" s="101"/>
      <c r="N86" s="101"/>
      <c r="O86" s="101"/>
    </row>
    <row r="87" spans="1:15" s="1" customFormat="1" ht="23.25" customHeight="1" x14ac:dyDescent="0.2">
      <c r="A87" s="189" t="s">
        <v>61</v>
      </c>
      <c r="B87" s="189"/>
      <c r="C87" s="189"/>
      <c r="D87" s="120"/>
      <c r="E87" s="120"/>
      <c r="F87" s="120"/>
      <c r="G87" s="120"/>
      <c r="H87" s="120"/>
      <c r="I87" s="120"/>
      <c r="J87" s="120"/>
      <c r="K87" s="101"/>
      <c r="L87" s="101"/>
      <c r="M87" s="101"/>
      <c r="N87" s="101"/>
      <c r="O87" s="101"/>
    </row>
  </sheetData>
  <mergeCells count="200">
    <mergeCell ref="A87:C87"/>
    <mergeCell ref="A81:C81"/>
    <mergeCell ref="B84:C84"/>
    <mergeCell ref="J84:L84"/>
    <mergeCell ref="B85:C85"/>
    <mergeCell ref="J85:L85"/>
    <mergeCell ref="A86:B86"/>
    <mergeCell ref="A74:G74"/>
    <mergeCell ref="H74:K74"/>
    <mergeCell ref="A75:G75"/>
    <mergeCell ref="H75:K75"/>
    <mergeCell ref="M75:N75"/>
    <mergeCell ref="A76:G76"/>
    <mergeCell ref="H76:K76"/>
    <mergeCell ref="M76:N76"/>
    <mergeCell ref="A72:G72"/>
    <mergeCell ref="H72:K72"/>
    <mergeCell ref="M72:N72"/>
    <mergeCell ref="A73:G73"/>
    <mergeCell ref="H73:K73"/>
    <mergeCell ref="M73:N73"/>
    <mergeCell ref="A70:G70"/>
    <mergeCell ref="H70:K70"/>
    <mergeCell ref="M70:N70"/>
    <mergeCell ref="A71:G71"/>
    <mergeCell ref="H71:K71"/>
    <mergeCell ref="M71:N71"/>
    <mergeCell ref="A68:G68"/>
    <mergeCell ref="H68:K68"/>
    <mergeCell ref="M68:N68"/>
    <mergeCell ref="A69:G69"/>
    <mergeCell ref="H69:K69"/>
    <mergeCell ref="M69:N69"/>
    <mergeCell ref="A66:G66"/>
    <mergeCell ref="H66:I66"/>
    <mergeCell ref="M66:N66"/>
    <mergeCell ref="A67:G67"/>
    <mergeCell ref="H67:K67"/>
    <mergeCell ref="M67:N67"/>
    <mergeCell ref="A64:G64"/>
    <mergeCell ref="H64:K64"/>
    <mergeCell ref="M64:N64"/>
    <mergeCell ref="A65:G65"/>
    <mergeCell ref="H65:K65"/>
    <mergeCell ref="M65:N65"/>
    <mergeCell ref="A62:G62"/>
    <mergeCell ref="H62:K62"/>
    <mergeCell ref="M62:N62"/>
    <mergeCell ref="A63:G63"/>
    <mergeCell ref="H63:K63"/>
    <mergeCell ref="M63:N63"/>
    <mergeCell ref="A60:G60"/>
    <mergeCell ref="H60:I60"/>
    <mergeCell ref="M60:N60"/>
    <mergeCell ref="A61:G61"/>
    <mergeCell ref="H61:K61"/>
    <mergeCell ref="M61:N61"/>
    <mergeCell ref="A56:G56"/>
    <mergeCell ref="H56:K56"/>
    <mergeCell ref="M56:N56"/>
    <mergeCell ref="H57:I57"/>
    <mergeCell ref="A58:N58"/>
    <mergeCell ref="A59:G59"/>
    <mergeCell ref="H59:K59"/>
    <mergeCell ref="M59:N59"/>
    <mergeCell ref="A54:G54"/>
    <mergeCell ref="H54:K54"/>
    <mergeCell ref="M54:N54"/>
    <mergeCell ref="A55:G55"/>
    <mergeCell ref="H55:K55"/>
    <mergeCell ref="M55:N55"/>
    <mergeCell ref="A52:G52"/>
    <mergeCell ref="H52:K52"/>
    <mergeCell ref="M52:N52"/>
    <mergeCell ref="A53:G53"/>
    <mergeCell ref="H53:K53"/>
    <mergeCell ref="M53:N53"/>
    <mergeCell ref="A50:G50"/>
    <mergeCell ref="H50:K50"/>
    <mergeCell ref="M50:N50"/>
    <mergeCell ref="A51:G51"/>
    <mergeCell ref="H51:K51"/>
    <mergeCell ref="M51:N51"/>
    <mergeCell ref="A48:G48"/>
    <mergeCell ref="H48:K48"/>
    <mergeCell ref="M48:N48"/>
    <mergeCell ref="A49:G49"/>
    <mergeCell ref="H49:K49"/>
    <mergeCell ref="M49:N49"/>
    <mergeCell ref="A46:G46"/>
    <mergeCell ref="H46:K46"/>
    <mergeCell ref="M46:N46"/>
    <mergeCell ref="A47:G47"/>
    <mergeCell ref="H47:K47"/>
    <mergeCell ref="M47:N47"/>
    <mergeCell ref="A44:G44"/>
    <mergeCell ref="H44:I44"/>
    <mergeCell ref="M44:N44"/>
    <mergeCell ref="A45:G45"/>
    <mergeCell ref="H45:K45"/>
    <mergeCell ref="M45:N45"/>
    <mergeCell ref="A42:G42"/>
    <mergeCell ref="H42:K42"/>
    <mergeCell ref="M42:N42"/>
    <mergeCell ref="A43:G43"/>
    <mergeCell ref="H43:K43"/>
    <mergeCell ref="M43:N43"/>
    <mergeCell ref="A40:G40"/>
    <mergeCell ref="H40:K40"/>
    <mergeCell ref="M40:N40"/>
    <mergeCell ref="A41:G41"/>
    <mergeCell ref="H41:K41"/>
    <mergeCell ref="M41:N41"/>
    <mergeCell ref="A38:G38"/>
    <mergeCell ref="H38:K38"/>
    <mergeCell ref="M38:N38"/>
    <mergeCell ref="A39:G39"/>
    <mergeCell ref="H39:K39"/>
    <mergeCell ref="M39:N39"/>
    <mergeCell ref="A36:G36"/>
    <mergeCell ref="H36:K36"/>
    <mergeCell ref="M36:N36"/>
    <mergeCell ref="A37:G37"/>
    <mergeCell ref="H37:K37"/>
    <mergeCell ref="M37:N37"/>
    <mergeCell ref="A34:G34"/>
    <mergeCell ref="H34:K34"/>
    <mergeCell ref="M34:N34"/>
    <mergeCell ref="A35:G35"/>
    <mergeCell ref="H35:K35"/>
    <mergeCell ref="M35:N35"/>
    <mergeCell ref="A32:G32"/>
    <mergeCell ref="H32:K32"/>
    <mergeCell ref="M32:N32"/>
    <mergeCell ref="A33:G33"/>
    <mergeCell ref="H33:K33"/>
    <mergeCell ref="M33:N33"/>
    <mergeCell ref="A29:N29"/>
    <mergeCell ref="A30:G30"/>
    <mergeCell ref="H30:K30"/>
    <mergeCell ref="M30:N30"/>
    <mergeCell ref="A31:G31"/>
    <mergeCell ref="H31:I31"/>
    <mergeCell ref="A27:G27"/>
    <mergeCell ref="H27:K27"/>
    <mergeCell ref="M27:N27"/>
    <mergeCell ref="A28:G28"/>
    <mergeCell ref="H28:K28"/>
    <mergeCell ref="M28:N28"/>
    <mergeCell ref="A25:G25"/>
    <mergeCell ref="H25:K25"/>
    <mergeCell ref="A26:G26"/>
    <mergeCell ref="H26:K26"/>
    <mergeCell ref="M26:N26"/>
    <mergeCell ref="A23:G23"/>
    <mergeCell ref="H23:K23"/>
    <mergeCell ref="M23:N23"/>
    <mergeCell ref="A24:G24"/>
    <mergeCell ref="H24:K24"/>
    <mergeCell ref="M24:N24"/>
    <mergeCell ref="A20:G20"/>
    <mergeCell ref="H20:I20"/>
    <mergeCell ref="A21:G21"/>
    <mergeCell ref="H21:K21"/>
    <mergeCell ref="M21:N21"/>
    <mergeCell ref="A22:G22"/>
    <mergeCell ref="H22:K22"/>
    <mergeCell ref="M22:N22"/>
    <mergeCell ref="A18:G18"/>
    <mergeCell ref="H18:K18"/>
    <mergeCell ref="M18:N18"/>
    <mergeCell ref="A19:G19"/>
    <mergeCell ref="H19:I19"/>
    <mergeCell ref="M19:N19"/>
    <mergeCell ref="A16:G16"/>
    <mergeCell ref="H16:K16"/>
    <mergeCell ref="A17:G17"/>
    <mergeCell ref="H17:K17"/>
    <mergeCell ref="M17:N17"/>
    <mergeCell ref="A15:G15"/>
    <mergeCell ref="H15:K15"/>
    <mergeCell ref="M15:N15"/>
    <mergeCell ref="A11:G11"/>
    <mergeCell ref="H11:K11"/>
    <mergeCell ref="M11:N11"/>
    <mergeCell ref="A12:G12"/>
    <mergeCell ref="H12:I12"/>
    <mergeCell ref="A13:G13"/>
    <mergeCell ref="H13:K13"/>
    <mergeCell ref="M13:N13"/>
    <mergeCell ref="A5:N5"/>
    <mergeCell ref="A6:N6"/>
    <mergeCell ref="A7:N7"/>
    <mergeCell ref="A8:N8"/>
    <mergeCell ref="A9:H10"/>
    <mergeCell ref="L9:M10"/>
    <mergeCell ref="N9:N10"/>
    <mergeCell ref="A14:G14"/>
    <mergeCell ref="H14:K14"/>
    <mergeCell ref="M14:N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AD34"/>
  <sheetViews>
    <sheetView workbookViewId="0">
      <selection activeCell="D22" sqref="D22"/>
    </sheetView>
  </sheetViews>
  <sheetFormatPr defaultRowHeight="15" x14ac:dyDescent="0.25"/>
  <cols>
    <col min="1" max="1" width="40.5703125" style="73" customWidth="1"/>
    <col min="2" max="2" width="16.42578125" style="72" customWidth="1"/>
    <col min="3" max="3" width="17.140625" style="72" customWidth="1"/>
    <col min="4" max="4" width="18" style="72" customWidth="1"/>
    <col min="5" max="20" width="9.140625" style="72"/>
    <col min="21" max="16384" width="9.140625" style="73"/>
  </cols>
  <sheetData>
    <row r="1" spans="1:4" x14ac:dyDescent="0.25">
      <c r="A1" s="130"/>
      <c r="B1" s="131"/>
      <c r="C1" s="195" t="s">
        <v>84</v>
      </c>
      <c r="D1" s="195"/>
    </row>
    <row r="2" spans="1:4" x14ac:dyDescent="0.25">
      <c r="A2" s="130" t="s">
        <v>46</v>
      </c>
      <c r="B2" s="131"/>
      <c r="C2" s="131"/>
      <c r="D2" s="131"/>
    </row>
    <row r="3" spans="1:4" x14ac:dyDescent="0.25">
      <c r="A3" s="132" t="s">
        <v>47</v>
      </c>
      <c r="B3" s="131"/>
      <c r="C3" s="131"/>
      <c r="D3" s="131"/>
    </row>
    <row r="4" spans="1:4" x14ac:dyDescent="0.25">
      <c r="A4" s="130"/>
      <c r="B4" s="131"/>
      <c r="C4" s="131"/>
      <c r="D4" s="131"/>
    </row>
    <row r="5" spans="1:4" x14ac:dyDescent="0.25">
      <c r="A5" s="196" t="s">
        <v>150</v>
      </c>
      <c r="B5" s="197"/>
      <c r="C5" s="197"/>
      <c r="D5" s="197"/>
    </row>
    <row r="6" spans="1:4" x14ac:dyDescent="0.25">
      <c r="A6" s="196" t="s">
        <v>162</v>
      </c>
      <c r="B6" s="197"/>
      <c r="C6" s="197"/>
      <c r="D6" s="197"/>
    </row>
    <row r="7" spans="1:4" x14ac:dyDescent="0.25">
      <c r="A7" s="133"/>
      <c r="B7" s="131"/>
      <c r="C7" s="131"/>
      <c r="D7" s="131"/>
    </row>
    <row r="8" spans="1:4" x14ac:dyDescent="0.25">
      <c r="A8" s="130"/>
      <c r="B8" s="131"/>
      <c r="C8" s="131"/>
      <c r="D8" s="131"/>
    </row>
    <row r="9" spans="1:4" ht="24" x14ac:dyDescent="0.25">
      <c r="A9" s="134" t="s">
        <v>50</v>
      </c>
      <c r="B9" s="135" t="s">
        <v>151</v>
      </c>
      <c r="C9" s="135" t="s">
        <v>152</v>
      </c>
      <c r="D9" s="135" t="s">
        <v>153</v>
      </c>
    </row>
    <row r="10" spans="1:4" x14ac:dyDescent="0.25">
      <c r="A10" s="136"/>
      <c r="B10" s="137"/>
      <c r="C10" s="137"/>
      <c r="D10" s="137"/>
    </row>
    <row r="11" spans="1:4" x14ac:dyDescent="0.25">
      <c r="A11" s="138" t="s">
        <v>157</v>
      </c>
      <c r="B11" s="139">
        <v>17754292.239999998</v>
      </c>
      <c r="C11" s="139">
        <v>42382139</v>
      </c>
      <c r="D11" s="139">
        <f>SUM(B11:C11)</f>
        <v>60136431.239999995</v>
      </c>
    </row>
    <row r="12" spans="1:4" x14ac:dyDescent="0.25">
      <c r="A12" s="140" t="s">
        <v>154</v>
      </c>
      <c r="B12" s="141">
        <v>0</v>
      </c>
      <c r="C12" s="142">
        <v>15329833</v>
      </c>
      <c r="D12" s="143">
        <f>SUM(B12:C12)</f>
        <v>15329833</v>
      </c>
    </row>
    <row r="13" spans="1:4" x14ac:dyDescent="0.25">
      <c r="A13" s="140" t="s">
        <v>159</v>
      </c>
      <c r="B13" s="144"/>
      <c r="C13" s="142">
        <v>-10000000</v>
      </c>
      <c r="D13" s="145">
        <f>C13</f>
        <v>-10000000</v>
      </c>
    </row>
    <row r="14" spans="1:4" x14ac:dyDescent="0.25">
      <c r="A14" s="140" t="s">
        <v>155</v>
      </c>
      <c r="B14" s="146">
        <v>0</v>
      </c>
      <c r="C14" s="146">
        <f>SUM(C12:C13)</f>
        <v>5329833</v>
      </c>
      <c r="D14" s="146">
        <f>SUM(D12:D13)</f>
        <v>5329833</v>
      </c>
    </row>
    <row r="15" spans="1:4" x14ac:dyDescent="0.25">
      <c r="A15" s="140" t="s">
        <v>156</v>
      </c>
      <c r="B15" s="146">
        <v>0</v>
      </c>
      <c r="C15" s="146">
        <v>0</v>
      </c>
      <c r="D15" s="147">
        <v>0</v>
      </c>
    </row>
    <row r="16" spans="1:4" ht="15.75" thickBot="1" x14ac:dyDescent="0.3">
      <c r="A16" s="138" t="s">
        <v>160</v>
      </c>
      <c r="B16" s="148">
        <v>17754292.239999998</v>
      </c>
      <c r="C16" s="148">
        <f>C14+C11</f>
        <v>47711972</v>
      </c>
      <c r="D16" s="148">
        <f>D14+D11</f>
        <v>65466264.239999995</v>
      </c>
    </row>
    <row r="17" spans="1:30" ht="15.75" thickTop="1" x14ac:dyDescent="0.25">
      <c r="A17" s="140"/>
      <c r="B17" s="149"/>
      <c r="C17" s="149"/>
      <c r="D17" s="149"/>
    </row>
    <row r="18" spans="1:30" x14ac:dyDescent="0.25">
      <c r="A18" s="140" t="s">
        <v>158</v>
      </c>
      <c r="B18" s="146">
        <v>0</v>
      </c>
      <c r="C18" s="150">
        <v>4209235</v>
      </c>
      <c r="D18" s="146">
        <f>SUM(B18:C18)</f>
        <v>4209235</v>
      </c>
    </row>
    <row r="19" spans="1:30" x14ac:dyDescent="0.25">
      <c r="A19" s="140" t="s">
        <v>159</v>
      </c>
      <c r="B19" s="146">
        <v>0</v>
      </c>
      <c r="C19" s="150">
        <v>0</v>
      </c>
      <c r="D19" s="146">
        <f>C19</f>
        <v>0</v>
      </c>
    </row>
    <row r="20" spans="1:30" x14ac:dyDescent="0.25">
      <c r="A20" s="140" t="s">
        <v>156</v>
      </c>
      <c r="B20" s="146">
        <v>0</v>
      </c>
      <c r="C20" s="146">
        <v>0</v>
      </c>
      <c r="D20" s="147">
        <v>0</v>
      </c>
    </row>
    <row r="21" spans="1:30" ht="15.75" thickBot="1" x14ac:dyDescent="0.3">
      <c r="A21" s="138" t="s">
        <v>88</v>
      </c>
      <c r="B21" s="148">
        <v>17754292.239999998</v>
      </c>
      <c r="C21" s="148">
        <f>SUM(C16:C20)</f>
        <v>51921207</v>
      </c>
      <c r="D21" s="148">
        <f>SUM(D16:D20)</f>
        <v>69675499.239999995</v>
      </c>
    </row>
    <row r="22" spans="1:30" ht="15.75" thickTop="1" x14ac:dyDescent="0.25">
      <c r="A22" s="140"/>
      <c r="B22" s="149"/>
      <c r="C22" s="149"/>
      <c r="D22" s="149"/>
    </row>
    <row r="23" spans="1:30" x14ac:dyDescent="0.25">
      <c r="A23" s="151"/>
      <c r="B23" s="152"/>
      <c r="C23" s="152"/>
      <c r="D23" s="152"/>
    </row>
    <row r="24" spans="1:30" x14ac:dyDescent="0.25">
      <c r="A24" s="151"/>
      <c r="B24" s="152"/>
      <c r="C24" s="152"/>
      <c r="D24" s="152"/>
    </row>
    <row r="27" spans="1:30" s="52" customFormat="1" ht="12" x14ac:dyDescent="0.2">
      <c r="A27" s="48" t="s">
        <v>56</v>
      </c>
      <c r="B27" s="49"/>
      <c r="C27" s="50"/>
      <c r="D27" s="50"/>
      <c r="E27" s="49"/>
      <c r="F27" s="49"/>
      <c r="G27" s="49"/>
      <c r="H27" s="49"/>
      <c r="I27" s="49"/>
      <c r="J27" s="49"/>
      <c r="K27" s="49"/>
      <c r="L27" s="49"/>
      <c r="M27" s="49"/>
      <c r="N27" s="49"/>
      <c r="O27" s="49"/>
      <c r="P27" s="51"/>
      <c r="Q27" s="51"/>
      <c r="R27" s="51"/>
      <c r="S27" s="51"/>
      <c r="T27" s="51"/>
      <c r="U27" s="51"/>
      <c r="V27" s="51"/>
      <c r="W27" s="51"/>
      <c r="X27" s="51"/>
      <c r="Y27" s="51"/>
      <c r="Z27" s="51"/>
      <c r="AA27" s="51"/>
      <c r="AB27" s="51"/>
      <c r="AC27" s="51"/>
      <c r="AD27" s="51"/>
    </row>
    <row r="28" spans="1:30" s="52" customFormat="1" ht="12" x14ac:dyDescent="0.2">
      <c r="A28" s="51"/>
      <c r="B28" s="49"/>
      <c r="C28" s="50"/>
      <c r="D28" s="50"/>
      <c r="E28" s="49"/>
      <c r="F28" s="49"/>
      <c r="G28" s="49"/>
      <c r="H28" s="49"/>
      <c r="I28" s="49"/>
      <c r="J28" s="49"/>
      <c r="K28" s="49"/>
      <c r="L28" s="49"/>
      <c r="M28" s="49"/>
      <c r="N28" s="49"/>
      <c r="O28" s="49"/>
      <c r="P28" s="51"/>
      <c r="Q28" s="51"/>
      <c r="R28" s="51"/>
      <c r="S28" s="51"/>
      <c r="T28" s="51"/>
      <c r="U28" s="51"/>
      <c r="V28" s="51"/>
      <c r="W28" s="51"/>
      <c r="X28" s="51"/>
      <c r="Y28" s="51"/>
      <c r="Z28" s="51"/>
      <c r="AA28" s="51"/>
      <c r="AB28" s="51"/>
      <c r="AC28" s="51"/>
      <c r="AD28" s="51"/>
    </row>
    <row r="29" spans="1:30" s="52" customFormat="1" ht="12" x14ac:dyDescent="0.2">
      <c r="A29" s="48"/>
      <c r="B29" s="48"/>
      <c r="C29" s="50"/>
      <c r="D29" s="50"/>
      <c r="E29" s="49"/>
      <c r="F29" s="49"/>
      <c r="G29" s="49"/>
      <c r="H29" s="49"/>
      <c r="I29" s="49"/>
      <c r="J29" s="49"/>
      <c r="K29" s="49"/>
      <c r="L29" s="49"/>
      <c r="M29" s="49"/>
      <c r="N29" s="49"/>
      <c r="O29" s="49"/>
      <c r="P29" s="51"/>
      <c r="Q29" s="51"/>
      <c r="R29" s="51"/>
      <c r="S29" s="51"/>
      <c r="T29" s="51"/>
      <c r="U29" s="51"/>
      <c r="V29" s="51"/>
      <c r="W29" s="51"/>
      <c r="X29" s="51"/>
      <c r="Y29" s="51"/>
      <c r="Z29" s="51"/>
      <c r="AA29" s="51"/>
      <c r="AB29" s="51"/>
      <c r="AC29" s="51"/>
      <c r="AD29" s="51"/>
    </row>
    <row r="30" spans="1:30" s="52" customFormat="1" ht="12" x14ac:dyDescent="0.2">
      <c r="A30" s="48" t="s">
        <v>57</v>
      </c>
      <c r="B30" s="194" t="s">
        <v>58</v>
      </c>
      <c r="C30" s="194"/>
      <c r="D30" s="53" t="s">
        <v>2</v>
      </c>
      <c r="E30" s="49"/>
      <c r="F30" s="49"/>
      <c r="G30" s="49"/>
      <c r="H30" s="49"/>
      <c r="I30" s="49"/>
      <c r="J30" s="49"/>
      <c r="K30" s="49"/>
      <c r="L30" s="49"/>
      <c r="M30" s="49"/>
      <c r="N30" s="49"/>
      <c r="O30" s="49"/>
      <c r="P30" s="51"/>
      <c r="Q30" s="51"/>
      <c r="R30" s="51"/>
      <c r="S30" s="51"/>
      <c r="T30" s="51"/>
      <c r="U30" s="51"/>
      <c r="V30" s="51"/>
      <c r="W30" s="51"/>
      <c r="X30" s="51"/>
      <c r="Y30" s="51"/>
      <c r="Z30" s="51"/>
      <c r="AA30" s="51"/>
      <c r="AB30" s="51"/>
      <c r="AC30" s="51"/>
      <c r="AD30" s="51"/>
    </row>
    <row r="31" spans="1:30" s="52" customFormat="1" ht="12" x14ac:dyDescent="0.2">
      <c r="A31" s="48" t="s">
        <v>59</v>
      </c>
      <c r="B31" s="194" t="str">
        <f>ОДДС!J84</f>
        <v>Жанбатырова М.М.</v>
      </c>
      <c r="C31" s="194"/>
      <c r="D31" s="54"/>
      <c r="E31" s="49"/>
      <c r="F31" s="49"/>
      <c r="G31" s="49"/>
      <c r="H31" s="49"/>
      <c r="I31" s="49"/>
      <c r="J31" s="49"/>
      <c r="K31" s="49"/>
      <c r="L31" s="49"/>
      <c r="M31" s="49"/>
      <c r="N31" s="49"/>
      <c r="O31" s="49"/>
      <c r="P31" s="51"/>
      <c r="Q31" s="51"/>
      <c r="R31" s="51"/>
      <c r="S31" s="51"/>
      <c r="T31" s="51"/>
      <c r="U31" s="51"/>
      <c r="V31" s="51"/>
      <c r="W31" s="51"/>
      <c r="X31" s="51"/>
      <c r="Y31" s="51"/>
      <c r="Z31" s="51"/>
      <c r="AA31" s="51"/>
      <c r="AB31" s="51"/>
      <c r="AC31" s="51"/>
      <c r="AD31" s="51"/>
    </row>
    <row r="32" spans="1:30" s="155" customFormat="1" ht="48" customHeight="1" x14ac:dyDescent="0.25">
      <c r="A32" s="48" t="s">
        <v>60</v>
      </c>
      <c r="B32" s="194" t="str">
        <f>ОДДС!J85</f>
        <v xml:space="preserve">Директор  департамента бухгалтерского учета и отчетности, главный бухгалтер </v>
      </c>
      <c r="C32" s="194"/>
      <c r="D32" s="48"/>
      <c r="E32" s="153"/>
      <c r="F32" s="153"/>
      <c r="G32" s="153"/>
      <c r="H32" s="153"/>
      <c r="I32" s="153"/>
      <c r="J32" s="153"/>
      <c r="K32" s="153"/>
      <c r="L32" s="153"/>
      <c r="M32" s="153"/>
      <c r="N32" s="153"/>
      <c r="O32" s="153"/>
      <c r="P32" s="154"/>
      <c r="Q32" s="154"/>
      <c r="R32" s="154"/>
      <c r="S32" s="154"/>
      <c r="T32" s="154"/>
      <c r="U32" s="154"/>
      <c r="V32" s="154"/>
      <c r="W32" s="154"/>
      <c r="X32" s="154"/>
      <c r="Y32" s="154"/>
      <c r="Z32" s="154"/>
      <c r="AA32" s="154"/>
      <c r="AB32" s="154"/>
      <c r="AC32" s="154"/>
      <c r="AD32" s="154"/>
    </row>
    <row r="33" spans="1:30" s="56" customFormat="1" ht="12" x14ac:dyDescent="0.2">
      <c r="A33" s="55" t="str">
        <f>ОДДС!A86</f>
        <v>25 апреля 2021г.</v>
      </c>
      <c r="B33" s="55"/>
      <c r="C33" s="55"/>
      <c r="D33" s="55"/>
      <c r="E33" s="49"/>
      <c r="F33" s="49"/>
      <c r="G33" s="49"/>
      <c r="H33" s="49"/>
      <c r="I33" s="49"/>
      <c r="J33" s="49"/>
      <c r="K33" s="49"/>
      <c r="L33" s="49"/>
      <c r="M33" s="49"/>
      <c r="N33" s="49"/>
      <c r="O33" s="49"/>
      <c r="P33" s="51"/>
      <c r="Q33" s="51"/>
      <c r="R33" s="51"/>
      <c r="S33" s="51"/>
      <c r="T33" s="51"/>
      <c r="U33" s="51"/>
      <c r="V33" s="51"/>
      <c r="W33" s="51"/>
      <c r="X33" s="51"/>
      <c r="Y33" s="51"/>
      <c r="Z33" s="51"/>
      <c r="AA33" s="51"/>
      <c r="AB33" s="51"/>
      <c r="AC33" s="51"/>
      <c r="AD33" s="51"/>
    </row>
    <row r="34" spans="1:30" s="56" customFormat="1" ht="12" x14ac:dyDescent="0.2">
      <c r="A34" s="55" t="s">
        <v>61</v>
      </c>
      <c r="B34" s="55"/>
      <c r="C34" s="55"/>
      <c r="D34" s="55"/>
      <c r="E34" s="49"/>
      <c r="F34" s="49"/>
      <c r="G34" s="49"/>
      <c r="H34" s="49"/>
      <c r="I34" s="49"/>
      <c r="J34" s="49"/>
      <c r="K34" s="49"/>
      <c r="L34" s="49"/>
      <c r="M34" s="49"/>
      <c r="N34" s="49"/>
      <c r="O34" s="49"/>
      <c r="P34" s="51"/>
      <c r="Q34" s="51"/>
      <c r="R34" s="51"/>
      <c r="S34" s="51"/>
      <c r="T34" s="51"/>
      <c r="U34" s="51"/>
      <c r="V34" s="51"/>
      <c r="W34" s="51"/>
      <c r="X34" s="51"/>
      <c r="Y34" s="51"/>
      <c r="Z34" s="51"/>
      <c r="AA34" s="51"/>
      <c r="AB34" s="51"/>
      <c r="AC34" s="51"/>
      <c r="AD34" s="51"/>
    </row>
  </sheetData>
  <mergeCells count="6">
    <mergeCell ref="B32:C32"/>
    <mergeCell ref="C1:D1"/>
    <mergeCell ref="A5:D5"/>
    <mergeCell ref="A6:D6"/>
    <mergeCell ref="B30:C30"/>
    <mergeCell ref="B31:C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ОФП</vt:lpstr>
      <vt:lpstr>ОПиУ</vt:lpstr>
      <vt:lpstr>ОДДС</vt:lpstr>
      <vt:lpstr>ОиК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Ернова Ольга</cp:lastModifiedBy>
  <dcterms:created xsi:type="dcterms:W3CDTF">2021-05-12T11:51:00Z</dcterms:created>
  <dcterms:modified xsi:type="dcterms:W3CDTF">2021-05-13T09:10:01Z</dcterms:modified>
</cp:coreProperties>
</file>