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8620" windowHeight="11895"/>
  </bookViews>
  <sheets>
    <sheet name="Баланс" sheetId="1" r:id="rId1"/>
    <sheet name="ОСД" sheetId="2" r:id="rId2"/>
    <sheet name="ДДС" sheetId="3" r:id="rId3"/>
    <sheet name="Капитал" sheetId="4" r:id="rId4"/>
  </sheets>
  <definedNames>
    <definedName name="_Hlk112640012" localSheetId="0">Баланс!$A$12</definedName>
    <definedName name="OLE_LINK12" localSheetId="0">Баланс!$C$27</definedName>
    <definedName name="_xlnm.Print_Area" localSheetId="0">Баланс!$A$1:$C$66</definedName>
    <definedName name="_xlnm.Print_Area" localSheetId="1">ОСД!$A$1:$C$36</definedName>
  </definedNames>
  <calcPr calcId="144525"/>
</workbook>
</file>

<file path=xl/calcChain.xml><?xml version="1.0" encoding="utf-8"?>
<calcChain xmlns="http://schemas.openxmlformats.org/spreadsheetml/2006/main">
  <c r="D14" i="4" l="1"/>
  <c r="C14" i="4"/>
  <c r="E7" i="4"/>
  <c r="E14" i="4" s="1"/>
  <c r="E25" i="4"/>
  <c r="E24" i="4"/>
  <c r="E23" i="4"/>
  <c r="E22" i="4"/>
  <c r="E20" i="4"/>
  <c r="D19" i="4"/>
  <c r="D26" i="4" s="1"/>
  <c r="C19" i="4"/>
  <c r="C26" i="4" s="1"/>
  <c r="E18" i="4"/>
  <c r="E17" i="4"/>
  <c r="E13" i="4"/>
  <c r="E12" i="4"/>
  <c r="E10" i="4"/>
  <c r="E8" i="4"/>
  <c r="C55" i="3"/>
  <c r="B55" i="3"/>
  <c r="C46" i="3"/>
  <c r="B46" i="3"/>
  <c r="C19" i="3"/>
  <c r="C32" i="3" s="1"/>
  <c r="C37" i="3" s="1"/>
  <c r="B19" i="3"/>
  <c r="B32" i="3" s="1"/>
  <c r="B37" i="3" s="1"/>
  <c r="C9" i="2"/>
  <c r="C14" i="2" s="1"/>
  <c r="C19" i="2" s="1"/>
  <c r="C22" i="2" s="1"/>
  <c r="C24" i="2" s="1"/>
  <c r="B9" i="2"/>
  <c r="B14" i="2" s="1"/>
  <c r="B19" i="2" s="1"/>
  <c r="B22" i="2" s="1"/>
  <c r="B24" i="2" s="1"/>
  <c r="B35" i="1"/>
  <c r="C35" i="1"/>
  <c r="B43" i="1"/>
  <c r="C43" i="1"/>
  <c r="B54" i="1"/>
  <c r="C54" i="1"/>
  <c r="C55" i="1" s="1"/>
  <c r="C56" i="1" s="1"/>
  <c r="B55" i="1"/>
  <c r="B56" i="1" s="1"/>
  <c r="E19" i="4" l="1"/>
  <c r="E26" i="4" s="1"/>
  <c r="C57" i="3"/>
  <c r="C60" i="3" s="1"/>
  <c r="B57" i="3"/>
  <c r="B60" i="3" s="1"/>
  <c r="C27" i="1"/>
  <c r="B27" i="1"/>
  <c r="C16" i="1"/>
  <c r="B16" i="1"/>
  <c r="C28" i="1" l="1"/>
  <c r="B28" i="1"/>
</calcChain>
</file>

<file path=xl/sharedStrings.xml><?xml version="1.0" encoding="utf-8"?>
<sst xmlns="http://schemas.openxmlformats.org/spreadsheetml/2006/main" count="169" uniqueCount="131">
  <si>
    <t>(неаудированные)</t>
  </si>
  <si>
    <t>(аудированные)</t>
  </si>
  <si>
    <t xml:space="preserve"> </t>
  </si>
  <si>
    <t>Активы</t>
  </si>
  <si>
    <t>Долгосрочные активы</t>
  </si>
  <si>
    <t>Основные средства</t>
  </si>
  <si>
    <t>Нематериальные активы</t>
  </si>
  <si>
    <t xml:space="preserve">Авансы выданные </t>
  </si>
  <si>
    <t>Расходы будущих периодов</t>
  </si>
  <si>
    <t>Долгосрочные банковские вклады</t>
  </si>
  <si>
    <t>Денежные средства, ограниченные в использовании</t>
  </si>
  <si>
    <t>Текущие активы</t>
  </si>
  <si>
    <t>Товарно-материальные запасы</t>
  </si>
  <si>
    <t>Торговая дебиторская задолженность</t>
  </si>
  <si>
    <t>Авансы выданные</t>
  </si>
  <si>
    <t>Налоги к возмещению</t>
  </si>
  <si>
    <t>Предоплата по корпоративному подоходному налогу</t>
  </si>
  <si>
    <t>Краткосрочные банковские вклады</t>
  </si>
  <si>
    <t>Прочие текущие активы</t>
  </si>
  <si>
    <t>Денежные средства и их эквиваленты</t>
  </si>
  <si>
    <t>Итого активы</t>
  </si>
  <si>
    <t xml:space="preserve">  </t>
  </si>
  <si>
    <t>Капитал и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</si>
  <si>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</si>
  <si>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</si>
  <si>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</si>
  <si>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</si>
  <si>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Долгосрочные обязательства</t>
  </si>
  <si>
    <t>Процентные займы</t>
  </si>
  <si>
    <t>Выпущенные долговые ценные бумаги</t>
  </si>
  <si>
    <t>Обязательства по отсроченному налогу</t>
  </si>
  <si>
    <t>Резерв по ликвидации газопровода и восстановлению участка</t>
  </si>
  <si>
    <t>Доходы будущих периодов</t>
  </si>
  <si>
    <t>Текущие обязательства</t>
  </si>
  <si>
    <t xml:space="preserve">Процентные займы </t>
  </si>
  <si>
    <t>Беспроцентный заем от материнской компании</t>
  </si>
  <si>
    <t>Торговая кредиторская задолженность</t>
  </si>
  <si>
    <t>Авансы полученные</t>
  </si>
  <si>
    <t>Налоги к уплате</t>
  </si>
  <si>
    <t>Прочие текущие обязательства</t>
  </si>
  <si>
    <t>Итого обязательства</t>
  </si>
  <si>
    <t>Итого капитал и обязательства</t>
  </si>
  <si>
    <t>Доходы</t>
  </si>
  <si>
    <t xml:space="preserve">Себестоимость реализации </t>
  </si>
  <si>
    <t>Валовая прибыль</t>
  </si>
  <si>
    <t>Общие и административные расходы</t>
  </si>
  <si>
    <t>Прочие операционные доходы</t>
  </si>
  <si>
    <t>Прочие операционные расходы</t>
  </si>
  <si>
    <r>
      <t>Прибыль</t>
    </r>
    <r>
      <rPr>
        <b/>
        <sz val="9"/>
        <color theme="1"/>
        <rFont val="Arial"/>
        <family val="2"/>
        <charset val="204"/>
      </rPr>
      <t xml:space="preserve"> от операционной деятельности</t>
    </r>
  </si>
  <si>
    <t>Положительная/(отрицательная) курсовая разница, нетто</t>
  </si>
  <si>
    <t>Финансовые доходы</t>
  </si>
  <si>
    <t>Финансовые затраты</t>
  </si>
  <si>
    <r>
      <t xml:space="preserve">Прибыль до </t>
    </r>
    <r>
      <rPr>
        <b/>
        <sz val="9"/>
        <color theme="1"/>
        <rFont val="Arial"/>
        <family val="2"/>
        <charset val="204"/>
      </rPr>
      <t>налогообложения</t>
    </r>
  </si>
  <si>
    <t>Расходы по подоходному налогу</t>
  </si>
  <si>
    <t>Чистая прибыль за период</t>
  </si>
  <si>
    <t>Прочий совокупный убыток</t>
  </si>
  <si>
    <r>
      <t xml:space="preserve">Итого </t>
    </r>
    <r>
      <rPr>
        <b/>
        <sz val="9"/>
        <color theme="1"/>
        <rFont val="Arial"/>
        <family val="2"/>
        <charset val="204"/>
      </rPr>
      <t>совокупный доход за период, за вычетом подоходного налога</t>
    </r>
  </si>
  <si>
    <t>Денежные потоки от операционной деятельности:</t>
  </si>
  <si>
    <t>Прибыль до налогообложения</t>
  </si>
  <si>
    <t xml:space="preserve">Недежные корректировки для сверки прибыли до подоходного налога с чистыми денежными потоками: </t>
  </si>
  <si>
    <t>Износ и амортизация</t>
  </si>
  <si>
    <t>Начисление резерва по сомнительной задолженности</t>
  </si>
  <si>
    <t>Нереализованная положительная курсовая разница</t>
  </si>
  <si>
    <t>Амортизация доходов будущих периодов</t>
  </si>
  <si>
    <t>Амортизация жилищных компенсаций работников</t>
  </si>
  <si>
    <t>Начисление резерва по неиспользованным отпускам</t>
  </si>
  <si>
    <t>Резерв по устаревшим и неликвидным запасам</t>
  </si>
  <si>
    <t>Поступление денежных средств от операционной деятельности до изменений в оборотном капитале</t>
  </si>
  <si>
    <t>(Увеличение)/уменьшение в операционных активах:</t>
  </si>
  <si>
    <t>Расходы будущих периодов и прочие текущие активы</t>
  </si>
  <si>
    <t>Увеличение/(уменьшение) в операционных обязательствах:</t>
  </si>
  <si>
    <t>Поступление денежных средств от операционной деятельности</t>
  </si>
  <si>
    <t>Проценты уплаченные</t>
  </si>
  <si>
    <t xml:space="preserve">             </t>
  </si>
  <si>
    <t xml:space="preserve">Уплаченный подоходный налог </t>
  </si>
  <si>
    <t>Проценты полученные</t>
  </si>
  <si>
    <t>Чистое поступление денежных средств от операционной деятельности</t>
  </si>
  <si>
    <t>Денежные потоки от инвестиционной деятельности</t>
  </si>
  <si>
    <t>Приобретение нематериальных активов</t>
  </si>
  <si>
    <t>Приобретение основных средств</t>
  </si>
  <si>
    <t>Поступления от продажи основных средств</t>
  </si>
  <si>
    <t>Чистое использование денежных средств в инвестиционной деятельности</t>
  </si>
  <si>
    <t>Денежные потоки от финансовой деятельности</t>
  </si>
  <si>
    <t xml:space="preserve">Поступления по займам </t>
  </si>
  <si>
    <t>Поступления по выпущенным долговым ценным бумагам</t>
  </si>
  <si>
    <t>Погашение займов</t>
  </si>
  <si>
    <t>Получение беспроцентного займа от материнской компании</t>
  </si>
  <si>
    <t>Дивиденды выплаченные</t>
  </si>
  <si>
    <t>Поступления в уставный капитал</t>
  </si>
  <si>
    <t>Чистое (использование в)/поступление денежных средств от финансовой деятельности</t>
  </si>
  <si>
    <t>Чистое уменьшение в денежных средствах и их эквивалентах</t>
  </si>
  <si>
    <t>на начало периода</t>
  </si>
  <si>
    <t>На 1 января 2015 года (аудированные)</t>
  </si>
  <si>
    <t>Итого совокупный доход за период</t>
  </si>
  <si>
    <t>На 30 сентября 2015 года (неаудированные)</t>
  </si>
  <si>
    <t>На 1 января 2014 года (аудированные)</t>
  </si>
  <si>
    <t>Прочие взносы со стороны акционера</t>
  </si>
  <si>
    <t>Выпуск акций</t>
  </si>
  <si>
    <t>На 30 сентября 2014 года (неаудированные)</t>
  </si>
  <si>
    <t>Финансовые затраты/(доходы). нетто</t>
  </si>
  <si>
    <t>Убыток / (прибыль) от выбытия основных средств. нетто</t>
  </si>
  <si>
    <t>(Размещение)/снятие банковских вкладов. нетто</t>
  </si>
  <si>
    <t>(Размещение)/снятие денежных средств. ограниченных в использовании</t>
  </si>
  <si>
    <t>Авансы. выданные под поставку основных средств</t>
  </si>
  <si>
    <t>Денежные средства и их эквиваленты.</t>
  </si>
  <si>
    <t>Итого  капитал</t>
  </si>
  <si>
    <t>Начисление дивидендов</t>
  </si>
  <si>
    <t>Взносы со стороны «ФНБ Самрук-Казына»</t>
  </si>
  <si>
    <t>Взносы со стороны акционера</t>
  </si>
  <si>
    <t>Выплата дивидендов</t>
  </si>
  <si>
    <t>Денежные средства и их эквиваленты на конец периода</t>
  </si>
  <si>
    <t>АО "КазТрансГаз Аймак"</t>
  </si>
  <si>
    <t xml:space="preserve">ПРОМЕЖУТОЧНЫЙ ОТЧЁТ О ФИНАНСОВОМ ПОЛОЖЕНИИ </t>
  </si>
  <si>
    <t>На 30 сентября 2015 года</t>
  </si>
  <si>
    <t>Руководитель Компании                                                ___________________</t>
  </si>
  <si>
    <t>Главный бухгалтер                                                    ____________________</t>
  </si>
  <si>
    <t>Джолдасбаев Д.О.</t>
  </si>
  <si>
    <t>ПРОМЕЖУТОЧНЫЙ ОТЧЁТ О СОВОКУПНОМ ДОХОДЕ</t>
  </si>
  <si>
    <t>Главный бухгалтер                                         ____________________</t>
  </si>
  <si>
    <t>ПРОМЕЖУТОЧНЫЙ ОТЧЁТ О ДВИЖЕНИИ ДЕНЕЖНЫХ СРЕДСТВ</t>
  </si>
  <si>
    <t>Руководитель Компании                                ___________________</t>
  </si>
  <si>
    <t>Главный бухгалтер                                   ____________________</t>
  </si>
  <si>
    <t>За девять месяцев, закончившихся 30 сентября 2015 года</t>
  </si>
  <si>
    <t xml:space="preserve">9 месяцев 2015 </t>
  </si>
  <si>
    <t>9 месяцев 2014 года</t>
  </si>
  <si>
    <t xml:space="preserve">За девять месяцев, закончившихся 30 сентября </t>
  </si>
  <si>
    <t>ПРОМЕЖУТОЧНЫЙ ОТЧЁТ ОБ ИЗМЕНЕНИЯХ В КАПИТАЛЕ</t>
  </si>
  <si>
    <t>Балансовая стоимость простой акции</t>
  </si>
  <si>
    <t>Базовая прибыль на акцию</t>
  </si>
  <si>
    <t>Разводненная прибыль на акцию</t>
  </si>
  <si>
    <t>Руководитель Компании                                  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</si>
</sst>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_р_._-;\-* #,##0_р_._-;_-* &quot;-&quot;??_р_._-;_-@_-"/>
    <numFmt numFmtId="165" formatCode="_(* #,##0_);_(* \(#,##0\);_(* &quot;-&quot;_);_(@_)"/>
    <numFmt numFmtId="166" formatCode="_-* #,##0.000_р_._-;\-* #,##0.000_р_._-;_-* &quot;-&quot;??_р_._-;_-@_-"/>
    <numFmt numFmtId="167" formatCode="_-* #,##0.0000_р_._-;\-* #,##0.00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8.5"/>
      <color theme="1"/>
      <name val="Arial"/>
      <family val="2"/>
      <charset val="204"/>
    </font>
    <font>
      <i/>
      <sz val="6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3" fontId="0" fillId="0" borderId="0" xfId="0" applyNumberFormat="1"/>
    <xf numFmtId="3" fontId="5" fillId="0" borderId="0" xfId="0" applyNumberFormat="1" applyFont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164" fontId="5" fillId="0" borderId="0" xfId="1" applyNumberFormat="1" applyFont="1" applyAlignment="1">
      <alignment horizontal="right" vertical="center" wrapText="1"/>
    </xf>
    <xf numFmtId="164" fontId="6" fillId="0" borderId="0" xfId="1" applyNumberFormat="1" applyFont="1" applyAlignment="1">
      <alignment vertical="center" wrapText="1"/>
    </xf>
    <xf numFmtId="164" fontId="5" fillId="0" borderId="2" xfId="1" applyNumberFormat="1" applyFont="1" applyBorder="1" applyAlignment="1">
      <alignment horizontal="right" vertical="center" wrapText="1"/>
    </xf>
    <xf numFmtId="164" fontId="6" fillId="0" borderId="2" xfId="1" applyNumberFormat="1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vertical="center" wrapText="1"/>
    </xf>
    <xf numFmtId="164" fontId="6" fillId="0" borderId="4" xfId="1" applyNumberFormat="1" applyFont="1" applyBorder="1" applyAlignment="1">
      <alignment vertical="center" wrapText="1"/>
    </xf>
    <xf numFmtId="164" fontId="5" fillId="0" borderId="3" xfId="1" applyNumberFormat="1" applyFont="1" applyBorder="1" applyAlignment="1">
      <alignment horizontal="right" vertical="center" wrapText="1"/>
    </xf>
    <xf numFmtId="164" fontId="0" fillId="0" borderId="0" xfId="1" applyNumberFormat="1" applyFont="1"/>
    <xf numFmtId="164" fontId="6" fillId="0" borderId="0" xfId="1" applyNumberFormat="1" applyFont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164" fontId="5" fillId="0" borderId="0" xfId="1" applyNumberFormat="1" applyFont="1" applyAlignment="1">
      <alignment vertical="center" wrapText="1"/>
    </xf>
    <xf numFmtId="164" fontId="6" fillId="0" borderId="0" xfId="1" applyNumberFormat="1" applyFont="1" applyAlignment="1">
      <alignment horizontal="justify" vertical="center" wrapText="1"/>
    </xf>
    <xf numFmtId="164" fontId="8" fillId="0" borderId="0" xfId="1" applyNumberFormat="1" applyFont="1" applyAlignment="1">
      <alignment vertical="center" wrapText="1"/>
    </xf>
    <xf numFmtId="164" fontId="5" fillId="0" borderId="4" xfId="1" applyNumberFormat="1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164" fontId="7" fillId="0" borderId="1" xfId="1" applyNumberFormat="1" applyFont="1" applyBorder="1" applyAlignment="1">
      <alignment vertical="center" wrapText="1"/>
    </xf>
    <xf numFmtId="164" fontId="5" fillId="0" borderId="2" xfId="1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horizontal="right" vertical="center" wrapText="1" indent="2"/>
    </xf>
    <xf numFmtId="164" fontId="5" fillId="0" borderId="5" xfId="1" applyNumberFormat="1" applyFont="1" applyBorder="1" applyAlignment="1">
      <alignment vertical="center" wrapText="1"/>
    </xf>
    <xf numFmtId="164" fontId="6" fillId="0" borderId="5" xfId="1" applyNumberFormat="1" applyFont="1" applyBorder="1" applyAlignment="1">
      <alignment vertical="center" wrapText="1"/>
    </xf>
    <xf numFmtId="164" fontId="6" fillId="0" borderId="2" xfId="1" applyNumberFormat="1" applyFont="1" applyBorder="1" applyAlignment="1">
      <alignment horizontal="righ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43" fontId="9" fillId="0" borderId="0" xfId="1" applyFont="1" applyAlignment="1">
      <alignment horizontal="justify" vertical="center" wrapText="1"/>
    </xf>
    <xf numFmtId="43" fontId="9" fillId="0" borderId="1" xfId="1" applyFont="1" applyBorder="1" applyAlignment="1">
      <alignment horizontal="justify" vertical="center" wrapText="1"/>
    </xf>
    <xf numFmtId="43" fontId="9" fillId="0" borderId="0" xfId="1" applyFont="1" applyAlignment="1">
      <alignment horizontal="right" vertical="center" wrapText="1"/>
    </xf>
    <xf numFmtId="3" fontId="9" fillId="0" borderId="0" xfId="0" applyNumberFormat="1" applyFont="1"/>
    <xf numFmtId="0" fontId="2" fillId="0" borderId="0" xfId="0" applyFont="1"/>
    <xf numFmtId="3" fontId="2" fillId="0" borderId="0" xfId="0" applyNumberFormat="1" applyFont="1"/>
    <xf numFmtId="164" fontId="5" fillId="0" borderId="5" xfId="1" applyNumberFormat="1" applyFont="1" applyBorder="1" applyAlignment="1">
      <alignment horizontal="right" vertical="center" wrapText="1"/>
    </xf>
    <xf numFmtId="164" fontId="6" fillId="0" borderId="0" xfId="1" applyNumberFormat="1" applyFont="1" applyAlignment="1">
      <alignment horizontal="right" vertical="center" wrapText="1" indent="2"/>
    </xf>
    <xf numFmtId="164" fontId="5" fillId="0" borderId="4" xfId="1" applyNumberFormat="1" applyFont="1" applyBorder="1" applyAlignment="1">
      <alignment horizontal="right" vertical="center" wrapText="1"/>
    </xf>
    <xf numFmtId="164" fontId="6" fillId="0" borderId="6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164" fontId="9" fillId="0" borderId="0" xfId="1" applyNumberFormat="1" applyFont="1" applyAlignment="1">
      <alignment horizontal="right" vertical="center" wrapText="1"/>
    </xf>
    <xf numFmtId="164" fontId="9" fillId="0" borderId="0" xfId="1" applyNumberFormat="1" applyFont="1" applyAlignment="1">
      <alignment vertical="center" wrapText="1"/>
    </xf>
    <xf numFmtId="164" fontId="11" fillId="0" borderId="0" xfId="1" applyNumberFormat="1" applyFont="1" applyBorder="1" applyAlignment="1">
      <alignment vertical="center" wrapText="1"/>
    </xf>
    <xf numFmtId="164" fontId="9" fillId="0" borderId="0" xfId="1" applyNumberFormat="1" applyFont="1" applyBorder="1" applyAlignment="1">
      <alignment vertical="center" wrapText="1"/>
    </xf>
    <xf numFmtId="164" fontId="9" fillId="0" borderId="1" xfId="1" applyNumberFormat="1" applyFont="1" applyBorder="1" applyAlignment="1">
      <alignment vertical="center" wrapText="1"/>
    </xf>
    <xf numFmtId="164" fontId="5" fillId="0" borderId="3" xfId="1" applyNumberFormat="1" applyFont="1" applyBorder="1" applyAlignment="1">
      <alignment vertical="center" wrapText="1"/>
    </xf>
    <xf numFmtId="164" fontId="9" fillId="0" borderId="3" xfId="1" applyNumberFormat="1" applyFont="1" applyBorder="1" applyAlignment="1">
      <alignment vertical="center" wrapText="1"/>
    </xf>
    <xf numFmtId="3" fontId="6" fillId="0" borderId="0" xfId="0" applyNumberFormat="1" applyFont="1" applyFill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14" fontId="12" fillId="0" borderId="1" xfId="1" applyNumberFormat="1" applyFont="1" applyFill="1" applyBorder="1" applyAlignment="1">
      <alignment horizontal="right" vertical="center"/>
    </xf>
    <xf numFmtId="14" fontId="13" fillId="0" borderId="1" xfId="1" applyNumberFormat="1" applyFont="1" applyFill="1" applyBorder="1" applyAlignment="1">
      <alignment horizontal="right" vertical="center"/>
    </xf>
    <xf numFmtId="0" fontId="13" fillId="0" borderId="0" xfId="0" applyFont="1" applyFill="1"/>
    <xf numFmtId="43" fontId="13" fillId="0" borderId="0" xfId="1" applyFont="1" applyFill="1"/>
    <xf numFmtId="43" fontId="12" fillId="0" borderId="0" xfId="1" applyFont="1" applyFill="1"/>
    <xf numFmtId="43" fontId="12" fillId="0" borderId="0" xfId="1" applyFont="1" applyFill="1" applyAlignment="1">
      <alignment wrapText="1"/>
    </xf>
    <xf numFmtId="0" fontId="12" fillId="0" borderId="0" xfId="0" applyFont="1" applyFill="1"/>
    <xf numFmtId="3" fontId="13" fillId="0" borderId="0" xfId="1" applyNumberFormat="1" applyFont="1" applyFill="1"/>
    <xf numFmtId="0" fontId="13" fillId="0" borderId="0" xfId="0" applyFont="1"/>
    <xf numFmtId="0" fontId="12" fillId="0" borderId="0" xfId="0" applyFont="1"/>
    <xf numFmtId="43" fontId="12" fillId="0" borderId="0" xfId="1" applyFont="1" applyAlignment="1">
      <alignment wrapText="1"/>
    </xf>
    <xf numFmtId="43" fontId="13" fillId="0" borderId="0" xfId="1" applyFont="1"/>
    <xf numFmtId="43" fontId="12" fillId="0" borderId="0" xfId="1" applyFont="1"/>
    <xf numFmtId="0" fontId="12" fillId="0" borderId="0" xfId="0" applyFont="1" applyAlignment="1">
      <alignment horizontal="justify" vertical="center"/>
    </xf>
    <xf numFmtId="3" fontId="13" fillId="0" borderId="0" xfId="1" applyNumberFormat="1" applyFont="1"/>
    <xf numFmtId="43" fontId="12" fillId="0" borderId="0" xfId="1" applyFont="1" applyBorder="1" applyAlignment="1">
      <alignment wrapText="1"/>
    </xf>
    <xf numFmtId="3" fontId="12" fillId="0" borderId="0" xfId="1" applyNumberFormat="1" applyFont="1" applyFill="1" applyBorder="1"/>
    <xf numFmtId="3" fontId="13" fillId="0" borderId="0" xfId="1" applyNumberFormat="1" applyFont="1" applyFill="1" applyBorder="1"/>
    <xf numFmtId="43" fontId="14" fillId="0" borderId="0" xfId="1" applyFont="1" applyFill="1" applyBorder="1"/>
    <xf numFmtId="0" fontId="12" fillId="0" borderId="0" xfId="0" applyFont="1" applyBorder="1" applyAlignment="1">
      <alignment horizontal="justify" vertical="center"/>
    </xf>
    <xf numFmtId="43" fontId="13" fillId="0" borderId="0" xfId="1" applyFont="1" applyBorder="1"/>
    <xf numFmtId="43" fontId="12" fillId="0" borderId="0" xfId="1" applyFont="1" applyBorder="1"/>
    <xf numFmtId="0" fontId="13" fillId="0" borderId="0" xfId="0" applyFont="1" applyBorder="1"/>
    <xf numFmtId="0" fontId="12" fillId="0" borderId="0" xfId="0" applyFont="1" applyAlignment="1">
      <alignment vertical="center" wrapText="1"/>
    </xf>
    <xf numFmtId="165" fontId="12" fillId="0" borderId="1" xfId="1" applyNumberFormat="1" applyFont="1" applyBorder="1" applyAlignment="1">
      <alignment horizontal="right" vertical="center"/>
    </xf>
    <xf numFmtId="165" fontId="13" fillId="0" borderId="1" xfId="1" applyNumberFormat="1" applyFont="1" applyBorder="1" applyAlignment="1">
      <alignment horizontal="right" vertical="center"/>
    </xf>
    <xf numFmtId="0" fontId="12" fillId="0" borderId="1" xfId="0" applyFont="1" applyFill="1" applyBorder="1"/>
    <xf numFmtId="166" fontId="12" fillId="0" borderId="1" xfId="1" applyNumberFormat="1" applyFont="1" applyFill="1" applyBorder="1"/>
    <xf numFmtId="166" fontId="13" fillId="0" borderId="1" xfId="1" applyNumberFormat="1" applyFont="1" applyFill="1" applyBorder="1"/>
    <xf numFmtId="167" fontId="12" fillId="0" borderId="0" xfId="1" applyNumberFormat="1" applyFont="1"/>
    <xf numFmtId="167" fontId="13" fillId="0" borderId="0" xfId="1" applyNumberFormat="1" applyFont="1"/>
    <xf numFmtId="43" fontId="12" fillId="0" borderId="1" xfId="1" applyFont="1" applyBorder="1"/>
    <xf numFmtId="167" fontId="12" fillId="0" borderId="1" xfId="1" applyNumberFormat="1" applyFont="1" applyBorder="1"/>
    <xf numFmtId="167" fontId="13" fillId="0" borderId="1" xfId="1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view="pageBreakPreview" topLeftCell="A28" zoomScaleNormal="100" zoomScaleSheetLayoutView="100" workbookViewId="0">
      <selection activeCell="F57" sqref="F57"/>
    </sheetView>
  </sheetViews>
  <sheetFormatPr defaultRowHeight="15" x14ac:dyDescent="0.25"/>
  <cols>
    <col min="1" max="1" width="70" customWidth="1"/>
    <col min="2" max="3" width="17" customWidth="1"/>
    <col min="5" max="5" width="9.140625" style="60"/>
  </cols>
  <sheetData>
    <row r="1" spans="1:3" s="78" customFormat="1" ht="12.75" x14ac:dyDescent="0.2">
      <c r="B1" s="80"/>
    </row>
    <row r="2" spans="1:3" s="78" customFormat="1" ht="12.75" x14ac:dyDescent="0.2">
      <c r="A2" s="81" t="s">
        <v>111</v>
      </c>
      <c r="B2" s="80"/>
    </row>
    <row r="3" spans="1:3" s="78" customFormat="1" ht="12.75" x14ac:dyDescent="0.2">
      <c r="A3" s="82" t="s">
        <v>112</v>
      </c>
      <c r="B3" s="80"/>
    </row>
    <row r="4" spans="1:3" s="78" customFormat="1" ht="12.75" x14ac:dyDescent="0.2">
      <c r="A4" s="82" t="s">
        <v>113</v>
      </c>
      <c r="B4" s="80"/>
    </row>
    <row r="5" spans="1:3" ht="15.75" thickBot="1" x14ac:dyDescent="0.3">
      <c r="A5" s="1"/>
      <c r="B5" s="76">
        <v>42277</v>
      </c>
      <c r="C5" s="77">
        <v>42004</v>
      </c>
    </row>
    <row r="6" spans="1:3" ht="15.75" thickBot="1" x14ac:dyDescent="0.3">
      <c r="A6" s="27"/>
      <c r="B6" s="3" t="s">
        <v>0</v>
      </c>
      <c r="C6" s="5" t="s">
        <v>1</v>
      </c>
    </row>
    <row r="7" spans="1:3" x14ac:dyDescent="0.25">
      <c r="A7" s="6" t="s">
        <v>2</v>
      </c>
      <c r="B7" s="6"/>
      <c r="C7" s="7"/>
    </row>
    <row r="8" spans="1:3" x14ac:dyDescent="0.25">
      <c r="A8" s="6" t="s">
        <v>3</v>
      </c>
      <c r="B8" s="6"/>
      <c r="C8" s="7"/>
    </row>
    <row r="9" spans="1:3" x14ac:dyDescent="0.25">
      <c r="A9" s="6" t="s">
        <v>4</v>
      </c>
      <c r="B9" s="6"/>
      <c r="C9" s="7"/>
    </row>
    <row r="10" spans="1:3" x14ac:dyDescent="0.25">
      <c r="A10" s="7" t="s">
        <v>5</v>
      </c>
      <c r="B10" s="33">
        <v>141297623</v>
      </c>
      <c r="C10" s="34">
        <v>126381299</v>
      </c>
    </row>
    <row r="11" spans="1:3" x14ac:dyDescent="0.25">
      <c r="A11" s="7" t="s">
        <v>6</v>
      </c>
      <c r="B11" s="33">
        <v>271590</v>
      </c>
      <c r="C11" s="34">
        <v>248786</v>
      </c>
    </row>
    <row r="12" spans="1:3" x14ac:dyDescent="0.25">
      <c r="A12" s="7" t="s">
        <v>7</v>
      </c>
      <c r="B12" s="33">
        <v>3920842</v>
      </c>
      <c r="C12" s="34">
        <v>7563750</v>
      </c>
    </row>
    <row r="13" spans="1:3" x14ac:dyDescent="0.25">
      <c r="A13" s="7" t="s">
        <v>8</v>
      </c>
      <c r="B13" s="33">
        <v>569656</v>
      </c>
      <c r="C13" s="34">
        <v>906384</v>
      </c>
    </row>
    <row r="14" spans="1:3" x14ac:dyDescent="0.25">
      <c r="A14" s="7" t="s">
        <v>9</v>
      </c>
      <c r="B14" s="33">
        <v>325408</v>
      </c>
      <c r="C14" s="34">
        <v>425647</v>
      </c>
    </row>
    <row r="15" spans="1:3" ht="15.75" thickBot="1" x14ac:dyDescent="0.3">
      <c r="A15" s="7" t="s">
        <v>10</v>
      </c>
      <c r="B15" s="33">
        <v>1184210</v>
      </c>
      <c r="C15" s="34">
        <v>788802</v>
      </c>
    </row>
    <row r="16" spans="1:3" ht="15.75" thickBot="1" x14ac:dyDescent="0.3">
      <c r="A16" s="10"/>
      <c r="B16" s="35">
        <f>SUM(B10:B15)</f>
        <v>147569329</v>
      </c>
      <c r="C16" s="54">
        <f>SUM(C10:C15)</f>
        <v>136314668</v>
      </c>
    </row>
    <row r="17" spans="1:5" x14ac:dyDescent="0.25">
      <c r="A17" s="7" t="s">
        <v>2</v>
      </c>
      <c r="B17" s="33"/>
      <c r="C17" s="34"/>
    </row>
    <row r="18" spans="1:5" x14ac:dyDescent="0.25">
      <c r="A18" s="6" t="s">
        <v>11</v>
      </c>
      <c r="B18" s="33"/>
      <c r="C18" s="34"/>
    </row>
    <row r="19" spans="1:5" x14ac:dyDescent="0.25">
      <c r="A19" s="11" t="s">
        <v>12</v>
      </c>
      <c r="B19" s="33">
        <v>1566136</v>
      </c>
      <c r="C19" s="34">
        <v>1587980</v>
      </c>
    </row>
    <row r="20" spans="1:5" x14ac:dyDescent="0.25">
      <c r="A20" s="11" t="s">
        <v>13</v>
      </c>
      <c r="B20" s="33">
        <v>20050708</v>
      </c>
      <c r="C20" s="34">
        <v>22175999</v>
      </c>
    </row>
    <row r="21" spans="1:5" x14ac:dyDescent="0.25">
      <c r="A21" s="7" t="s">
        <v>14</v>
      </c>
      <c r="B21" s="33">
        <v>4201276</v>
      </c>
      <c r="C21" s="34">
        <v>642071</v>
      </c>
    </row>
    <row r="22" spans="1:5" x14ac:dyDescent="0.25">
      <c r="A22" s="11" t="s">
        <v>15</v>
      </c>
      <c r="B22" s="33">
        <v>1700672</v>
      </c>
      <c r="C22" s="34">
        <v>1035647</v>
      </c>
    </row>
    <row r="23" spans="1:5" x14ac:dyDescent="0.25">
      <c r="A23" s="11" t="s">
        <v>16</v>
      </c>
      <c r="B23" s="33">
        <v>1009319</v>
      </c>
      <c r="C23" s="34">
        <v>590147</v>
      </c>
    </row>
    <row r="24" spans="1:5" x14ac:dyDescent="0.25">
      <c r="A24" s="11" t="s">
        <v>17</v>
      </c>
      <c r="B24" s="33">
        <v>448470</v>
      </c>
      <c r="C24" s="34">
        <v>11374231</v>
      </c>
    </row>
    <row r="25" spans="1:5" x14ac:dyDescent="0.25">
      <c r="A25" s="11" t="s">
        <v>18</v>
      </c>
      <c r="B25" s="33">
        <v>584766</v>
      </c>
      <c r="C25" s="34">
        <v>658251</v>
      </c>
    </row>
    <row r="26" spans="1:5" ht="15.75" thickBot="1" x14ac:dyDescent="0.3">
      <c r="A26" s="12" t="s">
        <v>19</v>
      </c>
      <c r="B26" s="37">
        <v>1933014</v>
      </c>
      <c r="C26" s="38">
        <v>1535944</v>
      </c>
    </row>
    <row r="27" spans="1:5" ht="15.75" thickBot="1" x14ac:dyDescent="0.3">
      <c r="A27" s="14"/>
      <c r="B27" s="37">
        <f>SUM(B19:B26)</f>
        <v>31494361</v>
      </c>
      <c r="C27" s="43">
        <f>SUM(C19:C26)</f>
        <v>39600270</v>
      </c>
    </row>
    <row r="28" spans="1:5" ht="15.75" thickBot="1" x14ac:dyDescent="0.3">
      <c r="A28" s="17" t="s">
        <v>20</v>
      </c>
      <c r="B28" s="40">
        <f>B27+B16</f>
        <v>179063690</v>
      </c>
      <c r="C28" s="55">
        <f>C27+C16</f>
        <v>175914938</v>
      </c>
    </row>
    <row r="29" spans="1:5" ht="15.75" thickTop="1" x14ac:dyDescent="0.25">
      <c r="B29" s="41"/>
      <c r="C29" s="41"/>
    </row>
    <row r="30" spans="1:5" x14ac:dyDescent="0.25">
      <c r="A30" s="6" t="s">
        <v>21</v>
      </c>
      <c r="B30" s="44"/>
      <c r="C30" s="34"/>
      <c r="E30"/>
    </row>
    <row r="31" spans="1:5" x14ac:dyDescent="0.25">
      <c r="A31" s="6" t="s">
        <v>22</v>
      </c>
      <c r="B31" s="44"/>
      <c r="C31" s="34"/>
      <c r="E31"/>
    </row>
    <row r="32" spans="1:5" x14ac:dyDescent="0.25">
      <c r="A32" s="6" t="s">
        <v>23</v>
      </c>
      <c r="B32" s="44"/>
      <c r="C32" s="34"/>
      <c r="E32"/>
    </row>
    <row r="33" spans="1:5" x14ac:dyDescent="0.25">
      <c r="A33" s="7" t="s">
        <v>24</v>
      </c>
      <c r="B33" s="33">
        <v>84052173</v>
      </c>
      <c r="C33" s="42">
        <v>66489226</v>
      </c>
      <c r="E33"/>
    </row>
    <row r="34" spans="1:5" ht="15.75" thickBot="1" x14ac:dyDescent="0.3">
      <c r="A34" s="15" t="s">
        <v>25</v>
      </c>
      <c r="B34" s="37">
        <v>11360498</v>
      </c>
      <c r="C34" s="43">
        <v>29236663</v>
      </c>
      <c r="E34"/>
    </row>
    <row r="35" spans="1:5" ht="15.75" thickBot="1" x14ac:dyDescent="0.3">
      <c r="A35" s="14" t="s">
        <v>26</v>
      </c>
      <c r="B35" s="37">
        <f>SUM(B33:B34)</f>
        <v>95412671</v>
      </c>
      <c r="C35" s="43">
        <f>SUM(C33:C34)</f>
        <v>95725889</v>
      </c>
      <c r="E35"/>
    </row>
    <row r="36" spans="1:5" x14ac:dyDescent="0.25">
      <c r="A36" s="6" t="s">
        <v>2</v>
      </c>
      <c r="B36" s="33"/>
      <c r="C36" s="34"/>
      <c r="E36"/>
    </row>
    <row r="37" spans="1:5" x14ac:dyDescent="0.25">
      <c r="A37" s="6" t="s">
        <v>27</v>
      </c>
      <c r="B37" s="33"/>
      <c r="C37" s="34"/>
      <c r="E37"/>
    </row>
    <row r="38" spans="1:5" x14ac:dyDescent="0.25">
      <c r="A38" s="7" t="s">
        <v>28</v>
      </c>
      <c r="B38" s="33">
        <v>19064000</v>
      </c>
      <c r="C38" s="34">
        <v>17578146</v>
      </c>
      <c r="E38"/>
    </row>
    <row r="39" spans="1:5" x14ac:dyDescent="0.25">
      <c r="A39" s="7" t="s">
        <v>29</v>
      </c>
      <c r="B39" s="33">
        <v>8508515</v>
      </c>
      <c r="C39" s="34">
        <v>8484687</v>
      </c>
      <c r="E39"/>
    </row>
    <row r="40" spans="1:5" x14ac:dyDescent="0.25">
      <c r="A40" s="7" t="s">
        <v>30</v>
      </c>
      <c r="B40" s="33">
        <v>505701</v>
      </c>
      <c r="C40" s="34">
        <v>505701</v>
      </c>
      <c r="E40"/>
    </row>
    <row r="41" spans="1:5" x14ac:dyDescent="0.25">
      <c r="A41" s="7" t="s">
        <v>31</v>
      </c>
      <c r="B41" s="33">
        <v>498336</v>
      </c>
      <c r="C41" s="34">
        <v>470463</v>
      </c>
      <c r="E41"/>
    </row>
    <row r="42" spans="1:5" ht="15.75" thickBot="1" x14ac:dyDescent="0.3">
      <c r="A42" s="7" t="s">
        <v>32</v>
      </c>
      <c r="B42" s="33">
        <v>4111015</v>
      </c>
      <c r="C42" s="34">
        <v>3884527</v>
      </c>
      <c r="E42"/>
    </row>
    <row r="43" spans="1:5" ht="15.75" thickBot="1" x14ac:dyDescent="0.3">
      <c r="A43" s="16"/>
      <c r="B43" s="35">
        <f>SUM(B38:B42)</f>
        <v>32687567</v>
      </c>
      <c r="C43" s="54">
        <f>SUM(C38:C42)</f>
        <v>30923524</v>
      </c>
      <c r="E43"/>
    </row>
    <row r="44" spans="1:5" x14ac:dyDescent="0.25">
      <c r="A44" s="6" t="s">
        <v>21</v>
      </c>
      <c r="B44" s="33"/>
      <c r="C44" s="34"/>
      <c r="E44"/>
    </row>
    <row r="45" spans="1:5" x14ac:dyDescent="0.25">
      <c r="A45" s="6" t="s">
        <v>33</v>
      </c>
      <c r="B45" s="33"/>
      <c r="C45" s="34"/>
      <c r="E45"/>
    </row>
    <row r="46" spans="1:5" x14ac:dyDescent="0.25">
      <c r="A46" s="7" t="s">
        <v>34</v>
      </c>
      <c r="B46" s="33">
        <v>2036987</v>
      </c>
      <c r="C46" s="34">
        <v>11129862</v>
      </c>
      <c r="E46"/>
    </row>
    <row r="47" spans="1:5" x14ac:dyDescent="0.25">
      <c r="A47" s="7" t="s">
        <v>35</v>
      </c>
      <c r="B47" s="33">
        <v>7427270</v>
      </c>
      <c r="C47" s="45">
        <v>0</v>
      </c>
      <c r="E47"/>
    </row>
    <row r="48" spans="1:5" x14ac:dyDescent="0.25">
      <c r="A48" s="7" t="s">
        <v>36</v>
      </c>
      <c r="B48" s="33">
        <v>34747613</v>
      </c>
      <c r="C48" s="34">
        <v>32451956</v>
      </c>
      <c r="E48"/>
    </row>
    <row r="49" spans="1:16" x14ac:dyDescent="0.25">
      <c r="A49" s="7" t="s">
        <v>37</v>
      </c>
      <c r="B49" s="33">
        <v>6020816</v>
      </c>
      <c r="C49" s="34">
        <v>2959897</v>
      </c>
      <c r="E49"/>
    </row>
    <row r="50" spans="1:16" x14ac:dyDescent="0.25">
      <c r="A50" s="7" t="s">
        <v>38</v>
      </c>
      <c r="B50" s="33">
        <v>11020</v>
      </c>
      <c r="C50" s="34">
        <v>415839</v>
      </c>
      <c r="E50"/>
    </row>
    <row r="51" spans="1:16" x14ac:dyDescent="0.25">
      <c r="A51" s="7" t="s">
        <v>29</v>
      </c>
      <c r="B51" s="33">
        <v>161798</v>
      </c>
      <c r="C51" s="34">
        <v>323595</v>
      </c>
      <c r="E51"/>
    </row>
    <row r="52" spans="1:16" x14ac:dyDescent="0.25">
      <c r="A52" s="7" t="s">
        <v>32</v>
      </c>
      <c r="B52" s="33">
        <v>203495</v>
      </c>
      <c r="C52" s="34">
        <v>258490</v>
      </c>
      <c r="E52"/>
    </row>
    <row r="53" spans="1:16" ht="15.75" thickBot="1" x14ac:dyDescent="0.3">
      <c r="A53" s="12" t="s">
        <v>39</v>
      </c>
      <c r="B53" s="37">
        <v>354453</v>
      </c>
      <c r="C53" s="38">
        <v>1725886</v>
      </c>
      <c r="E53"/>
    </row>
    <row r="54" spans="1:16" ht="15.75" thickBot="1" x14ac:dyDescent="0.3">
      <c r="A54" s="14" t="s">
        <v>2</v>
      </c>
      <c r="B54" s="37">
        <f>SUM(B46:B53)</f>
        <v>50963452</v>
      </c>
      <c r="C54" s="43">
        <f>SUM(C46:C53)</f>
        <v>49265525</v>
      </c>
      <c r="E54"/>
    </row>
    <row r="55" spans="1:16" ht="15.75" thickBot="1" x14ac:dyDescent="0.3">
      <c r="A55" s="14" t="s">
        <v>40</v>
      </c>
      <c r="B55" s="37">
        <f>B54+B43</f>
        <v>83651019</v>
      </c>
      <c r="C55" s="43">
        <f>C54+C43</f>
        <v>80189049</v>
      </c>
      <c r="E55"/>
    </row>
    <row r="56" spans="1:16" ht="15.75" thickBot="1" x14ac:dyDescent="0.3">
      <c r="A56" s="17" t="s">
        <v>41</v>
      </c>
      <c r="B56" s="40">
        <f>B55+B35</f>
        <v>179063690</v>
      </c>
      <c r="C56" s="55">
        <f>C55+C35</f>
        <v>175914938</v>
      </c>
      <c r="E56"/>
    </row>
    <row r="57" spans="1:16" ht="15.75" thickTop="1" x14ac:dyDescent="0.25">
      <c r="B57" s="41"/>
      <c r="C57" s="41"/>
      <c r="E57"/>
    </row>
    <row r="58" spans="1:16" s="78" customFormat="1" ht="13.5" thickBot="1" x14ac:dyDescent="0.25">
      <c r="A58" s="102" t="s">
        <v>127</v>
      </c>
      <c r="B58" s="103">
        <v>1.5446839568534441</v>
      </c>
      <c r="C58" s="104">
        <v>1.5962366826052203</v>
      </c>
      <c r="D58" s="79"/>
      <c r="E58" s="79"/>
      <c r="F58" s="79"/>
      <c r="G58" s="79"/>
      <c r="H58" s="79"/>
      <c r="I58" s="79"/>
    </row>
    <row r="59" spans="1:16" s="78" customFormat="1" ht="12.75" x14ac:dyDescent="0.2">
      <c r="A59" s="79"/>
      <c r="B59" s="83"/>
      <c r="C59" s="83"/>
      <c r="D59" s="83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</row>
    <row r="60" spans="1:16" s="78" customFormat="1" ht="12.75" x14ac:dyDescent="0.2">
      <c r="A60" s="79" t="s">
        <v>114</v>
      </c>
      <c r="C60" s="83"/>
      <c r="D60" s="83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</row>
    <row r="61" spans="1:16" s="78" customFormat="1" ht="12.75" x14ac:dyDescent="0.2">
      <c r="A61" s="79"/>
      <c r="C61" s="83"/>
      <c r="D61" s="83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</row>
    <row r="62" spans="1:16" s="78" customFormat="1" ht="12.75" x14ac:dyDescent="0.2">
      <c r="A62" s="79"/>
      <c r="C62" s="83"/>
      <c r="D62" s="83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</row>
    <row r="63" spans="1:16" s="78" customFormat="1" ht="12.75" x14ac:dyDescent="0.2">
      <c r="A63" s="79"/>
      <c r="C63" s="83"/>
      <c r="D63" s="83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</row>
    <row r="64" spans="1:16" s="78" customFormat="1" ht="12.75" x14ac:dyDescent="0.2">
      <c r="A64" s="79"/>
      <c r="C64" s="83"/>
      <c r="D64" s="83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</row>
    <row r="65" spans="1:16" s="78" customFormat="1" ht="12.75" x14ac:dyDescent="0.2">
      <c r="A65" s="79" t="s">
        <v>115</v>
      </c>
      <c r="B65" s="83" t="s">
        <v>116</v>
      </c>
      <c r="C65" s="83"/>
      <c r="D65" s="83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</row>
  </sheetData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2"/>
  <sheetViews>
    <sheetView view="pageBreakPreview" zoomScaleNormal="100" zoomScaleSheetLayoutView="100" workbookViewId="0">
      <selection activeCell="B31" sqref="B31"/>
    </sheetView>
  </sheetViews>
  <sheetFormatPr defaultRowHeight="15" x14ac:dyDescent="0.25"/>
  <cols>
    <col min="1" max="1" width="70.85546875" customWidth="1"/>
    <col min="2" max="2" width="17.42578125" bestFit="1" customWidth="1"/>
    <col min="3" max="3" width="20.28515625" bestFit="1" customWidth="1"/>
  </cols>
  <sheetData>
    <row r="1" spans="1:8" s="84" customFormat="1" ht="12.75" x14ac:dyDescent="0.2">
      <c r="H1" s="85"/>
    </row>
    <row r="2" spans="1:8" s="84" customFormat="1" ht="12.75" x14ac:dyDescent="0.2">
      <c r="A2" s="86" t="s">
        <v>111</v>
      </c>
      <c r="B2" s="87"/>
      <c r="C2" s="87"/>
      <c r="D2" s="87"/>
      <c r="E2" s="87"/>
      <c r="F2" s="87"/>
      <c r="G2" s="87"/>
      <c r="H2" s="88"/>
    </row>
    <row r="3" spans="1:8" s="84" customFormat="1" ht="12.75" x14ac:dyDescent="0.2">
      <c r="A3" s="89" t="s">
        <v>117</v>
      </c>
      <c r="B3" s="87"/>
      <c r="C3" s="87"/>
      <c r="D3" s="87"/>
      <c r="E3" s="87"/>
      <c r="F3" s="87"/>
      <c r="G3" s="87"/>
      <c r="H3" s="88"/>
    </row>
    <row r="4" spans="1:8" x14ac:dyDescent="0.25">
      <c r="A4" s="99" t="s">
        <v>122</v>
      </c>
      <c r="B4" s="46"/>
      <c r="C4" s="46"/>
      <c r="D4" s="19"/>
    </row>
    <row r="5" spans="1:8" ht="15.75" thickBot="1" x14ac:dyDescent="0.3">
      <c r="A5" s="14"/>
      <c r="B5" s="100" t="s">
        <v>123</v>
      </c>
      <c r="C5" s="101" t="s">
        <v>124</v>
      </c>
    </row>
    <row r="6" spans="1:8" x14ac:dyDescent="0.25">
      <c r="A6" s="29" t="s">
        <v>2</v>
      </c>
      <c r="B6" s="47"/>
      <c r="C6" s="39"/>
    </row>
    <row r="7" spans="1:8" x14ac:dyDescent="0.25">
      <c r="A7" s="11" t="s">
        <v>42</v>
      </c>
      <c r="B7" s="44">
        <v>89012043</v>
      </c>
      <c r="C7" s="34">
        <v>95460922</v>
      </c>
    </row>
    <row r="8" spans="1:8" ht="15.75" thickBot="1" x14ac:dyDescent="0.3">
      <c r="A8" s="12" t="s">
        <v>43</v>
      </c>
      <c r="B8" s="48">
        <v>-84117146</v>
      </c>
      <c r="C8" s="38">
        <v>-91685313</v>
      </c>
    </row>
    <row r="9" spans="1:8" x14ac:dyDescent="0.25">
      <c r="A9" s="20" t="s">
        <v>44</v>
      </c>
      <c r="B9" s="47">
        <f>SUM(B7:B8)</f>
        <v>4894897</v>
      </c>
      <c r="C9" s="39">
        <f>SUM(C7:C8)</f>
        <v>3775609</v>
      </c>
    </row>
    <row r="10" spans="1:8" x14ac:dyDescent="0.25">
      <c r="A10" s="7" t="s">
        <v>2</v>
      </c>
      <c r="B10" s="44"/>
      <c r="C10" s="34"/>
    </row>
    <row r="11" spans="1:8" x14ac:dyDescent="0.25">
      <c r="A11" s="11" t="s">
        <v>45</v>
      </c>
      <c r="B11" s="44">
        <v>-4185334</v>
      </c>
      <c r="C11" s="34">
        <v>-4035032</v>
      </c>
    </row>
    <row r="12" spans="1:8" x14ac:dyDescent="0.25">
      <c r="A12" s="11" t="s">
        <v>46</v>
      </c>
      <c r="B12" s="44">
        <v>3580914</v>
      </c>
      <c r="C12" s="34">
        <v>3487196</v>
      </c>
    </row>
    <row r="13" spans="1:8" ht="15.75" thickBot="1" x14ac:dyDescent="0.3">
      <c r="A13" s="12" t="s">
        <v>47</v>
      </c>
      <c r="B13" s="48">
        <v>-1428068</v>
      </c>
      <c r="C13" s="38">
        <v>-1562156</v>
      </c>
    </row>
    <row r="14" spans="1:8" x14ac:dyDescent="0.25">
      <c r="A14" s="20" t="s">
        <v>48</v>
      </c>
      <c r="B14" s="47">
        <f>SUM(B9:B13)</f>
        <v>2862409</v>
      </c>
      <c r="C14" s="39">
        <f>SUM(C9:C13)</f>
        <v>1665617</v>
      </c>
    </row>
    <row r="15" spans="1:8" x14ac:dyDescent="0.25">
      <c r="A15" s="7" t="s">
        <v>2</v>
      </c>
      <c r="B15" s="44"/>
      <c r="C15" s="34"/>
    </row>
    <row r="16" spans="1:8" x14ac:dyDescent="0.25">
      <c r="A16" s="7" t="s">
        <v>49</v>
      </c>
      <c r="B16" s="44">
        <v>70200</v>
      </c>
      <c r="C16" s="34">
        <v>6768</v>
      </c>
    </row>
    <row r="17" spans="1:17" x14ac:dyDescent="0.25">
      <c r="A17" s="11" t="s">
        <v>50</v>
      </c>
      <c r="B17" s="44">
        <v>626609</v>
      </c>
      <c r="C17" s="34">
        <v>554134</v>
      </c>
    </row>
    <row r="18" spans="1:17" ht="15.75" thickBot="1" x14ac:dyDescent="0.3">
      <c r="A18" s="12" t="s">
        <v>51</v>
      </c>
      <c r="B18" s="48">
        <v>-2048625</v>
      </c>
      <c r="C18" s="49">
        <v>-1650347</v>
      </c>
    </row>
    <row r="19" spans="1:17" x14ac:dyDescent="0.25">
      <c r="A19" s="20" t="s">
        <v>52</v>
      </c>
      <c r="B19" s="47">
        <f>SUM(B14:B18)</f>
        <v>1510593</v>
      </c>
      <c r="C19" s="39">
        <f>SUM(C14:C18)</f>
        <v>576172</v>
      </c>
    </row>
    <row r="20" spans="1:17" x14ac:dyDescent="0.25">
      <c r="A20" s="7" t="s">
        <v>2</v>
      </c>
      <c r="B20" s="44"/>
      <c r="C20" s="34"/>
    </row>
    <row r="21" spans="1:17" ht="15.75" thickBot="1" x14ac:dyDescent="0.3">
      <c r="A21" s="12" t="s">
        <v>53</v>
      </c>
      <c r="B21" s="48">
        <v>-302151</v>
      </c>
      <c r="C21" s="38">
        <v>-109581</v>
      </c>
    </row>
    <row r="22" spans="1:17" ht="15.75" thickBot="1" x14ac:dyDescent="0.3">
      <c r="A22" s="16" t="s">
        <v>54</v>
      </c>
      <c r="B22" s="50">
        <f>SUM(B19:B21)</f>
        <v>1208442</v>
      </c>
      <c r="C22" s="36">
        <f>SUM(C19:C21)</f>
        <v>466591</v>
      </c>
    </row>
    <row r="23" spans="1:17" ht="15.75" thickBot="1" x14ac:dyDescent="0.3">
      <c r="A23" s="15" t="s">
        <v>55</v>
      </c>
      <c r="B23" s="50"/>
      <c r="C23" s="51">
        <v>-97726</v>
      </c>
    </row>
    <row r="24" spans="1:17" ht="15.75" thickBot="1" x14ac:dyDescent="0.3">
      <c r="A24" s="31" t="s">
        <v>56</v>
      </c>
      <c r="B24" s="52">
        <f>SUM(B22:B23)</f>
        <v>1208442</v>
      </c>
      <c r="C24" s="53">
        <f>SUM(C22:C23)</f>
        <v>368865</v>
      </c>
    </row>
    <row r="25" spans="1:17" s="84" customFormat="1" ht="13.5" thickTop="1" x14ac:dyDescent="0.2">
      <c r="A25" s="87"/>
      <c r="B25" s="87"/>
      <c r="C25" s="87"/>
      <c r="D25" s="87"/>
      <c r="E25" s="87"/>
      <c r="F25" s="87"/>
      <c r="G25" s="87"/>
      <c r="H25" s="87"/>
      <c r="I25" s="88"/>
    </row>
    <row r="26" spans="1:17" s="85" customFormat="1" ht="12.75" x14ac:dyDescent="0.2">
      <c r="A26" s="88" t="s">
        <v>128</v>
      </c>
      <c r="B26" s="105">
        <v>1.9821213030211816E-2</v>
      </c>
      <c r="C26" s="106">
        <v>6.3569503709693456E-3</v>
      </c>
      <c r="D26" s="88"/>
      <c r="E26" s="88"/>
      <c r="F26" s="88"/>
      <c r="G26" s="88"/>
      <c r="H26" s="88"/>
      <c r="I26" s="88"/>
    </row>
    <row r="27" spans="1:17" s="85" customFormat="1" ht="2.25" customHeight="1" x14ac:dyDescent="0.2">
      <c r="A27" s="88"/>
      <c r="B27" s="105"/>
      <c r="C27" s="106"/>
      <c r="D27" s="88"/>
      <c r="E27" s="88"/>
      <c r="F27" s="88"/>
      <c r="G27" s="88"/>
      <c r="H27" s="88"/>
      <c r="I27" s="88"/>
    </row>
    <row r="28" spans="1:17" s="85" customFormat="1" ht="13.5" thickBot="1" x14ac:dyDescent="0.25">
      <c r="A28" s="107" t="s">
        <v>129</v>
      </c>
      <c r="B28" s="108">
        <v>1.9821213030211816E-2</v>
      </c>
      <c r="C28" s="109">
        <v>6.3569503709693456E-3</v>
      </c>
      <c r="D28" s="88"/>
      <c r="E28" s="88"/>
      <c r="F28" s="88"/>
      <c r="G28" s="88"/>
      <c r="H28" s="88"/>
      <c r="I28" s="88"/>
    </row>
    <row r="29" spans="1:17" s="84" customFormat="1" ht="12.75" x14ac:dyDescent="0.2">
      <c r="A29" s="87"/>
      <c r="B29" s="87"/>
      <c r="C29" s="90"/>
      <c r="D29" s="90"/>
      <c r="E29" s="90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</row>
    <row r="30" spans="1:17" s="84" customFormat="1" ht="12.75" x14ac:dyDescent="0.2">
      <c r="A30" s="87" t="s">
        <v>130</v>
      </c>
      <c r="B30" s="90"/>
      <c r="D30" s="90"/>
      <c r="E30" s="90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</row>
    <row r="31" spans="1:17" s="84" customFormat="1" ht="12.75" x14ac:dyDescent="0.2">
      <c r="A31" s="87"/>
      <c r="B31" s="90"/>
      <c r="D31" s="90"/>
      <c r="E31" s="90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</row>
    <row r="32" spans="1:17" s="84" customFormat="1" ht="12.75" x14ac:dyDescent="0.2">
      <c r="A32" s="87"/>
      <c r="B32" s="90"/>
      <c r="D32" s="90"/>
      <c r="E32" s="90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</row>
    <row r="33" spans="1:17" s="84" customFormat="1" ht="12.75" x14ac:dyDescent="0.2">
      <c r="A33" s="87"/>
      <c r="B33" s="90"/>
      <c r="D33" s="90"/>
      <c r="E33" s="90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</row>
    <row r="34" spans="1:17" s="84" customFormat="1" ht="12.75" x14ac:dyDescent="0.2">
      <c r="A34" s="87"/>
      <c r="B34" s="90"/>
      <c r="D34" s="90"/>
      <c r="E34" s="90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</row>
    <row r="35" spans="1:17" s="84" customFormat="1" ht="12.75" x14ac:dyDescent="0.2">
      <c r="A35" s="87" t="s">
        <v>118</v>
      </c>
      <c r="B35" s="90" t="s">
        <v>116</v>
      </c>
      <c r="D35" s="90"/>
      <c r="E35" s="90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</row>
    <row r="36" spans="1:17" x14ac:dyDescent="0.25">
      <c r="B36" s="41"/>
      <c r="C36" s="41"/>
    </row>
    <row r="37" spans="1:17" x14ac:dyDescent="0.25">
      <c r="B37" s="41"/>
      <c r="C37" s="41"/>
    </row>
    <row r="38" spans="1:17" x14ac:dyDescent="0.25">
      <c r="E38" s="60"/>
    </row>
    <row r="132" spans="5:5" x14ac:dyDescent="0.25">
      <c r="E132" s="60"/>
    </row>
  </sheetData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view="pageBreakPreview" zoomScaleNormal="100" zoomScaleSheetLayoutView="100" workbookViewId="0">
      <selection activeCell="A40" sqref="A40"/>
    </sheetView>
  </sheetViews>
  <sheetFormatPr defaultRowHeight="15" x14ac:dyDescent="0.25"/>
  <cols>
    <col min="1" max="1" width="64.7109375" customWidth="1"/>
    <col min="2" max="3" width="18" customWidth="1"/>
  </cols>
  <sheetData>
    <row r="1" spans="1:9" s="93" customFormat="1" ht="12.75" x14ac:dyDescent="0.2">
      <c r="A1" s="91" t="s">
        <v>111</v>
      </c>
      <c r="B1" s="92"/>
      <c r="D1" s="94"/>
    </row>
    <row r="2" spans="1:9" s="98" customFormat="1" ht="12.75" x14ac:dyDescent="0.2">
      <c r="A2" s="95" t="s">
        <v>119</v>
      </c>
      <c r="B2" s="96"/>
      <c r="C2" s="96"/>
      <c r="D2" s="96"/>
      <c r="E2" s="96"/>
      <c r="F2" s="96"/>
      <c r="G2" s="96"/>
      <c r="H2" s="96"/>
      <c r="I2" s="97"/>
    </row>
    <row r="3" spans="1:9" x14ac:dyDescent="0.25">
      <c r="A3" s="6" t="s">
        <v>125</v>
      </c>
      <c r="B3" s="19"/>
      <c r="C3" s="19"/>
    </row>
    <row r="4" spans="1:9" ht="15.75" thickBot="1" x14ac:dyDescent="0.3">
      <c r="A4" s="27"/>
      <c r="B4" s="100" t="s">
        <v>123</v>
      </c>
      <c r="C4" s="101" t="s">
        <v>124</v>
      </c>
    </row>
    <row r="5" spans="1:9" x14ac:dyDescent="0.25">
      <c r="A5" s="6" t="s">
        <v>2</v>
      </c>
      <c r="B5" s="6"/>
      <c r="C5" s="7"/>
    </row>
    <row r="6" spans="1:9" x14ac:dyDescent="0.25">
      <c r="A6" s="6" t="s">
        <v>57</v>
      </c>
      <c r="B6" s="6"/>
      <c r="C6" s="7"/>
    </row>
    <row r="7" spans="1:9" x14ac:dyDescent="0.25">
      <c r="A7" s="7" t="s">
        <v>58</v>
      </c>
      <c r="B7" s="9">
        <v>1510593</v>
      </c>
      <c r="C7" s="21">
        <v>576172</v>
      </c>
    </row>
    <row r="8" spans="1:9" x14ac:dyDescent="0.25">
      <c r="A8" s="1"/>
      <c r="B8" s="6"/>
      <c r="C8" s="7"/>
    </row>
    <row r="9" spans="1:9" ht="24" x14ac:dyDescent="0.25">
      <c r="A9" s="6" t="s">
        <v>59</v>
      </c>
      <c r="B9" s="6"/>
      <c r="C9" s="7"/>
    </row>
    <row r="10" spans="1:9" x14ac:dyDescent="0.25">
      <c r="A10" s="7" t="s">
        <v>60</v>
      </c>
      <c r="B10" s="9">
        <v>4476101</v>
      </c>
      <c r="C10" s="21">
        <v>3737626</v>
      </c>
    </row>
    <row r="11" spans="1:9" x14ac:dyDescent="0.25">
      <c r="A11" s="7" t="s">
        <v>99</v>
      </c>
      <c r="B11" s="9">
        <v>1422016</v>
      </c>
      <c r="C11" s="21">
        <v>1096213</v>
      </c>
    </row>
    <row r="12" spans="1:9" x14ac:dyDescent="0.25">
      <c r="A12" s="7" t="s">
        <v>61</v>
      </c>
      <c r="B12" s="9">
        <v>50094</v>
      </c>
      <c r="C12" s="21">
        <v>403862</v>
      </c>
    </row>
    <row r="13" spans="1:9" x14ac:dyDescent="0.25">
      <c r="A13" s="7" t="s">
        <v>100</v>
      </c>
      <c r="B13" s="9">
        <v>-277934</v>
      </c>
      <c r="C13" s="21">
        <v>-13265</v>
      </c>
    </row>
    <row r="14" spans="1:9" x14ac:dyDescent="0.25">
      <c r="A14" s="7" t="s">
        <v>62</v>
      </c>
      <c r="B14" s="9">
        <v>-73445</v>
      </c>
      <c r="C14" s="21">
        <v>-121520</v>
      </c>
    </row>
    <row r="15" spans="1:9" x14ac:dyDescent="0.25">
      <c r="A15" s="7" t="s">
        <v>63</v>
      </c>
      <c r="B15" s="9">
        <v>-370357</v>
      </c>
      <c r="C15" s="21">
        <v>-191696</v>
      </c>
      <c r="E15" s="60"/>
    </row>
    <row r="16" spans="1:9" x14ac:dyDescent="0.25">
      <c r="A16" s="7" t="s">
        <v>64</v>
      </c>
      <c r="B16" s="9">
        <v>451567</v>
      </c>
      <c r="C16" s="21">
        <v>268925</v>
      </c>
      <c r="E16" s="60"/>
    </row>
    <row r="17" spans="1:5" x14ac:dyDescent="0.25">
      <c r="A17" s="7" t="s">
        <v>65</v>
      </c>
      <c r="B17" s="9">
        <v>212264</v>
      </c>
      <c r="C17" s="56">
        <v>0</v>
      </c>
      <c r="E17" s="60"/>
    </row>
    <row r="18" spans="1:5" ht="15.75" thickBot="1" x14ac:dyDescent="0.3">
      <c r="A18" s="15" t="s">
        <v>66</v>
      </c>
      <c r="B18" s="13">
        <v>3449</v>
      </c>
      <c r="C18" s="57">
        <v>0</v>
      </c>
      <c r="E18" s="60"/>
    </row>
    <row r="19" spans="1:5" ht="24" x14ac:dyDescent="0.25">
      <c r="A19" s="6" t="s">
        <v>67</v>
      </c>
      <c r="B19" s="9">
        <f>SUM(B7:B18)</f>
        <v>7404348</v>
      </c>
      <c r="C19" s="74">
        <f>SUM(C7:C18)</f>
        <v>5756317</v>
      </c>
      <c r="D19" s="8"/>
      <c r="E19" s="61"/>
    </row>
    <row r="20" spans="1:5" x14ac:dyDescent="0.25">
      <c r="A20" s="22" t="s">
        <v>68</v>
      </c>
      <c r="B20" s="2"/>
      <c r="C20" s="7"/>
      <c r="E20" s="60"/>
    </row>
    <row r="21" spans="1:5" x14ac:dyDescent="0.25">
      <c r="A21" s="7" t="s">
        <v>13</v>
      </c>
      <c r="B21" s="9">
        <v>676820</v>
      </c>
      <c r="C21" s="21">
        <v>2208279</v>
      </c>
      <c r="E21" s="60"/>
    </row>
    <row r="22" spans="1:5" x14ac:dyDescent="0.25">
      <c r="A22" s="7" t="s">
        <v>14</v>
      </c>
      <c r="B22" s="9">
        <v>-3559205</v>
      </c>
      <c r="C22" s="21">
        <v>1623926</v>
      </c>
      <c r="E22" s="60"/>
    </row>
    <row r="23" spans="1:5" x14ac:dyDescent="0.25">
      <c r="A23" s="7" t="s">
        <v>15</v>
      </c>
      <c r="B23" s="9">
        <v>-649052</v>
      </c>
      <c r="C23" s="21">
        <v>1295182</v>
      </c>
      <c r="E23" s="60"/>
    </row>
    <row r="24" spans="1:5" x14ac:dyDescent="0.25">
      <c r="A24" s="7" t="s">
        <v>12</v>
      </c>
      <c r="B24" s="9">
        <v>18395</v>
      </c>
      <c r="C24" s="21">
        <v>2404154</v>
      </c>
      <c r="E24" s="60"/>
    </row>
    <row r="25" spans="1:5" x14ac:dyDescent="0.25">
      <c r="A25" s="7" t="s">
        <v>69</v>
      </c>
      <c r="B25" s="9">
        <v>1409751</v>
      </c>
      <c r="C25" s="21">
        <v>-275765</v>
      </c>
      <c r="E25" s="60"/>
    </row>
    <row r="26" spans="1:5" x14ac:dyDescent="0.25">
      <c r="A26" s="23"/>
      <c r="B26" s="6"/>
      <c r="C26" s="7"/>
      <c r="E26" s="60"/>
    </row>
    <row r="27" spans="1:5" x14ac:dyDescent="0.25">
      <c r="A27" s="1" t="s">
        <v>70</v>
      </c>
      <c r="B27" s="6"/>
      <c r="C27" s="7"/>
      <c r="E27" s="60"/>
    </row>
    <row r="28" spans="1:5" x14ac:dyDescent="0.25">
      <c r="A28" s="7" t="s">
        <v>36</v>
      </c>
      <c r="B28" s="9">
        <v>2070327</v>
      </c>
      <c r="C28" s="21">
        <v>-2296956</v>
      </c>
      <c r="E28" s="60"/>
    </row>
    <row r="29" spans="1:5" x14ac:dyDescent="0.25">
      <c r="A29" s="7" t="s">
        <v>37</v>
      </c>
      <c r="B29" s="9">
        <v>3060919</v>
      </c>
      <c r="C29" s="21">
        <v>928276</v>
      </c>
      <c r="E29" s="60"/>
    </row>
    <row r="30" spans="1:5" x14ac:dyDescent="0.25">
      <c r="A30" s="7" t="s">
        <v>38</v>
      </c>
      <c r="B30" s="9">
        <v>-404820</v>
      </c>
      <c r="C30" s="21">
        <v>47189</v>
      </c>
      <c r="E30" s="60"/>
    </row>
    <row r="31" spans="1:5" ht="15.75" thickBot="1" x14ac:dyDescent="0.3">
      <c r="A31" s="15" t="s">
        <v>39</v>
      </c>
      <c r="B31" s="13">
        <v>-1583697</v>
      </c>
      <c r="C31" s="24">
        <v>-1952556</v>
      </c>
      <c r="E31" s="60"/>
    </row>
    <row r="32" spans="1:5" x14ac:dyDescent="0.25">
      <c r="A32" s="6" t="s">
        <v>71</v>
      </c>
      <c r="B32" s="9">
        <f>SUM(B19:B31)</f>
        <v>8443786</v>
      </c>
      <c r="C32" s="74">
        <f>SUM(C19:C31)</f>
        <v>9738046</v>
      </c>
      <c r="D32" s="59"/>
      <c r="E32" s="61"/>
    </row>
    <row r="33" spans="1:5" x14ac:dyDescent="0.25">
      <c r="A33" s="7"/>
      <c r="B33" s="2" t="s">
        <v>73</v>
      </c>
      <c r="E33" s="60"/>
    </row>
    <row r="34" spans="1:5" x14ac:dyDescent="0.25">
      <c r="A34" s="7" t="s">
        <v>72</v>
      </c>
      <c r="B34" s="9">
        <v>-1851297</v>
      </c>
      <c r="C34" s="21">
        <v>-1222998</v>
      </c>
      <c r="E34" s="60"/>
    </row>
    <row r="35" spans="1:5" x14ac:dyDescent="0.25">
      <c r="A35" s="7" t="s">
        <v>74</v>
      </c>
      <c r="B35" s="9">
        <v>-547980</v>
      </c>
      <c r="C35" s="21">
        <v>-336810</v>
      </c>
      <c r="E35" s="60"/>
    </row>
    <row r="36" spans="1:5" ht="15.75" thickBot="1" x14ac:dyDescent="0.3">
      <c r="A36" s="15" t="s">
        <v>75</v>
      </c>
      <c r="B36" s="13">
        <v>1015062</v>
      </c>
      <c r="C36" s="24">
        <v>357715</v>
      </c>
      <c r="E36" s="60"/>
    </row>
    <row r="37" spans="1:5" ht="15.75" thickBot="1" x14ac:dyDescent="0.3">
      <c r="A37" s="28" t="s">
        <v>76</v>
      </c>
      <c r="B37" s="13">
        <f>SUM(B32:B36)</f>
        <v>7059571</v>
      </c>
      <c r="C37" s="75">
        <f>SUM(C32:C36)</f>
        <v>8535953</v>
      </c>
      <c r="D37" s="59"/>
      <c r="E37" s="61"/>
    </row>
    <row r="38" spans="1:5" x14ac:dyDescent="0.25">
      <c r="E38" s="60"/>
    </row>
    <row r="39" spans="1:5" x14ac:dyDescent="0.25">
      <c r="A39" s="6" t="s">
        <v>77</v>
      </c>
      <c r="B39" s="6"/>
      <c r="C39" s="7"/>
      <c r="E39" s="60"/>
    </row>
    <row r="40" spans="1:5" x14ac:dyDescent="0.25">
      <c r="A40" s="7" t="s">
        <v>78</v>
      </c>
      <c r="B40" s="9">
        <v>-3602</v>
      </c>
      <c r="C40" s="25">
        <v>-37257</v>
      </c>
      <c r="E40" s="60"/>
    </row>
    <row r="41" spans="1:5" x14ac:dyDescent="0.25">
      <c r="A41" s="7" t="s">
        <v>101</v>
      </c>
      <c r="B41" s="9">
        <v>10532058</v>
      </c>
      <c r="C41" s="25">
        <v>-15413008</v>
      </c>
      <c r="E41" s="60"/>
    </row>
    <row r="42" spans="1:5" x14ac:dyDescent="0.25">
      <c r="A42" s="7" t="s">
        <v>102</v>
      </c>
      <c r="B42" s="9">
        <v>-395408</v>
      </c>
      <c r="C42" s="58">
        <v>0</v>
      </c>
    </row>
    <row r="43" spans="1:5" x14ac:dyDescent="0.25">
      <c r="A43" s="7" t="s">
        <v>79</v>
      </c>
      <c r="B43" s="9">
        <v>-6665680</v>
      </c>
      <c r="C43" s="25">
        <v>-6400371</v>
      </c>
    </row>
    <row r="44" spans="1:5" x14ac:dyDescent="0.25">
      <c r="A44" s="7" t="s">
        <v>103</v>
      </c>
      <c r="B44" s="9">
        <v>-9671765</v>
      </c>
      <c r="C44" s="58">
        <v>0</v>
      </c>
    </row>
    <row r="45" spans="1:5" ht="15.75" thickBot="1" x14ac:dyDescent="0.3">
      <c r="A45" s="15" t="s">
        <v>80</v>
      </c>
      <c r="B45" s="13">
        <v>1403519</v>
      </c>
      <c r="C45" s="24">
        <v>529429</v>
      </c>
    </row>
    <row r="46" spans="1:5" ht="24.75" thickBot="1" x14ac:dyDescent="0.3">
      <c r="A46" s="14" t="s">
        <v>81</v>
      </c>
      <c r="B46" s="13">
        <f>SUM(B40:B45)</f>
        <v>-4800878</v>
      </c>
      <c r="C46" s="18">
        <f>SUM(C40:C45)</f>
        <v>-21321207</v>
      </c>
    </row>
    <row r="47" spans="1:5" x14ac:dyDescent="0.25">
      <c r="A47" s="6" t="s">
        <v>21</v>
      </c>
      <c r="B47" s="2"/>
      <c r="C47" s="4"/>
    </row>
    <row r="48" spans="1:5" x14ac:dyDescent="0.25">
      <c r="A48" s="6" t="s">
        <v>82</v>
      </c>
      <c r="B48" s="2"/>
      <c r="C48" s="4"/>
    </row>
    <row r="49" spans="1:5" x14ac:dyDescent="0.25">
      <c r="A49" s="7" t="s">
        <v>83</v>
      </c>
      <c r="B49" s="33">
        <v>2567080</v>
      </c>
      <c r="C49" s="67">
        <v>34724607</v>
      </c>
    </row>
    <row r="50" spans="1:5" x14ac:dyDescent="0.25">
      <c r="A50" s="7" t="s">
        <v>84</v>
      </c>
      <c r="B50" s="33">
        <v>0</v>
      </c>
      <c r="C50" s="68">
        <v>8455124</v>
      </c>
    </row>
    <row r="51" spans="1:5" x14ac:dyDescent="0.25">
      <c r="A51" s="7" t="s">
        <v>85</v>
      </c>
      <c r="B51" s="33">
        <v>-10309998</v>
      </c>
      <c r="C51" s="67">
        <v>-31023931</v>
      </c>
    </row>
    <row r="52" spans="1:5" x14ac:dyDescent="0.25">
      <c r="A52" s="7" t="s">
        <v>86</v>
      </c>
      <c r="B52" s="33">
        <v>7427270</v>
      </c>
      <c r="C52" s="67">
        <v>0</v>
      </c>
    </row>
    <row r="53" spans="1:5" x14ac:dyDescent="0.25">
      <c r="A53" s="7" t="s">
        <v>87</v>
      </c>
      <c r="B53" s="33">
        <v>-1545975</v>
      </c>
      <c r="C53" s="67">
        <v>-837709</v>
      </c>
    </row>
    <row r="54" spans="1:5" ht="15.75" thickBot="1" x14ac:dyDescent="0.3">
      <c r="A54" s="7" t="s">
        <v>88</v>
      </c>
      <c r="B54" s="33">
        <v>0</v>
      </c>
      <c r="C54" s="67">
        <v>1553840</v>
      </c>
    </row>
    <row r="55" spans="1:5" ht="24.75" thickBot="1" x14ac:dyDescent="0.3">
      <c r="A55" s="16" t="s">
        <v>89</v>
      </c>
      <c r="B55" s="35">
        <f>SUM(B49:B54)</f>
        <v>-1861623</v>
      </c>
      <c r="C55" s="54">
        <f>SUM(C49:C54)</f>
        <v>12871931</v>
      </c>
    </row>
    <row r="56" spans="1:5" x14ac:dyDescent="0.25">
      <c r="A56" s="6"/>
      <c r="B56" s="41"/>
      <c r="C56" s="41"/>
    </row>
    <row r="57" spans="1:5" x14ac:dyDescent="0.25">
      <c r="A57" s="6" t="s">
        <v>90</v>
      </c>
      <c r="B57" s="69">
        <f>SUM(B55,B46,B37)</f>
        <v>397070</v>
      </c>
      <c r="C57" s="70">
        <f>SUM(C55,C46,C37)</f>
        <v>86677</v>
      </c>
    </row>
    <row r="58" spans="1:5" x14ac:dyDescent="0.25">
      <c r="A58" s="6" t="s">
        <v>104</v>
      </c>
      <c r="B58" s="44">
        <v>1535944</v>
      </c>
      <c r="C58" s="68">
        <v>1943773</v>
      </c>
    </row>
    <row r="59" spans="1:5" ht="15.75" thickBot="1" x14ac:dyDescent="0.3">
      <c r="A59" s="14" t="s">
        <v>91</v>
      </c>
      <c r="B59" s="48"/>
      <c r="C59" s="71"/>
    </row>
    <row r="60" spans="1:5" x14ac:dyDescent="0.25">
      <c r="A60" s="6" t="s">
        <v>110</v>
      </c>
      <c r="B60" s="47">
        <f>SUM(B57:B58)</f>
        <v>1933014</v>
      </c>
      <c r="C60" s="39">
        <f>SUM(C57:C58)</f>
        <v>2030450</v>
      </c>
    </row>
    <row r="61" spans="1:5" ht="15.75" thickBot="1" x14ac:dyDescent="0.3">
      <c r="A61" s="17"/>
      <c r="B61" s="72"/>
      <c r="C61" s="73"/>
    </row>
    <row r="62" spans="1:5" ht="15.75" thickTop="1" x14ac:dyDescent="0.25"/>
    <row r="63" spans="1:5" x14ac:dyDescent="0.25">
      <c r="E63" s="60"/>
    </row>
    <row r="65" spans="1:2" x14ac:dyDescent="0.25">
      <c r="A65" s="87" t="s">
        <v>120</v>
      </c>
      <c r="B65" s="90"/>
    </row>
    <row r="66" spans="1:2" x14ac:dyDescent="0.25">
      <c r="A66" s="87"/>
      <c r="B66" s="90"/>
    </row>
    <row r="67" spans="1:2" x14ac:dyDescent="0.25">
      <c r="A67" s="87"/>
      <c r="B67" s="90"/>
    </row>
    <row r="68" spans="1:2" x14ac:dyDescent="0.25">
      <c r="A68" s="87"/>
      <c r="B68" s="90"/>
    </row>
    <row r="69" spans="1:2" x14ac:dyDescent="0.25">
      <c r="A69" s="87"/>
      <c r="B69" s="90"/>
    </row>
    <row r="70" spans="1:2" x14ac:dyDescent="0.25">
      <c r="A70" s="87" t="s">
        <v>121</v>
      </c>
      <c r="B70" s="90" t="s">
        <v>116</v>
      </c>
    </row>
  </sheetData>
  <pageMargins left="0.7" right="0.7" top="0.75" bottom="0.75" header="0.3" footer="0.3"/>
  <pageSetup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view="pageBreakPreview" zoomScaleNormal="100" zoomScaleSheetLayoutView="100" workbookViewId="0">
      <selection activeCell="C7" sqref="C7"/>
    </sheetView>
  </sheetViews>
  <sheetFormatPr defaultRowHeight="15" x14ac:dyDescent="0.25"/>
  <cols>
    <col min="1" max="1" width="3.42578125" customWidth="1"/>
    <col min="2" max="2" width="48.28515625" customWidth="1"/>
    <col min="3" max="3" width="26.85546875" customWidth="1"/>
    <col min="4" max="4" width="23.85546875" customWidth="1"/>
    <col min="5" max="5" width="20" customWidth="1"/>
    <col min="6" max="6" width="12.85546875" customWidth="1"/>
  </cols>
  <sheetData>
    <row r="2" spans="2:7" x14ac:dyDescent="0.25">
      <c r="B2" s="88" t="s">
        <v>111</v>
      </c>
      <c r="G2" s="60"/>
    </row>
    <row r="3" spans="2:7" x14ac:dyDescent="0.25">
      <c r="B3" s="88" t="s">
        <v>126</v>
      </c>
      <c r="G3" s="60"/>
    </row>
    <row r="4" spans="2:7" x14ac:dyDescent="0.25">
      <c r="B4" s="85" t="s">
        <v>122</v>
      </c>
      <c r="G4" s="60"/>
    </row>
    <row r="5" spans="2:7" ht="24.75" thickBot="1" x14ac:dyDescent="0.3">
      <c r="B5" s="32"/>
      <c r="C5" s="2" t="s">
        <v>24</v>
      </c>
      <c r="D5" s="6" t="s">
        <v>25</v>
      </c>
      <c r="E5" s="2" t="s">
        <v>105</v>
      </c>
    </row>
    <row r="6" spans="2:7" ht="15.75" thickBot="1" x14ac:dyDescent="0.3">
      <c r="B6" s="15"/>
      <c r="C6" s="30"/>
      <c r="D6" s="30"/>
      <c r="E6" s="30"/>
    </row>
    <row r="7" spans="2:7" ht="15.75" thickBot="1" x14ac:dyDescent="0.3">
      <c r="B7" s="14" t="s">
        <v>92</v>
      </c>
      <c r="C7" s="64">
        <v>66489226</v>
      </c>
      <c r="D7" s="64">
        <v>29236663</v>
      </c>
      <c r="E7" s="64">
        <f>SUM(C7:D7)</f>
        <v>95725889</v>
      </c>
    </row>
    <row r="8" spans="2:7" x14ac:dyDescent="0.25">
      <c r="B8" s="7" t="s">
        <v>54</v>
      </c>
      <c r="C8" s="64">
        <v>0</v>
      </c>
      <c r="D8" s="64">
        <v>1208442</v>
      </c>
      <c r="E8" s="64">
        <f>SUM(C8:D8)</f>
        <v>1208442</v>
      </c>
    </row>
    <row r="9" spans="2:7" ht="15.75" thickBot="1" x14ac:dyDescent="0.3">
      <c r="B9" s="15"/>
      <c r="C9" s="37"/>
      <c r="D9" s="37"/>
      <c r="E9" s="37"/>
    </row>
    <row r="10" spans="2:7" ht="15.75" thickBot="1" x14ac:dyDescent="0.3">
      <c r="B10" s="14" t="s">
        <v>93</v>
      </c>
      <c r="C10" s="37">
        <v>0</v>
      </c>
      <c r="D10" s="37">
        <v>1208442</v>
      </c>
      <c r="E10" s="37">
        <f>SUM(C10:D10)</f>
        <v>1208442</v>
      </c>
    </row>
    <row r="11" spans="2:7" x14ac:dyDescent="0.25">
      <c r="B11" s="7"/>
      <c r="C11" s="33"/>
      <c r="D11" s="33"/>
      <c r="E11" s="33"/>
    </row>
    <row r="12" spans="2:7" x14ac:dyDescent="0.25">
      <c r="B12" s="7" t="s">
        <v>106</v>
      </c>
      <c r="C12" s="33">
        <v>0</v>
      </c>
      <c r="D12" s="33">
        <v>-1545975</v>
      </c>
      <c r="E12" s="33">
        <f>SUM(C12:D12)</f>
        <v>-1545975</v>
      </c>
    </row>
    <row r="13" spans="2:7" ht="15.75" thickBot="1" x14ac:dyDescent="0.3">
      <c r="B13" s="7" t="s">
        <v>97</v>
      </c>
      <c r="C13" s="33">
        <v>17562947</v>
      </c>
      <c r="D13" s="33">
        <v>-17538632</v>
      </c>
      <c r="E13" s="33">
        <f>SUM(C13:D13)</f>
        <v>24315</v>
      </c>
    </row>
    <row r="14" spans="2:7" ht="15.75" thickBot="1" x14ac:dyDescent="0.3">
      <c r="B14" s="26" t="s">
        <v>94</v>
      </c>
      <c r="C14" s="62">
        <f t="shared" ref="C14:D14" si="0">C13+C12+C10+C7</f>
        <v>84052173</v>
      </c>
      <c r="D14" s="62">
        <f t="shared" si="0"/>
        <v>11360498</v>
      </c>
      <c r="E14" s="62">
        <f>E13+E12+E10+E7</f>
        <v>95412671</v>
      </c>
    </row>
    <row r="15" spans="2:7" ht="15.75" thickTop="1" x14ac:dyDescent="0.25">
      <c r="B15" s="7"/>
      <c r="C15" s="65"/>
      <c r="D15" s="65"/>
      <c r="E15" s="65"/>
    </row>
    <row r="16" spans="2:7" ht="15.75" thickBot="1" x14ac:dyDescent="0.3">
      <c r="B16" s="14" t="s">
        <v>95</v>
      </c>
      <c r="C16" s="43">
        <v>62478299</v>
      </c>
      <c r="D16" s="43">
        <v>11314392</v>
      </c>
      <c r="E16" s="43">
        <v>73792691</v>
      </c>
    </row>
    <row r="17" spans="2:7" x14ac:dyDescent="0.25">
      <c r="B17" s="7" t="s">
        <v>54</v>
      </c>
      <c r="C17" s="66">
        <v>0</v>
      </c>
      <c r="D17" s="66">
        <v>466591</v>
      </c>
      <c r="E17" s="66">
        <f>SUM(C17:D17)</f>
        <v>466591</v>
      </c>
    </row>
    <row r="18" spans="2:7" ht="15.75" thickBot="1" x14ac:dyDescent="0.3">
      <c r="B18" s="15" t="s">
        <v>55</v>
      </c>
      <c r="C18" s="51">
        <v>0</v>
      </c>
      <c r="D18" s="43">
        <v>-97726</v>
      </c>
      <c r="E18" s="43">
        <f>SUM(C18:D18)</f>
        <v>-97726</v>
      </c>
    </row>
    <row r="19" spans="2:7" ht="15.75" thickBot="1" x14ac:dyDescent="0.3">
      <c r="B19" s="15" t="s">
        <v>93</v>
      </c>
      <c r="C19" s="43">
        <f>SUM(C17:C18)</f>
        <v>0</v>
      </c>
      <c r="D19" s="43">
        <f>SUM(D17:D18)</f>
        <v>368865</v>
      </c>
      <c r="E19" s="43">
        <f>SUM(E17:E18)</f>
        <v>368865</v>
      </c>
    </row>
    <row r="20" spans="2:7" x14ac:dyDescent="0.25">
      <c r="B20" s="7"/>
      <c r="C20" s="66">
        <v>0</v>
      </c>
      <c r="D20" s="66">
        <v>6791631</v>
      </c>
      <c r="E20" s="66">
        <f>SUM(C20:D20)</f>
        <v>6791631</v>
      </c>
    </row>
    <row r="21" spans="2:7" x14ac:dyDescent="0.25">
      <c r="B21" s="7" t="s">
        <v>107</v>
      </c>
      <c r="C21" s="42"/>
      <c r="D21" s="42"/>
      <c r="E21" s="42"/>
    </row>
    <row r="22" spans="2:7" x14ac:dyDescent="0.25">
      <c r="B22" s="7" t="s">
        <v>108</v>
      </c>
      <c r="C22" s="42">
        <v>0</v>
      </c>
      <c r="D22" s="42">
        <v>3823502</v>
      </c>
      <c r="E22" s="42">
        <f>SUM(C22:D22)</f>
        <v>3823502</v>
      </c>
    </row>
    <row r="23" spans="2:7" x14ac:dyDescent="0.25">
      <c r="B23" s="7" t="s">
        <v>109</v>
      </c>
      <c r="C23" s="42">
        <v>0</v>
      </c>
      <c r="D23" s="42">
        <v>-837709</v>
      </c>
      <c r="E23" s="42">
        <f>SUM(C23:D23)</f>
        <v>-837709</v>
      </c>
    </row>
    <row r="24" spans="2:7" x14ac:dyDescent="0.25">
      <c r="B24" s="7" t="s">
        <v>96</v>
      </c>
      <c r="C24" s="63">
        <v>0</v>
      </c>
      <c r="D24" s="42">
        <v>9776897</v>
      </c>
      <c r="E24" s="42">
        <f>SUM(C24:D24)</f>
        <v>9776897</v>
      </c>
    </row>
    <row r="25" spans="2:7" ht="15.75" thickBot="1" x14ac:dyDescent="0.3">
      <c r="B25" s="15" t="s">
        <v>97</v>
      </c>
      <c r="C25" s="43">
        <v>2555467</v>
      </c>
      <c r="D25" s="43">
        <v>0</v>
      </c>
      <c r="E25" s="43">
        <f>SUM(C25:D25)</f>
        <v>2555467</v>
      </c>
    </row>
    <row r="26" spans="2:7" ht="15.75" thickBot="1" x14ac:dyDescent="0.3">
      <c r="B26" s="17" t="s">
        <v>98</v>
      </c>
      <c r="C26" s="55">
        <f>SUM(C20:C25)+C19+C16</f>
        <v>65033766</v>
      </c>
      <c r="D26" s="55">
        <f>SUM(D20:D25)+D19+D16</f>
        <v>31237578</v>
      </c>
      <c r="E26" s="55">
        <f>SUM(E20:E25)+E19+E16</f>
        <v>96271344</v>
      </c>
    </row>
    <row r="27" spans="2:7" ht="15.75" thickTop="1" x14ac:dyDescent="0.25"/>
    <row r="28" spans="2:7" x14ac:dyDescent="0.25">
      <c r="G28" s="60"/>
    </row>
    <row r="30" spans="2:7" x14ac:dyDescent="0.25">
      <c r="B30" s="87" t="s">
        <v>120</v>
      </c>
      <c r="C30" s="90"/>
    </row>
    <row r="31" spans="2:7" x14ac:dyDescent="0.25">
      <c r="B31" s="87"/>
      <c r="C31" s="90"/>
    </row>
    <row r="32" spans="2:7" x14ac:dyDescent="0.25">
      <c r="B32" s="87"/>
      <c r="C32" s="90"/>
    </row>
    <row r="33" spans="2:3" x14ac:dyDescent="0.25">
      <c r="B33" s="87"/>
      <c r="C33" s="90"/>
    </row>
    <row r="34" spans="2:3" x14ac:dyDescent="0.25">
      <c r="B34" s="87"/>
      <c r="C34" s="90"/>
    </row>
    <row r="35" spans="2:3" x14ac:dyDescent="0.25">
      <c r="B35" s="87" t="s">
        <v>121</v>
      </c>
      <c r="C35" s="90" t="s">
        <v>116</v>
      </c>
    </row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Баланс</vt:lpstr>
      <vt:lpstr>ОСД</vt:lpstr>
      <vt:lpstr>ДДС</vt:lpstr>
      <vt:lpstr>Капитал</vt:lpstr>
      <vt:lpstr>Баланс!_Hlk112640012</vt:lpstr>
      <vt:lpstr>Баланс!OLE_LINK12</vt:lpstr>
      <vt:lpstr>Баланс!Область_печати</vt:lpstr>
      <vt:lpstr>ОСД!Область_печати</vt:lpstr>
    </vt:vector>
  </TitlesOfParts>
  <Company>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Tulepova</dc:creator>
  <cp:lastModifiedBy>Olshevskiy Alexandr</cp:lastModifiedBy>
  <dcterms:created xsi:type="dcterms:W3CDTF">2015-10-14T11:04:54Z</dcterms:created>
  <dcterms:modified xsi:type="dcterms:W3CDTF">2015-10-21T06:44:10Z</dcterms:modified>
</cp:coreProperties>
</file>