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2405" activeTab="1"/>
  </bookViews>
  <sheets>
    <sheet name="Ф1 - БухБаланс" sheetId="1" r:id="rId1"/>
    <sheet name="Ф2 - ОСД" sheetId="2" r:id="rId2"/>
    <sheet name="ДДС" sheetId="3" r:id="rId3"/>
    <sheet name="Капитал" sheetId="4" r:id="rId4"/>
  </sheets>
  <definedNames>
    <definedName name="_xlnm.Print_Area" localSheetId="2">ДДС!$B$2:$E$60</definedName>
    <definedName name="_xlnm.Print_Area" localSheetId="3">Капитал!$B$2:$E$22</definedName>
    <definedName name="_xlnm.Print_Area" localSheetId="0">'Ф1 - БухБаланс'!$B$1:$E$59</definedName>
    <definedName name="_xlnm.Print_Area" localSheetId="1">'Ф2 - ОСД'!$B$1:$E$30</definedName>
  </definedNames>
  <calcPr calcId="144525"/>
</workbook>
</file>

<file path=xl/calcChain.xml><?xml version="1.0" encoding="utf-8"?>
<calcChain xmlns="http://schemas.openxmlformats.org/spreadsheetml/2006/main">
  <c r="D18" i="3" l="1"/>
  <c r="C18" i="4" l="1"/>
  <c r="E7" i="4"/>
  <c r="E13" i="4"/>
  <c r="D11" i="4"/>
  <c r="E11" i="4" s="1"/>
  <c r="E9" i="4"/>
  <c r="E17" i="4"/>
  <c r="E16" i="4"/>
  <c r="E15" i="4"/>
  <c r="E14" i="4"/>
  <c r="E10" i="4"/>
  <c r="E51" i="3"/>
  <c r="D51" i="3"/>
  <c r="E43" i="3"/>
  <c r="D43" i="3"/>
  <c r="D31" i="3"/>
  <c r="D36" i="3" s="1"/>
  <c r="D53" i="3" s="1"/>
  <c r="D56" i="3" s="1"/>
  <c r="E18" i="3"/>
  <c r="E31" i="3" s="1"/>
  <c r="E36" i="3" s="1"/>
  <c r="E7" i="2"/>
  <c r="E12" i="2" s="1"/>
  <c r="E17" i="2" s="1"/>
  <c r="E20" i="2" s="1"/>
  <c r="E22" i="2" s="1"/>
  <c r="D7" i="2"/>
  <c r="D12" i="2" s="1"/>
  <c r="D17" i="2" s="1"/>
  <c r="D20" i="2" s="1"/>
  <c r="D22" i="2" s="1"/>
  <c r="E53" i="1"/>
  <c r="E52" i="1"/>
  <c r="E51" i="1"/>
  <c r="D51" i="1"/>
  <c r="D52" i="1" s="1"/>
  <c r="D53" i="1" s="1"/>
  <c r="E40" i="1"/>
  <c r="D40" i="1"/>
  <c r="E32" i="1"/>
  <c r="D32" i="1"/>
  <c r="E26" i="1"/>
  <c r="E25" i="1"/>
  <c r="D25" i="1"/>
  <c r="E14" i="1"/>
  <c r="D14" i="1"/>
  <c r="D26" i="1" s="1"/>
  <c r="E53" i="3" l="1"/>
  <c r="E56" i="3" s="1"/>
  <c r="E18" i="4"/>
  <c r="D18" i="4"/>
</calcChain>
</file>

<file path=xl/sharedStrings.xml><?xml version="1.0" encoding="utf-8"?>
<sst xmlns="http://schemas.openxmlformats.org/spreadsheetml/2006/main" count="165" uniqueCount="125">
  <si>
    <t>Активы</t>
  </si>
  <si>
    <t>Денежные средства и их эквиваленты</t>
  </si>
  <si>
    <t>Запасы</t>
  </si>
  <si>
    <t>Основные средства</t>
  </si>
  <si>
    <t>Нематериальные активы</t>
  </si>
  <si>
    <t>Расходы по подоходному налогу</t>
  </si>
  <si>
    <t xml:space="preserve">                                                                                                                                          </t>
  </si>
  <si>
    <t>                            </t>
  </si>
  <si>
    <t>                    </t>
  </si>
  <si>
    <t xml:space="preserve">                                   </t>
  </si>
  <si>
    <t>−</t>
  </si>
  <si>
    <t>Уставный капитал</t>
  </si>
  <si>
    <t>Нераспределенная прибыль</t>
  </si>
  <si>
    <t>Приобретение основных средств</t>
  </si>
  <si>
    <t>Приобретение нематериальных активов</t>
  </si>
  <si>
    <t>Чистая прибыль за период</t>
  </si>
  <si>
    <t>Итого совокупный доход за период</t>
  </si>
  <si>
    <t>Прим.</t>
  </si>
  <si>
    <t>Долгосрочные активы</t>
  </si>
  <si>
    <t>Долгосрочные банковские вклады</t>
  </si>
  <si>
    <t>Денежные средства, ограниченные в использовании</t>
  </si>
  <si>
    <t>Авансы, выданные за долгосрочные активы</t>
  </si>
  <si>
    <t>Расходы будущих периодов</t>
  </si>
  <si>
    <t>Текущие активы</t>
  </si>
  <si>
    <t>Товарно-материальные запасы</t>
  </si>
  <si>
    <t>Торговая дебиторская задолженность</t>
  </si>
  <si>
    <t>Авансы выданные</t>
  </si>
  <si>
    <t>Налоги к возмещению</t>
  </si>
  <si>
    <t>Предоплата по корпоративному подоходному налогу</t>
  </si>
  <si>
    <t>Краткосрочные банковские вклады</t>
  </si>
  <si>
    <t>Прочие текущие активы</t>
  </si>
  <si>
    <t>Итого активов</t>
  </si>
  <si>
    <t>Капитал и обязательства</t>
  </si>
  <si>
    <t>Капитал</t>
  </si>
  <si>
    <t>Итого капитал</t>
  </si>
  <si>
    <t>Долгосрочные обязательства</t>
  </si>
  <si>
    <t>Процентные займы и привлеченные средства</t>
  </si>
  <si>
    <t>Выпущенные долговые ценные бумаги</t>
  </si>
  <si>
    <t>Обязательства по отсроченному подоходному налогу</t>
  </si>
  <si>
    <t>Обязательство по восстановлению участка</t>
  </si>
  <si>
    <t>Отсроченные доходы</t>
  </si>
  <si>
    <t>Текущие обязательства</t>
  </si>
  <si>
    <t>Торговая кредиторская задолженность</t>
  </si>
  <si>
    <t>Авансы полученные</t>
  </si>
  <si>
    <t>Налоги к уплате</t>
  </si>
  <si>
    <t>Вознаграждения к выплате по долговым ценным бумагам</t>
  </si>
  <si>
    <t>Задолженность по займам газа</t>
  </si>
  <si>
    <t>Прочие текущие обязательства</t>
  </si>
  <si>
    <t>Итого обязательства</t>
  </si>
  <si>
    <t>Итого капитал и обязательства</t>
  </si>
  <si>
    <t>9 месяцев 2014</t>
  </si>
  <si>
    <t>9 месяцев 2013</t>
  </si>
  <si>
    <t>Доходы</t>
  </si>
  <si>
    <t>Себестоимость реализации</t>
  </si>
  <si>
    <t>Валовая прибыль</t>
  </si>
  <si>
    <t xml:space="preserve"> </t>
  </si>
  <si>
    <t>Общие и административные расходы</t>
  </si>
  <si>
    <t>Прочие операционные доходы</t>
  </si>
  <si>
    <t>Прочие операционные расходы</t>
  </si>
  <si>
    <t>Положительная/(отрицательная) курсовая разница, нетто</t>
  </si>
  <si>
    <t>Финансовые доходы</t>
  </si>
  <si>
    <t>Финансовые затраты</t>
  </si>
  <si>
    <t>Прочий совокупный убыток</t>
  </si>
  <si>
    <r>
      <t xml:space="preserve">Прибыль </t>
    </r>
    <r>
      <rPr>
        <b/>
        <sz val="10"/>
        <color theme="1"/>
        <rFont val="Arial"/>
        <family val="2"/>
        <charset val="204"/>
      </rPr>
      <t>от операционной деятельности</t>
    </r>
  </si>
  <si>
    <r>
      <t xml:space="preserve">Прибыль до </t>
    </r>
    <r>
      <rPr>
        <b/>
        <sz val="10"/>
        <color theme="1"/>
        <rFont val="Arial"/>
        <family val="2"/>
        <charset val="204"/>
      </rPr>
      <t>подоходного налога</t>
    </r>
  </si>
  <si>
    <t>Операционная деятельность:</t>
  </si>
  <si>
    <t>Прибыль до подоходного налога</t>
  </si>
  <si>
    <t>Неденежные корректировки для сверки прибыли до подоходного налога с чистыми денежными потоками:</t>
  </si>
  <si>
    <t>Износ и амортизация</t>
  </si>
  <si>
    <t>22,23,24</t>
  </si>
  <si>
    <t>Финансовые затраты, нетто</t>
  </si>
  <si>
    <t>Начисление резерва по сомнительной дебиторской задолженности</t>
  </si>
  <si>
    <t>(Доходы)/убыток от выбытия основных средств и нематериальных активов, нетто</t>
  </si>
  <si>
    <t>Нереализованная положительная курсовая разница</t>
  </si>
  <si>
    <t>Амортизация отсроченных доходов</t>
  </si>
  <si>
    <t>Амортизация жилищных компенсаций, выданных сотрудникам</t>
  </si>
  <si>
    <t>Начисление резерва по неиспользованным отпускам и премиям сотрудникам</t>
  </si>
  <si>
    <t>Резерв по устаревшим неликвидным запасам</t>
  </si>
  <si>
    <t>Поступление денежных средств от операционной деятельности до изменений в оборотном капитале</t>
  </si>
  <si>
    <t>(Увеличение)/уменьшение в операционных активах:</t>
  </si>
  <si>
    <t>Увеличение/(уменьшение) в операционных обязательствах:</t>
  </si>
  <si>
    <t>Поступление (использование) денежных средств от/(в) операционной деятельности</t>
  </si>
  <si>
    <t>Проценты уплаченные</t>
  </si>
  <si>
    <t>Уплаченный подоходный налог</t>
  </si>
  <si>
    <t>Проценты полученные</t>
  </si>
  <si>
    <t>Чистое поступление (использование) денежных средств от/(в)операционной деятельности</t>
  </si>
  <si>
    <t>Денежные потоки от инвестиционной деятельности:</t>
  </si>
  <si>
    <t>(Размещение)/Снятие депозитов, нетто</t>
  </si>
  <si>
    <t>Поступление от продажи основных средств</t>
  </si>
  <si>
    <t>Чистое использование денежных средств в инвестиционной деятельности</t>
  </si>
  <si>
    <t>Денежные потоки от финансовой деятельности:</t>
  </si>
  <si>
    <t>Поступления по займам</t>
  </si>
  <si>
    <t>Погашение займов</t>
  </si>
  <si>
    <t>Поступления от продажи облигаций</t>
  </si>
  <si>
    <t>Дивиденды выплаченные</t>
  </si>
  <si>
    <t>Поступления в уставный капитал</t>
  </si>
  <si>
    <t>Чистое поступление денежных средств от финансовой деятельности</t>
  </si>
  <si>
    <t>Чистое изменение в денежных средствах и их эквивалентах</t>
  </si>
  <si>
    <t>Чистая курсовая разница</t>
  </si>
  <si>
    <t>Денежные средства и их эквиваленты, на 1 января</t>
  </si>
  <si>
    <t>Денежные средства и их эквиваленты, на 30 сентября</t>
  </si>
  <si>
    <t>На 1 января 2014 года</t>
  </si>
  <si>
    <t>Прочие взносы со стороны акционера</t>
  </si>
  <si>
    <t>На 30 сентября 2014 года</t>
  </si>
  <si>
    <t>Отчет о движении денежных средств</t>
  </si>
  <si>
    <r>
      <t xml:space="preserve">Взносы со стороны «ФНБ Самрук-Казына» </t>
    </r>
    <r>
      <rPr>
        <i/>
        <sz val="10"/>
        <color theme="1"/>
        <rFont val="Arial"/>
        <family val="2"/>
        <charset val="204"/>
      </rPr>
      <t>(Примечание 13)</t>
    </r>
  </si>
  <si>
    <r>
      <t xml:space="preserve">Взносы со стороны акционера </t>
    </r>
    <r>
      <rPr>
        <i/>
        <sz val="10"/>
        <color theme="1"/>
        <rFont val="Arial"/>
        <family val="2"/>
        <charset val="204"/>
      </rPr>
      <t>(Примечание 13)</t>
    </r>
  </si>
  <si>
    <r>
      <t xml:space="preserve">Выплата дивидендов </t>
    </r>
    <r>
      <rPr>
        <i/>
        <sz val="10"/>
        <color theme="1"/>
        <rFont val="Arial"/>
        <family val="2"/>
        <charset val="204"/>
      </rPr>
      <t>(Примечание 13)</t>
    </r>
  </si>
  <si>
    <r>
      <t xml:space="preserve">Выпуск акций </t>
    </r>
    <r>
      <rPr>
        <i/>
        <sz val="10"/>
        <color theme="1"/>
        <rFont val="Arial"/>
        <family val="2"/>
        <charset val="204"/>
      </rPr>
      <t>(Примечание 13)</t>
    </r>
  </si>
  <si>
    <t>Отчет об изменениях в капитале</t>
  </si>
  <si>
    <t>Отчет о совокупном доходе</t>
  </si>
  <si>
    <t>Отчет о финансовом положении</t>
  </si>
  <si>
    <t>в тысячах тенге</t>
  </si>
  <si>
    <t>Базовая прибыль на акцию</t>
  </si>
  <si>
    <t>Разводненная прибыль на акцию</t>
  </si>
  <si>
    <t>Итого  капитал</t>
  </si>
  <si>
    <t>Балансовая стоимость простой акции, в тенге</t>
  </si>
  <si>
    <t>Итого совокупный доход за период, за вычетом подоходного налога</t>
  </si>
  <si>
    <t>Заместитель Генерального директора</t>
  </si>
  <si>
    <t>Айдосов Г.А.</t>
  </si>
  <si>
    <t>Главный бухгалтер</t>
  </si>
  <si>
    <t>Мельдеханов Б.Н.</t>
  </si>
  <si>
    <r>
      <t xml:space="preserve">Наименование организации:   </t>
    </r>
    <r>
      <rPr>
        <b/>
        <sz val="12"/>
        <color theme="1"/>
        <rFont val="Times New Roman"/>
        <family val="1"/>
        <charset val="204"/>
      </rPr>
      <t>АО «КазТрансГаз Аймак»</t>
    </r>
  </si>
  <si>
    <t>Управляющий директор</t>
  </si>
  <si>
    <t>Нурланов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</si>
</sst>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0.0000"/>
    <numFmt numFmtId="166" formatCode="_-* #,##0.0000_р_._-;\-* #,##0.00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sz val="10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3" fontId="4" fillId="0" borderId="0" xfId="0" applyNumberFormat="1" applyFont="1"/>
    <xf numFmtId="3" fontId="6" fillId="0" borderId="0" xfId="0" applyNumberFormat="1" applyFont="1"/>
    <xf numFmtId="0" fontId="1" fillId="0" borderId="0" xfId="0" applyFont="1" applyFill="1"/>
    <xf numFmtId="164" fontId="1" fillId="0" borderId="0" xfId="1" applyNumberFormat="1" applyFont="1" applyFill="1"/>
    <xf numFmtId="0" fontId="0" fillId="0" borderId="0" xfId="0" applyFill="1"/>
    <xf numFmtId="3" fontId="0" fillId="0" borderId="0" xfId="0" applyNumberFormat="1" applyFill="1"/>
    <xf numFmtId="3" fontId="1" fillId="0" borderId="0" xfId="0" applyNumberFormat="1" applyFont="1" applyFill="1"/>
    <xf numFmtId="3" fontId="2" fillId="0" borderId="0" xfId="0" applyNumberFormat="1" applyFont="1" applyFill="1"/>
    <xf numFmtId="164" fontId="0" fillId="0" borderId="0" xfId="1" applyNumberFormat="1" applyFont="1"/>
    <xf numFmtId="164" fontId="9" fillId="0" borderId="0" xfId="1" applyNumberFormat="1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2" xfId="1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164" fontId="5" fillId="0" borderId="0" xfId="1" applyNumberFormat="1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64" fontId="5" fillId="0" borderId="3" xfId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7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7" fillId="0" borderId="5" xfId="1" applyNumberFormat="1" applyFont="1" applyBorder="1" applyAlignment="1">
      <alignment horizontal="right" vertical="center"/>
    </xf>
    <xf numFmtId="164" fontId="6" fillId="0" borderId="5" xfId="1" applyNumberFormat="1" applyFont="1" applyBorder="1" applyAlignment="1">
      <alignment horizontal="right" vertical="center"/>
    </xf>
    <xf numFmtId="164" fontId="7" fillId="0" borderId="6" xfId="1" applyNumberFormat="1" applyFont="1" applyBorder="1" applyAlignment="1">
      <alignment horizontal="right" vertical="center"/>
    </xf>
    <xf numFmtId="164" fontId="6" fillId="0" borderId="6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0" fontId="10" fillId="0" borderId="0" xfId="0" applyFont="1"/>
    <xf numFmtId="164" fontId="10" fillId="0" borderId="0" xfId="1" applyNumberFormat="1" applyFont="1"/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5" fillId="0" borderId="2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164" fontId="5" fillId="0" borderId="6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164" fontId="5" fillId="0" borderId="6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4" fillId="0" borderId="0" xfId="1" applyNumberFormat="1" applyFont="1"/>
    <xf numFmtId="0" fontId="11" fillId="0" borderId="0" xfId="0" applyFont="1" applyAlignment="1">
      <alignment vertical="center"/>
    </xf>
    <xf numFmtId="164" fontId="5" fillId="0" borderId="0" xfId="1" applyNumberFormat="1" applyFont="1" applyBorder="1" applyAlignment="1">
      <alignment vertical="center" wrapText="1"/>
    </xf>
    <xf numFmtId="0" fontId="5" fillId="0" borderId="1" xfId="0" applyFont="1" applyBorder="1"/>
    <xf numFmtId="0" fontId="4" fillId="0" borderId="1" xfId="0" applyFont="1" applyBorder="1"/>
    <xf numFmtId="0" fontId="5" fillId="0" borderId="0" xfId="0" applyFont="1" applyFill="1" applyAlignment="1">
      <alignment horizontal="left"/>
    </xf>
    <xf numFmtId="0" fontId="10" fillId="0" borderId="0" xfId="0" applyFont="1" applyAlignment="1">
      <alignment vertical="center" wrapText="1"/>
    </xf>
    <xf numFmtId="164" fontId="10" fillId="0" borderId="4" xfId="1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66" fontId="5" fillId="0" borderId="1" xfId="1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right" vertical="center" wrapText="1" indent="1"/>
    </xf>
    <xf numFmtId="164" fontId="4" fillId="0" borderId="1" xfId="1" applyNumberFormat="1" applyFont="1" applyBorder="1" applyAlignment="1">
      <alignment horizontal="right" vertical="center" wrapText="1" indent="1"/>
    </xf>
    <xf numFmtId="164" fontId="4" fillId="0" borderId="2" xfId="1" applyNumberFormat="1" applyFont="1" applyBorder="1" applyAlignment="1">
      <alignment horizontal="right" vertical="center" wrapText="1" indent="1"/>
    </xf>
    <xf numFmtId="164" fontId="6" fillId="0" borderId="1" xfId="1" applyNumberFormat="1" applyFont="1" applyBorder="1" applyAlignment="1">
      <alignment horizontal="right" vertical="center" wrapText="1" indent="1"/>
    </xf>
    <xf numFmtId="164" fontId="4" fillId="0" borderId="6" xfId="1" applyNumberFormat="1" applyFont="1" applyBorder="1" applyAlignment="1">
      <alignment horizontal="right" vertical="center" wrapText="1" indent="1"/>
    </xf>
    <xf numFmtId="0" fontId="5" fillId="0" borderId="0" xfId="0" applyFont="1" applyFill="1" applyAlignment="1">
      <alignment horizontal="right" indent="1"/>
    </xf>
    <xf numFmtId="165" fontId="4" fillId="0" borderId="1" xfId="0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right" indent="1"/>
    </xf>
    <xf numFmtId="164" fontId="12" fillId="0" borderId="2" xfId="1" applyNumberFormat="1" applyFont="1" applyBorder="1" applyAlignment="1">
      <alignment vertical="center" wrapText="1"/>
    </xf>
    <xf numFmtId="0" fontId="15" fillId="0" borderId="0" xfId="0" applyFont="1" applyFill="1"/>
    <xf numFmtId="0" fontId="16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16" fillId="0" borderId="1" xfId="0" applyFont="1" applyBorder="1" applyAlignment="1"/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2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3" fontId="19" fillId="0" borderId="0" xfId="0" applyNumberFormat="1" applyFont="1"/>
    <xf numFmtId="0" fontId="20" fillId="0" borderId="0" xfId="0" applyFont="1"/>
    <xf numFmtId="43" fontId="20" fillId="0" borderId="0" xfId="1" applyFont="1"/>
    <xf numFmtId="3" fontId="20" fillId="0" borderId="0" xfId="0" applyNumberFormat="1" applyFont="1"/>
    <xf numFmtId="43" fontId="21" fillId="0" borderId="0" xfId="1" applyFont="1"/>
    <xf numFmtId="0" fontId="21" fillId="0" borderId="0" xfId="0" applyFont="1"/>
    <xf numFmtId="3" fontId="21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1"/>
  <sheetViews>
    <sheetView topLeftCell="A4" zoomScale="80" zoomScaleNormal="80" zoomScaleSheetLayoutView="85" workbookViewId="0">
      <selection activeCell="B67" sqref="B67"/>
    </sheetView>
  </sheetViews>
  <sheetFormatPr defaultRowHeight="12.75" x14ac:dyDescent="0.2"/>
  <cols>
    <col min="1" max="1" width="4.28515625" style="1" customWidth="1"/>
    <col min="2" max="2" width="63.7109375" style="1" customWidth="1"/>
    <col min="3" max="3" width="12.28515625" style="1" customWidth="1"/>
    <col min="4" max="5" width="19" style="1" customWidth="1"/>
    <col min="6" max="6" width="14.42578125" style="1" customWidth="1"/>
    <col min="7" max="7" width="14.140625" style="1" customWidth="1"/>
    <col min="8" max="16384" width="9.140625" style="1"/>
  </cols>
  <sheetData>
    <row r="1" spans="2:5" ht="15.75" x14ac:dyDescent="0.25">
      <c r="B1" s="92" t="s">
        <v>122</v>
      </c>
    </row>
    <row r="2" spans="2:5" ht="3.75" customHeight="1" x14ac:dyDescent="0.2">
      <c r="B2" s="1" t="s">
        <v>6</v>
      </c>
    </row>
    <row r="4" spans="2:5" ht="23.25" customHeight="1" x14ac:dyDescent="0.2">
      <c r="B4" s="111" t="s">
        <v>111</v>
      </c>
      <c r="C4" s="111"/>
      <c r="D4" s="111"/>
      <c r="E4" s="111"/>
    </row>
    <row r="5" spans="2:5" ht="13.5" thickBot="1" x14ac:dyDescent="0.25">
      <c r="B5" s="93" t="s">
        <v>112</v>
      </c>
      <c r="C5" s="22" t="s">
        <v>17</v>
      </c>
      <c r="D5" s="94">
        <v>41912</v>
      </c>
      <c r="E5" s="95">
        <v>41639</v>
      </c>
    </row>
    <row r="6" spans="2:5" ht="15" x14ac:dyDescent="0.2">
      <c r="B6" s="97" t="s">
        <v>0</v>
      </c>
      <c r="C6" s="12"/>
      <c r="D6" s="24"/>
      <c r="E6" s="25"/>
    </row>
    <row r="7" spans="2:5" x14ac:dyDescent="0.2">
      <c r="B7" s="23" t="s">
        <v>18</v>
      </c>
      <c r="C7" s="12"/>
      <c r="D7" s="24"/>
      <c r="E7" s="25"/>
    </row>
    <row r="8" spans="2:5" x14ac:dyDescent="0.2">
      <c r="B8" s="26" t="s">
        <v>3</v>
      </c>
      <c r="C8" s="27">
        <v>5</v>
      </c>
      <c r="D8" s="39">
        <v>123718166</v>
      </c>
      <c r="E8" s="40">
        <v>95543254</v>
      </c>
    </row>
    <row r="9" spans="2:5" x14ac:dyDescent="0.2">
      <c r="B9" s="26" t="s">
        <v>4</v>
      </c>
      <c r="C9" s="27"/>
      <c r="D9" s="39">
        <v>224260</v>
      </c>
      <c r="E9" s="40">
        <v>270943</v>
      </c>
    </row>
    <row r="10" spans="2:5" x14ac:dyDescent="0.2">
      <c r="B10" s="26" t="s">
        <v>19</v>
      </c>
      <c r="C10" s="27">
        <v>12</v>
      </c>
      <c r="D10" s="39">
        <v>425638</v>
      </c>
      <c r="E10" s="40">
        <v>187744</v>
      </c>
    </row>
    <row r="11" spans="2:5" x14ac:dyDescent="0.2">
      <c r="B11" s="26" t="s">
        <v>20</v>
      </c>
      <c r="C11" s="27">
        <v>11</v>
      </c>
      <c r="D11" s="39">
        <v>533286</v>
      </c>
      <c r="E11" s="40">
        <v>200000</v>
      </c>
    </row>
    <row r="12" spans="2:5" x14ac:dyDescent="0.2">
      <c r="B12" s="26" t="s">
        <v>21</v>
      </c>
      <c r="C12" s="27"/>
      <c r="D12" s="39">
        <v>222407</v>
      </c>
      <c r="E12" s="40">
        <v>0</v>
      </c>
    </row>
    <row r="13" spans="2:5" ht="13.5" thickBot="1" x14ac:dyDescent="0.25">
      <c r="B13" s="26" t="s">
        <v>22</v>
      </c>
      <c r="C13" s="27">
        <v>10</v>
      </c>
      <c r="D13" s="39">
        <v>1066333</v>
      </c>
      <c r="E13" s="40">
        <v>1437941</v>
      </c>
    </row>
    <row r="14" spans="2:5" ht="21.75" customHeight="1" thickBot="1" x14ac:dyDescent="0.25">
      <c r="B14" s="30"/>
      <c r="C14" s="28"/>
      <c r="D14" s="41">
        <f>SUM(D8:D13)</f>
        <v>126190090</v>
      </c>
      <c r="E14" s="42">
        <f>SUM(E8:E13)</f>
        <v>97639882</v>
      </c>
    </row>
    <row r="15" spans="2:5" x14ac:dyDescent="0.2">
      <c r="B15" s="29"/>
      <c r="C15" s="96"/>
      <c r="D15" s="70"/>
      <c r="E15" s="71"/>
    </row>
    <row r="16" spans="2:5" x14ac:dyDescent="0.2">
      <c r="B16" s="23" t="s">
        <v>23</v>
      </c>
      <c r="C16" s="23"/>
      <c r="D16" s="61"/>
      <c r="E16" s="62"/>
    </row>
    <row r="17" spans="2:5" x14ac:dyDescent="0.2">
      <c r="B17" s="26" t="s">
        <v>24</v>
      </c>
      <c r="C17" s="27">
        <v>6</v>
      </c>
      <c r="D17" s="39">
        <v>2097880</v>
      </c>
      <c r="E17" s="40">
        <v>4477344</v>
      </c>
    </row>
    <row r="18" spans="2:5" x14ac:dyDescent="0.2">
      <c r="B18" s="26" t="s">
        <v>25</v>
      </c>
      <c r="C18" s="27">
        <v>7</v>
      </c>
      <c r="D18" s="39">
        <v>12889992</v>
      </c>
      <c r="E18" s="40">
        <v>15412501</v>
      </c>
    </row>
    <row r="19" spans="2:5" x14ac:dyDescent="0.2">
      <c r="B19" s="26" t="s">
        <v>26</v>
      </c>
      <c r="C19" s="27">
        <v>8</v>
      </c>
      <c r="D19" s="39">
        <v>1507697</v>
      </c>
      <c r="E19" s="40">
        <v>3131439</v>
      </c>
    </row>
    <row r="20" spans="2:5" x14ac:dyDescent="0.2">
      <c r="B20" s="26" t="s">
        <v>27</v>
      </c>
      <c r="C20" s="27">
        <v>9</v>
      </c>
      <c r="D20" s="39">
        <v>1222204</v>
      </c>
      <c r="E20" s="40">
        <v>2404224</v>
      </c>
    </row>
    <row r="21" spans="2:5" x14ac:dyDescent="0.2">
      <c r="B21" s="26" t="s">
        <v>28</v>
      </c>
      <c r="C21" s="13"/>
      <c r="D21" s="39">
        <v>942743</v>
      </c>
      <c r="E21" s="40">
        <v>609279</v>
      </c>
    </row>
    <row r="22" spans="2:5" x14ac:dyDescent="0.2">
      <c r="B22" s="26" t="s">
        <v>29</v>
      </c>
      <c r="C22" s="27">
        <v>12</v>
      </c>
      <c r="D22" s="39">
        <v>18098783</v>
      </c>
      <c r="E22" s="40">
        <v>3022444</v>
      </c>
    </row>
    <row r="23" spans="2:5" x14ac:dyDescent="0.2">
      <c r="B23" s="26" t="s">
        <v>30</v>
      </c>
      <c r="C23" s="27">
        <v>10</v>
      </c>
      <c r="D23" s="39">
        <v>581781</v>
      </c>
      <c r="E23" s="40">
        <v>501455</v>
      </c>
    </row>
    <row r="24" spans="2:5" ht="13.5" thickBot="1" x14ac:dyDescent="0.25">
      <c r="B24" s="26" t="s">
        <v>1</v>
      </c>
      <c r="C24" s="27">
        <v>11</v>
      </c>
      <c r="D24" s="39">
        <v>2030450</v>
      </c>
      <c r="E24" s="40">
        <v>1943773</v>
      </c>
    </row>
    <row r="25" spans="2:5" ht="21.75" customHeight="1" thickBot="1" x14ac:dyDescent="0.25">
      <c r="B25" s="30"/>
      <c r="C25" s="28"/>
      <c r="D25" s="41">
        <f>SUM(D17:D24)</f>
        <v>39371530</v>
      </c>
      <c r="E25" s="42">
        <f>SUM(E17:E24)</f>
        <v>31502459</v>
      </c>
    </row>
    <row r="26" spans="2:5" ht="21.75" customHeight="1" thickBot="1" x14ac:dyDescent="0.25">
      <c r="B26" s="31" t="s">
        <v>31</v>
      </c>
      <c r="C26" s="32"/>
      <c r="D26" s="43">
        <f>D25+D14</f>
        <v>165561620</v>
      </c>
      <c r="E26" s="44">
        <f>E25+E14</f>
        <v>129142341</v>
      </c>
    </row>
    <row r="27" spans="2:5" ht="13.5" thickTop="1" x14ac:dyDescent="0.2">
      <c r="B27" s="29"/>
      <c r="C27" s="13"/>
      <c r="D27" s="45"/>
      <c r="E27" s="46"/>
    </row>
    <row r="28" spans="2:5" ht="17.25" customHeight="1" x14ac:dyDescent="0.2">
      <c r="B28" s="98" t="s">
        <v>32</v>
      </c>
      <c r="C28" s="13"/>
      <c r="D28" s="45"/>
      <c r="E28" s="46"/>
    </row>
    <row r="29" spans="2:5" x14ac:dyDescent="0.2">
      <c r="B29" s="23" t="s">
        <v>33</v>
      </c>
      <c r="C29" s="13"/>
      <c r="D29" s="45"/>
      <c r="E29" s="46"/>
    </row>
    <row r="30" spans="2:5" x14ac:dyDescent="0.2">
      <c r="B30" s="26" t="s">
        <v>11</v>
      </c>
      <c r="C30" s="27">
        <v>13</v>
      </c>
      <c r="D30" s="39">
        <v>65033766</v>
      </c>
      <c r="E30" s="40">
        <v>62478299</v>
      </c>
    </row>
    <row r="31" spans="2:5" ht="13.5" thickBot="1" x14ac:dyDescent="0.25">
      <c r="B31" s="34" t="s">
        <v>12</v>
      </c>
      <c r="C31" s="35">
        <v>13</v>
      </c>
      <c r="D31" s="47">
        <v>31237578</v>
      </c>
      <c r="E31" s="48">
        <v>11314392</v>
      </c>
    </row>
    <row r="32" spans="2:5" ht="21.75" customHeight="1" thickBot="1" x14ac:dyDescent="0.25">
      <c r="B32" s="30" t="s">
        <v>34</v>
      </c>
      <c r="C32" s="28"/>
      <c r="D32" s="41">
        <f>SUM(D30:D31)</f>
        <v>96271344</v>
      </c>
      <c r="E32" s="42">
        <f>SUM(E30:E31)</f>
        <v>73792691</v>
      </c>
    </row>
    <row r="33" spans="2:5" x14ac:dyDescent="0.2">
      <c r="B33" s="23"/>
      <c r="C33" s="13"/>
      <c r="D33" s="45"/>
      <c r="E33" s="46"/>
    </row>
    <row r="34" spans="2:5" x14ac:dyDescent="0.2">
      <c r="B34" s="23" t="s">
        <v>35</v>
      </c>
      <c r="C34" s="13"/>
      <c r="D34" s="45"/>
      <c r="E34" s="46"/>
    </row>
    <row r="35" spans="2:5" x14ac:dyDescent="0.2">
      <c r="B35" s="26" t="s">
        <v>36</v>
      </c>
      <c r="C35" s="27">
        <v>14</v>
      </c>
      <c r="D35" s="39">
        <v>14151737</v>
      </c>
      <c r="E35" s="40">
        <v>4000136</v>
      </c>
    </row>
    <row r="36" spans="2:5" x14ac:dyDescent="0.2">
      <c r="B36" s="26" t="s">
        <v>37</v>
      </c>
      <c r="C36" s="27">
        <v>15</v>
      </c>
      <c r="D36" s="39">
        <v>8477150</v>
      </c>
      <c r="E36" s="40">
        <v>0</v>
      </c>
    </row>
    <row r="37" spans="2:5" x14ac:dyDescent="0.2">
      <c r="B37" s="26" t="s">
        <v>38</v>
      </c>
      <c r="C37" s="27"/>
      <c r="D37" s="39">
        <v>1894471</v>
      </c>
      <c r="E37" s="40">
        <v>1869651</v>
      </c>
    </row>
    <row r="38" spans="2:5" x14ac:dyDescent="0.2">
      <c r="B38" s="26" t="s">
        <v>39</v>
      </c>
      <c r="C38" s="27"/>
      <c r="D38" s="39">
        <v>461688</v>
      </c>
      <c r="E38" s="40">
        <v>0</v>
      </c>
    </row>
    <row r="39" spans="2:5" ht="13.5" thickBot="1" x14ac:dyDescent="0.25">
      <c r="B39" s="26" t="s">
        <v>40</v>
      </c>
      <c r="C39" s="27"/>
      <c r="D39" s="39">
        <v>3895169</v>
      </c>
      <c r="E39" s="40">
        <v>3888782</v>
      </c>
    </row>
    <row r="40" spans="2:5" ht="21.75" customHeight="1" thickBot="1" x14ac:dyDescent="0.25">
      <c r="B40" s="30"/>
      <c r="C40" s="28"/>
      <c r="D40" s="41">
        <f>SUM(D35:D39)</f>
        <v>28880215</v>
      </c>
      <c r="E40" s="42">
        <f>SUM(E35:E39)</f>
        <v>9758569</v>
      </c>
    </row>
    <row r="41" spans="2:5" x14ac:dyDescent="0.2">
      <c r="B41" s="29"/>
      <c r="C41" s="105"/>
      <c r="D41" s="107"/>
      <c r="E41" s="109"/>
    </row>
    <row r="42" spans="2:5" x14ac:dyDescent="0.2">
      <c r="B42" s="23" t="s">
        <v>41</v>
      </c>
      <c r="C42" s="106"/>
      <c r="D42" s="108"/>
      <c r="E42" s="110"/>
    </row>
    <row r="43" spans="2:5" x14ac:dyDescent="0.2">
      <c r="B43" s="26" t="s">
        <v>36</v>
      </c>
      <c r="C43" s="27">
        <v>14</v>
      </c>
      <c r="D43" s="39">
        <v>10293165</v>
      </c>
      <c r="E43" s="40">
        <v>16555389</v>
      </c>
    </row>
    <row r="44" spans="2:5" x14ac:dyDescent="0.2">
      <c r="B44" s="26" t="s">
        <v>42</v>
      </c>
      <c r="C44" s="27">
        <v>16</v>
      </c>
      <c r="D44" s="39">
        <v>25626254</v>
      </c>
      <c r="E44" s="40">
        <v>23719020</v>
      </c>
    </row>
    <row r="45" spans="2:5" x14ac:dyDescent="0.2">
      <c r="B45" s="26" t="s">
        <v>43</v>
      </c>
      <c r="C45" s="27">
        <v>18</v>
      </c>
      <c r="D45" s="39">
        <v>3451354</v>
      </c>
      <c r="E45" s="40">
        <v>2523078</v>
      </c>
    </row>
    <row r="46" spans="2:5" x14ac:dyDescent="0.2">
      <c r="B46" s="26" t="s">
        <v>44</v>
      </c>
      <c r="C46" s="27">
        <v>17</v>
      </c>
      <c r="D46" s="39">
        <v>113084</v>
      </c>
      <c r="E46" s="40">
        <v>62904</v>
      </c>
    </row>
    <row r="47" spans="2:5" x14ac:dyDescent="0.2">
      <c r="B47" s="26" t="s">
        <v>40</v>
      </c>
      <c r="C47" s="27"/>
      <c r="D47" s="39">
        <v>196080</v>
      </c>
      <c r="E47" s="40">
        <v>251682</v>
      </c>
    </row>
    <row r="48" spans="2:5" x14ac:dyDescent="0.2">
      <c r="B48" s="26" t="s">
        <v>45</v>
      </c>
      <c r="C48" s="27">
        <v>15</v>
      </c>
      <c r="D48" s="39">
        <v>161798</v>
      </c>
      <c r="E48" s="40">
        <v>0</v>
      </c>
    </row>
    <row r="49" spans="2:5" x14ac:dyDescent="0.2">
      <c r="B49" s="26" t="s">
        <v>46</v>
      </c>
      <c r="C49" s="27">
        <v>19</v>
      </c>
      <c r="D49" s="39">
        <v>0</v>
      </c>
      <c r="E49" s="40">
        <v>1394651</v>
      </c>
    </row>
    <row r="50" spans="2:5" ht="13.5" thickBot="1" x14ac:dyDescent="0.25">
      <c r="B50" s="26" t="s">
        <v>47</v>
      </c>
      <c r="C50" s="27">
        <v>20</v>
      </c>
      <c r="D50" s="39">
        <v>568326</v>
      </c>
      <c r="E50" s="40">
        <v>1084357</v>
      </c>
    </row>
    <row r="51" spans="2:5" ht="21.75" customHeight="1" thickBot="1" x14ac:dyDescent="0.25">
      <c r="B51" s="30"/>
      <c r="C51" s="28"/>
      <c r="D51" s="41">
        <f>SUM(D43:D50)</f>
        <v>40410061</v>
      </c>
      <c r="E51" s="42">
        <f>SUM(E43:E50)</f>
        <v>45591081</v>
      </c>
    </row>
    <row r="52" spans="2:5" ht="21.75" customHeight="1" thickBot="1" x14ac:dyDescent="0.25">
      <c r="B52" s="30" t="s">
        <v>48</v>
      </c>
      <c r="C52" s="28"/>
      <c r="D52" s="41">
        <f>D51+D40</f>
        <v>69290276</v>
      </c>
      <c r="E52" s="42">
        <f>E51+E40</f>
        <v>55349650</v>
      </c>
    </row>
    <row r="53" spans="2:5" ht="21.75" customHeight="1" thickBot="1" x14ac:dyDescent="0.25">
      <c r="B53" s="30" t="s">
        <v>49</v>
      </c>
      <c r="C53" s="28"/>
      <c r="D53" s="41">
        <f>D52+D32</f>
        <v>165561620</v>
      </c>
      <c r="E53" s="42">
        <f>E52+E32</f>
        <v>129142341</v>
      </c>
    </row>
    <row r="54" spans="2:5" s="49" customFormat="1" x14ac:dyDescent="0.2">
      <c r="D54" s="50"/>
      <c r="E54" s="50"/>
    </row>
    <row r="55" spans="2:5" ht="13.5" thickBot="1" x14ac:dyDescent="0.25">
      <c r="B55" s="75" t="s">
        <v>116</v>
      </c>
      <c r="C55" s="76"/>
      <c r="D55" s="47">
        <v>1610</v>
      </c>
      <c r="E55" s="48">
        <v>1280</v>
      </c>
    </row>
    <row r="56" spans="2:5" ht="27" customHeight="1" x14ac:dyDescent="0.2"/>
    <row r="57" spans="2:5" s="118" customFormat="1" ht="15" x14ac:dyDescent="0.25">
      <c r="B57" s="113" t="s">
        <v>118</v>
      </c>
      <c r="C57" s="114"/>
      <c r="D57" s="113" t="s">
        <v>119</v>
      </c>
      <c r="E57" s="117"/>
    </row>
    <row r="58" spans="2:5" s="118" customFormat="1" x14ac:dyDescent="0.2">
      <c r="B58" s="119" t="s">
        <v>8</v>
      </c>
      <c r="C58" s="119"/>
      <c r="D58" s="119"/>
    </row>
    <row r="59" spans="2:5" s="118" customFormat="1" ht="15" x14ac:dyDescent="0.25">
      <c r="B59" s="113" t="s">
        <v>120</v>
      </c>
      <c r="C59" s="116"/>
      <c r="D59" s="113" t="s">
        <v>121</v>
      </c>
    </row>
    <row r="60" spans="2:5" x14ac:dyDescent="0.2">
      <c r="B60" s="3" t="s">
        <v>9</v>
      </c>
      <c r="C60" s="2"/>
      <c r="D60" s="2"/>
    </row>
    <row r="61" spans="2:5" x14ac:dyDescent="0.2">
      <c r="B61" s="3"/>
      <c r="C61" s="2"/>
      <c r="D61" s="2"/>
    </row>
  </sheetData>
  <mergeCells count="4">
    <mergeCell ref="C41:C42"/>
    <mergeCell ref="D41:D42"/>
    <mergeCell ref="E41:E42"/>
    <mergeCell ref="B4:E4"/>
  </mergeCells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2"/>
  <sheetViews>
    <sheetView tabSelected="1" zoomScale="80" zoomScaleNormal="80" workbookViewId="0">
      <selection activeCell="D39" sqref="D39"/>
    </sheetView>
  </sheetViews>
  <sheetFormatPr defaultRowHeight="15" x14ac:dyDescent="0.25"/>
  <cols>
    <col min="1" max="1" width="9.140625" style="6"/>
    <col min="2" max="2" width="72.28515625" style="4" customWidth="1"/>
    <col min="3" max="3" width="10.140625" style="4" bestFit="1" customWidth="1"/>
    <col min="4" max="4" width="18.28515625" style="5" bestFit="1" customWidth="1"/>
    <col min="5" max="5" width="20.42578125" style="5" bestFit="1" customWidth="1"/>
    <col min="6" max="6" width="12.7109375" style="6" customWidth="1"/>
    <col min="7" max="7" width="9.140625" style="6"/>
    <col min="8" max="9" width="12.28515625" style="6" bestFit="1" customWidth="1"/>
    <col min="10" max="16384" width="9.140625" style="6"/>
  </cols>
  <sheetData>
    <row r="1" spans="2:8" ht="15.75" x14ac:dyDescent="0.25">
      <c r="B1" s="92" t="s">
        <v>122</v>
      </c>
    </row>
    <row r="3" spans="2:8" ht="15.75" x14ac:dyDescent="0.25">
      <c r="B3" s="111" t="s">
        <v>110</v>
      </c>
      <c r="C3" s="111"/>
      <c r="D3" s="111"/>
      <c r="E3" s="111"/>
      <c r="H3" s="73"/>
    </row>
    <row r="4" spans="2:8" s="52" customFormat="1" ht="15.75" customHeight="1" thickBot="1" x14ac:dyDescent="0.25">
      <c r="B4" s="93" t="s">
        <v>112</v>
      </c>
      <c r="C4" s="22" t="s">
        <v>17</v>
      </c>
      <c r="D4" s="99" t="s">
        <v>50</v>
      </c>
      <c r="E4" s="100" t="s">
        <v>51</v>
      </c>
    </row>
    <row r="5" spans="2:8" s="52" customFormat="1" ht="15" customHeight="1" x14ac:dyDescent="0.2">
      <c r="B5" s="26" t="s">
        <v>52</v>
      </c>
      <c r="C5" s="13">
        <v>21</v>
      </c>
      <c r="D5" s="45">
        <v>95460922</v>
      </c>
      <c r="E5" s="83">
        <v>74176974</v>
      </c>
    </row>
    <row r="6" spans="2:8" s="52" customFormat="1" ht="15" customHeight="1" thickBot="1" x14ac:dyDescent="0.25">
      <c r="B6" s="34" t="s">
        <v>53</v>
      </c>
      <c r="C6" s="37">
        <v>22</v>
      </c>
      <c r="D6" s="45">
        <v>-91685313</v>
      </c>
      <c r="E6" s="84">
        <v>-71177910</v>
      </c>
    </row>
    <row r="7" spans="2:8" s="52" customFormat="1" ht="15" customHeight="1" x14ac:dyDescent="0.2">
      <c r="B7" s="53" t="s">
        <v>54</v>
      </c>
      <c r="C7" s="12"/>
      <c r="D7" s="57">
        <f>SUM(D5:D6)</f>
        <v>3775609</v>
      </c>
      <c r="E7" s="83">
        <f>SUM(E5:E6)</f>
        <v>2999064</v>
      </c>
    </row>
    <row r="8" spans="2:8" s="52" customFormat="1" ht="12.75" x14ac:dyDescent="0.2">
      <c r="B8" s="29" t="s">
        <v>55</v>
      </c>
      <c r="C8" s="13"/>
      <c r="D8" s="45"/>
      <c r="E8" s="83"/>
    </row>
    <row r="9" spans="2:8" s="52" customFormat="1" ht="15" customHeight="1" x14ac:dyDescent="0.2">
      <c r="B9" s="26" t="s">
        <v>56</v>
      </c>
      <c r="C9" s="13">
        <v>23</v>
      </c>
      <c r="D9" s="45">
        <v>-4035032</v>
      </c>
      <c r="E9" s="83">
        <v>-3405251</v>
      </c>
    </row>
    <row r="10" spans="2:8" s="52" customFormat="1" ht="15" customHeight="1" x14ac:dyDescent="0.2">
      <c r="B10" s="26" t="s">
        <v>57</v>
      </c>
      <c r="C10" s="13">
        <v>24</v>
      </c>
      <c r="D10" s="45">
        <v>3487196</v>
      </c>
      <c r="E10" s="83">
        <v>2688827</v>
      </c>
    </row>
    <row r="11" spans="2:8" s="52" customFormat="1" ht="15" customHeight="1" thickBot="1" x14ac:dyDescent="0.25">
      <c r="B11" s="26" t="s">
        <v>58</v>
      </c>
      <c r="C11" s="13">
        <v>24</v>
      </c>
      <c r="D11" s="45">
        <v>-1562156</v>
      </c>
      <c r="E11" s="83">
        <v>-1667024</v>
      </c>
    </row>
    <row r="12" spans="2:8" s="52" customFormat="1" ht="15" customHeight="1" x14ac:dyDescent="0.2">
      <c r="B12" s="54" t="s">
        <v>63</v>
      </c>
      <c r="C12" s="55"/>
      <c r="D12" s="57">
        <f>SUM(D7:D11)</f>
        <v>1665617</v>
      </c>
      <c r="E12" s="85">
        <f>SUM(E7:E11)</f>
        <v>615616</v>
      </c>
    </row>
    <row r="13" spans="2:8" s="52" customFormat="1" ht="12.75" x14ac:dyDescent="0.2">
      <c r="B13" s="29" t="s">
        <v>55</v>
      </c>
      <c r="C13" s="13"/>
      <c r="D13" s="45"/>
      <c r="E13" s="83"/>
    </row>
    <row r="14" spans="2:8" s="52" customFormat="1" ht="15" customHeight="1" x14ac:dyDescent="0.2">
      <c r="B14" s="29" t="s">
        <v>59</v>
      </c>
      <c r="C14" s="13"/>
      <c r="D14" s="45">
        <v>6768</v>
      </c>
      <c r="E14" s="83">
        <v>28714</v>
      </c>
    </row>
    <row r="15" spans="2:8" s="52" customFormat="1" ht="15" customHeight="1" x14ac:dyDescent="0.2">
      <c r="B15" s="26" t="s">
        <v>60</v>
      </c>
      <c r="C15" s="13"/>
      <c r="D15" s="45">
        <v>554134</v>
      </c>
      <c r="E15" s="83">
        <v>412699</v>
      </c>
    </row>
    <row r="16" spans="2:8" s="52" customFormat="1" ht="15" customHeight="1" thickBot="1" x14ac:dyDescent="0.25">
      <c r="B16" s="34" t="s">
        <v>61</v>
      </c>
      <c r="C16" s="35">
        <v>25</v>
      </c>
      <c r="D16" s="47">
        <v>-1650347</v>
      </c>
      <c r="E16" s="86">
        <v>-578174</v>
      </c>
    </row>
    <row r="17" spans="2:8" s="52" customFormat="1" ht="15" customHeight="1" x14ac:dyDescent="0.2">
      <c r="B17" s="33" t="s">
        <v>64</v>
      </c>
      <c r="C17" s="12"/>
      <c r="D17" s="45">
        <f>SUM(D12:D16)</f>
        <v>576172</v>
      </c>
      <c r="E17" s="83">
        <f>SUM(E12:E16)</f>
        <v>478855</v>
      </c>
    </row>
    <row r="18" spans="2:8" s="52" customFormat="1" ht="12.75" x14ac:dyDescent="0.2">
      <c r="B18" s="29" t="s">
        <v>55</v>
      </c>
      <c r="C18" s="13"/>
      <c r="D18" s="45"/>
      <c r="E18" s="83"/>
    </row>
    <row r="19" spans="2:8" s="52" customFormat="1" ht="15.75" customHeight="1" thickBot="1" x14ac:dyDescent="0.25">
      <c r="B19" s="34" t="s">
        <v>5</v>
      </c>
      <c r="C19" s="37">
        <v>26</v>
      </c>
      <c r="D19" s="58">
        <v>-109581</v>
      </c>
      <c r="E19" s="84">
        <v>-115269</v>
      </c>
    </row>
    <row r="20" spans="2:8" s="52" customFormat="1" ht="15.75" customHeight="1" thickBot="1" x14ac:dyDescent="0.25">
      <c r="B20" s="36" t="s">
        <v>15</v>
      </c>
      <c r="C20" s="22"/>
      <c r="D20" s="58">
        <f>SUM(D17:D19)</f>
        <v>466591</v>
      </c>
      <c r="E20" s="84">
        <f>SUM(E17:E19)</f>
        <v>363586</v>
      </c>
    </row>
    <row r="21" spans="2:8" s="52" customFormat="1" ht="15.75" customHeight="1" thickBot="1" x14ac:dyDescent="0.25">
      <c r="B21" s="56" t="s">
        <v>62</v>
      </c>
      <c r="C21" s="22"/>
      <c r="D21" s="58">
        <v>-97726</v>
      </c>
      <c r="E21" s="84" t="s">
        <v>10</v>
      </c>
    </row>
    <row r="22" spans="2:8" s="52" customFormat="1" ht="15.75" customHeight="1" thickBot="1" x14ac:dyDescent="0.25">
      <c r="B22" s="31" t="s">
        <v>117</v>
      </c>
      <c r="C22" s="32"/>
      <c r="D22" s="59">
        <f>SUM(D20:D21)</f>
        <v>368865</v>
      </c>
      <c r="E22" s="87">
        <f>SUM(E20:E21)</f>
        <v>363586</v>
      </c>
    </row>
    <row r="23" spans="2:8" s="52" customFormat="1" ht="13.5" thickTop="1" x14ac:dyDescent="0.2">
      <c r="B23" s="51"/>
      <c r="C23" s="51"/>
      <c r="D23" s="51"/>
      <c r="E23" s="88"/>
    </row>
    <row r="24" spans="2:8" s="52" customFormat="1" ht="13.5" thickBot="1" x14ac:dyDescent="0.25">
      <c r="B24" s="80" t="s">
        <v>113</v>
      </c>
      <c r="C24" s="81"/>
      <c r="D24" s="82">
        <v>6.3E-3</v>
      </c>
      <c r="E24" s="89">
        <v>7.7000000000000002E-3</v>
      </c>
    </row>
    <row r="25" spans="2:8" s="52" customFormat="1" ht="12.75" x14ac:dyDescent="0.2">
      <c r="B25" s="77"/>
      <c r="C25" s="51"/>
      <c r="D25" s="51"/>
      <c r="E25" s="90"/>
    </row>
    <row r="26" spans="2:8" s="52" customFormat="1" ht="13.5" thickBot="1" x14ac:dyDescent="0.25">
      <c r="B26" s="80" t="s">
        <v>114</v>
      </c>
      <c r="C26" s="81"/>
      <c r="D26" s="82">
        <v>6.3E-3</v>
      </c>
      <c r="E26" s="89">
        <v>7.7000000000000002E-3</v>
      </c>
    </row>
    <row r="28" spans="2:8" s="114" customFormat="1" x14ac:dyDescent="0.25">
      <c r="B28" s="113" t="s">
        <v>123</v>
      </c>
      <c r="D28" s="113" t="s">
        <v>124</v>
      </c>
      <c r="E28" s="115"/>
    </row>
    <row r="29" spans="2:8" s="114" customFormat="1" ht="21" customHeight="1" x14ac:dyDescent="0.2">
      <c r="B29" s="116" t="s">
        <v>8</v>
      </c>
      <c r="C29" s="116"/>
      <c r="D29" s="116"/>
    </row>
    <row r="30" spans="2:8" s="114" customFormat="1" x14ac:dyDescent="0.25">
      <c r="B30" s="113" t="s">
        <v>120</v>
      </c>
      <c r="C30" s="116"/>
      <c r="D30" s="113" t="s">
        <v>121</v>
      </c>
    </row>
    <row r="31" spans="2:8" x14ac:dyDescent="0.25">
      <c r="B31" s="9" t="s">
        <v>7</v>
      </c>
      <c r="C31" s="8"/>
    </row>
    <row r="32" spans="2:8" x14ac:dyDescent="0.25">
      <c r="B32" s="9"/>
      <c r="C32" s="8"/>
      <c r="H32" s="7"/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60"/>
  <sheetViews>
    <sheetView topLeftCell="A25" zoomScale="80" zoomScaleNormal="80" workbookViewId="0">
      <selection activeCell="A58" sqref="A58:XFD60"/>
    </sheetView>
  </sheetViews>
  <sheetFormatPr defaultRowHeight="15" x14ac:dyDescent="0.25"/>
  <cols>
    <col min="2" max="2" width="74.5703125" customWidth="1"/>
    <col min="3" max="3" width="16" bestFit="1" customWidth="1"/>
    <col min="4" max="4" width="17.42578125" style="11" customWidth="1"/>
    <col min="5" max="5" width="17.42578125" style="10" customWidth="1"/>
  </cols>
  <sheetData>
    <row r="2" spans="2:5" ht="15.75" x14ac:dyDescent="0.25">
      <c r="B2" s="92" t="s">
        <v>122</v>
      </c>
      <c r="C2" s="10"/>
    </row>
    <row r="3" spans="2:5" x14ac:dyDescent="0.25">
      <c r="B3" s="4"/>
      <c r="C3" s="10"/>
    </row>
    <row r="4" spans="2:5" x14ac:dyDescent="0.25">
      <c r="B4" s="111" t="s">
        <v>104</v>
      </c>
      <c r="C4" s="111"/>
      <c r="D4" s="111"/>
      <c r="E4" s="111"/>
    </row>
    <row r="5" spans="2:5" ht="15.75" thickBot="1" x14ac:dyDescent="0.3">
      <c r="B5" s="93" t="s">
        <v>112</v>
      </c>
      <c r="C5" s="22" t="s">
        <v>17</v>
      </c>
      <c r="D5" s="101" t="s">
        <v>50</v>
      </c>
      <c r="E5" s="102" t="s">
        <v>51</v>
      </c>
    </row>
    <row r="6" spans="2:5" x14ac:dyDescent="0.25">
      <c r="B6" s="23" t="s">
        <v>65</v>
      </c>
      <c r="C6" s="13"/>
      <c r="D6" s="61"/>
      <c r="E6" s="62"/>
    </row>
    <row r="7" spans="2:5" x14ac:dyDescent="0.25">
      <c r="B7" s="29" t="s">
        <v>66</v>
      </c>
      <c r="C7" s="13"/>
      <c r="D7" s="61">
        <v>576172</v>
      </c>
      <c r="E7" s="62">
        <v>478855</v>
      </c>
    </row>
    <row r="8" spans="2:5" x14ac:dyDescent="0.25">
      <c r="B8" s="23" t="s">
        <v>67</v>
      </c>
      <c r="C8" s="13"/>
      <c r="D8" s="61"/>
      <c r="E8" s="62"/>
    </row>
    <row r="9" spans="2:5" x14ac:dyDescent="0.25">
      <c r="B9" s="29" t="s">
        <v>68</v>
      </c>
      <c r="C9" s="13" t="s">
        <v>69</v>
      </c>
      <c r="D9" s="61">
        <v>3737626</v>
      </c>
      <c r="E9" s="62">
        <v>2631856</v>
      </c>
    </row>
    <row r="10" spans="2:5" x14ac:dyDescent="0.25">
      <c r="B10" s="29" t="s">
        <v>70</v>
      </c>
      <c r="C10" s="13"/>
      <c r="D10" s="61">
        <v>1096213</v>
      </c>
      <c r="E10" s="62">
        <v>165475</v>
      </c>
    </row>
    <row r="11" spans="2:5" x14ac:dyDescent="0.25">
      <c r="B11" s="29" t="s">
        <v>71</v>
      </c>
      <c r="C11" s="13">
        <v>23</v>
      </c>
      <c r="D11" s="61">
        <v>403862</v>
      </c>
      <c r="E11" s="62">
        <v>18905</v>
      </c>
    </row>
    <row r="12" spans="2:5" x14ac:dyDescent="0.25">
      <c r="B12" s="29" t="s">
        <v>72</v>
      </c>
      <c r="C12" s="13"/>
      <c r="D12" s="61">
        <v>-13265</v>
      </c>
      <c r="E12" s="62">
        <v>12889</v>
      </c>
    </row>
    <row r="13" spans="2:5" x14ac:dyDescent="0.25">
      <c r="B13" s="29" t="s">
        <v>73</v>
      </c>
      <c r="C13" s="13"/>
      <c r="D13" s="61">
        <v>-121520</v>
      </c>
      <c r="E13" s="62">
        <v>-28713</v>
      </c>
    </row>
    <row r="14" spans="2:5" x14ac:dyDescent="0.25">
      <c r="B14" s="29" t="s">
        <v>74</v>
      </c>
      <c r="C14" s="13">
        <v>24</v>
      </c>
      <c r="D14" s="61">
        <v>-191696</v>
      </c>
      <c r="E14" s="62">
        <v>-148751</v>
      </c>
    </row>
    <row r="15" spans="2:5" x14ac:dyDescent="0.25">
      <c r="B15" s="29" t="s">
        <v>75</v>
      </c>
      <c r="C15" s="13">
        <v>23</v>
      </c>
      <c r="D15" s="61">
        <v>268925</v>
      </c>
      <c r="E15" s="62">
        <v>0</v>
      </c>
    </row>
    <row r="16" spans="2:5" x14ac:dyDescent="0.25">
      <c r="B16" s="29" t="s">
        <v>76</v>
      </c>
      <c r="C16" s="13"/>
      <c r="D16" s="62">
        <v>0</v>
      </c>
      <c r="E16" s="62">
        <v>3894</v>
      </c>
    </row>
    <row r="17" spans="2:5" ht="15.75" thickBot="1" x14ac:dyDescent="0.3">
      <c r="B17" s="56" t="s">
        <v>77</v>
      </c>
      <c r="C17" s="37"/>
      <c r="D17" s="63">
        <v>0</v>
      </c>
      <c r="E17" s="63">
        <v>-670</v>
      </c>
    </row>
    <row r="18" spans="2:5" x14ac:dyDescent="0.25">
      <c r="B18" s="23" t="s">
        <v>78</v>
      </c>
      <c r="C18" s="13"/>
      <c r="D18" s="61">
        <f>SUM(D7:D17)</f>
        <v>5756317</v>
      </c>
      <c r="E18" s="62">
        <f>SUM(E7:E17)</f>
        <v>3133740</v>
      </c>
    </row>
    <row r="19" spans="2:5" x14ac:dyDescent="0.25">
      <c r="B19" s="29"/>
      <c r="C19" s="29"/>
      <c r="D19" s="61"/>
      <c r="E19" s="62"/>
    </row>
    <row r="20" spans="2:5" x14ac:dyDescent="0.25">
      <c r="B20" s="29" t="s">
        <v>79</v>
      </c>
      <c r="C20" s="29"/>
      <c r="D20" s="61"/>
      <c r="E20" s="62"/>
    </row>
    <row r="21" spans="2:5" x14ac:dyDescent="0.25">
      <c r="B21" s="29" t="s">
        <v>25</v>
      </c>
      <c r="C21" s="13"/>
      <c r="D21" s="61">
        <v>2208279</v>
      </c>
      <c r="E21" s="62">
        <v>8933233</v>
      </c>
    </row>
    <row r="22" spans="2:5" x14ac:dyDescent="0.25">
      <c r="B22" s="29" t="s">
        <v>26</v>
      </c>
      <c r="C22" s="13"/>
      <c r="D22" s="61">
        <v>1623926</v>
      </c>
      <c r="E22" s="62">
        <v>-2060608</v>
      </c>
    </row>
    <row r="23" spans="2:5" x14ac:dyDescent="0.25">
      <c r="B23" s="29" t="s">
        <v>27</v>
      </c>
      <c r="C23" s="13"/>
      <c r="D23" s="61">
        <v>1295182</v>
      </c>
      <c r="E23" s="62">
        <v>-848506</v>
      </c>
    </row>
    <row r="24" spans="2:5" x14ac:dyDescent="0.25">
      <c r="B24" s="29" t="s">
        <v>2</v>
      </c>
      <c r="C24" s="13"/>
      <c r="D24" s="61">
        <v>2404154</v>
      </c>
      <c r="E24" s="62">
        <v>1670</v>
      </c>
    </row>
    <row r="25" spans="2:5" x14ac:dyDescent="0.25">
      <c r="B25" s="29" t="s">
        <v>30</v>
      </c>
      <c r="C25" s="13"/>
      <c r="D25" s="61">
        <v>-275765</v>
      </c>
      <c r="E25" s="62">
        <v>160740</v>
      </c>
    </row>
    <row r="26" spans="2:5" x14ac:dyDescent="0.25">
      <c r="B26" s="29" t="s">
        <v>80</v>
      </c>
      <c r="C26" s="13"/>
      <c r="D26" s="61"/>
      <c r="E26" s="62"/>
    </row>
    <row r="27" spans="2:5" x14ac:dyDescent="0.25">
      <c r="B27" s="29" t="s">
        <v>42</v>
      </c>
      <c r="C27" s="13"/>
      <c r="D27" s="61">
        <v>-2296956</v>
      </c>
      <c r="E27" s="62">
        <v>-6175632</v>
      </c>
    </row>
    <row r="28" spans="2:5" x14ac:dyDescent="0.25">
      <c r="B28" s="29" t="s">
        <v>43</v>
      </c>
      <c r="C28" s="13"/>
      <c r="D28" s="61">
        <v>928276</v>
      </c>
      <c r="E28" s="62">
        <v>318033</v>
      </c>
    </row>
    <row r="29" spans="2:5" x14ac:dyDescent="0.25">
      <c r="B29" s="29" t="s">
        <v>44</v>
      </c>
      <c r="C29" s="13"/>
      <c r="D29" s="61">
        <v>47189</v>
      </c>
      <c r="E29" s="62">
        <v>-557373</v>
      </c>
    </row>
    <row r="30" spans="2:5" ht="15.75" thickBot="1" x14ac:dyDescent="0.3">
      <c r="B30" s="56" t="s">
        <v>47</v>
      </c>
      <c r="C30" s="37"/>
      <c r="D30" s="64">
        <v>-1952556</v>
      </c>
      <c r="E30" s="63">
        <v>-666345</v>
      </c>
    </row>
    <row r="31" spans="2:5" x14ac:dyDescent="0.25">
      <c r="B31" s="23" t="s">
        <v>81</v>
      </c>
      <c r="C31" s="13"/>
      <c r="D31" s="61">
        <f>SUM(D18:D30)</f>
        <v>9738046</v>
      </c>
      <c r="E31" s="62">
        <f>SUM(E18:E30)</f>
        <v>2238952</v>
      </c>
    </row>
    <row r="32" spans="2:5" x14ac:dyDescent="0.25">
      <c r="B32" s="29"/>
      <c r="C32" s="29"/>
    </row>
    <row r="33" spans="2:5" x14ac:dyDescent="0.25">
      <c r="B33" s="29" t="s">
        <v>82</v>
      </c>
      <c r="C33" s="29"/>
      <c r="D33" s="61">
        <v>-1222998</v>
      </c>
      <c r="E33" s="62">
        <v>-536014</v>
      </c>
    </row>
    <row r="34" spans="2:5" x14ac:dyDescent="0.25">
      <c r="B34" s="29" t="s">
        <v>83</v>
      </c>
      <c r="C34" s="13"/>
      <c r="D34" s="61">
        <v>-336810</v>
      </c>
      <c r="E34" s="62">
        <v>-403375</v>
      </c>
    </row>
    <row r="35" spans="2:5" ht="15.75" thickBot="1" x14ac:dyDescent="0.3">
      <c r="B35" s="56" t="s">
        <v>84</v>
      </c>
      <c r="C35" s="37"/>
      <c r="D35" s="64">
        <v>357715</v>
      </c>
      <c r="E35" s="63">
        <v>710</v>
      </c>
    </row>
    <row r="36" spans="2:5" ht="15.75" thickBot="1" x14ac:dyDescent="0.3">
      <c r="B36" s="36" t="s">
        <v>85</v>
      </c>
      <c r="C36" s="37"/>
      <c r="D36" s="64">
        <f>SUM(D31:D35)</f>
        <v>8535953</v>
      </c>
      <c r="E36" s="63">
        <f>SUM(E31:E35)</f>
        <v>1300273</v>
      </c>
    </row>
    <row r="37" spans="2:5" x14ac:dyDescent="0.25">
      <c r="B37" s="23"/>
      <c r="C37" s="69"/>
      <c r="D37" s="70"/>
      <c r="E37" s="71"/>
    </row>
    <row r="38" spans="2:5" x14ac:dyDescent="0.25">
      <c r="B38" s="23" t="s">
        <v>86</v>
      </c>
      <c r="C38" s="29"/>
      <c r="D38" s="61"/>
      <c r="E38" s="62"/>
    </row>
    <row r="39" spans="2:5" x14ac:dyDescent="0.25">
      <c r="B39" s="29" t="s">
        <v>14</v>
      </c>
      <c r="C39" s="13"/>
      <c r="D39" s="61">
        <v>-37257</v>
      </c>
      <c r="E39" s="62">
        <v>-253</v>
      </c>
    </row>
    <row r="40" spans="2:5" x14ac:dyDescent="0.25">
      <c r="B40" s="29" t="s">
        <v>87</v>
      </c>
      <c r="C40" s="13"/>
      <c r="D40" s="61">
        <v>-15413008</v>
      </c>
      <c r="E40" s="62">
        <v>-10223808</v>
      </c>
    </row>
    <row r="41" spans="2:5" x14ac:dyDescent="0.25">
      <c r="B41" s="29" t="s">
        <v>13</v>
      </c>
      <c r="C41" s="13"/>
      <c r="D41" s="61">
        <v>-6400371</v>
      </c>
      <c r="E41" s="62">
        <v>-4102966</v>
      </c>
    </row>
    <row r="42" spans="2:5" ht="15.75" thickBot="1" x14ac:dyDescent="0.3">
      <c r="B42" s="29" t="s">
        <v>88</v>
      </c>
      <c r="C42" s="13"/>
      <c r="D42" s="61">
        <v>529429</v>
      </c>
      <c r="E42" s="62">
        <v>4292</v>
      </c>
    </row>
    <row r="43" spans="2:5" ht="15.75" thickBot="1" x14ac:dyDescent="0.3">
      <c r="B43" s="30" t="s">
        <v>89</v>
      </c>
      <c r="C43" s="38"/>
      <c r="D43" s="65">
        <f>SUM(D39:D42)</f>
        <v>-21321207</v>
      </c>
      <c r="E43" s="66">
        <f>SUM(E39:E42)</f>
        <v>-14322735</v>
      </c>
    </row>
    <row r="44" spans="2:5" x14ac:dyDescent="0.25">
      <c r="B44" s="23"/>
      <c r="C44" s="69"/>
      <c r="D44" s="70"/>
      <c r="E44" s="71"/>
    </row>
    <row r="45" spans="2:5" x14ac:dyDescent="0.25">
      <c r="B45" s="23" t="s">
        <v>90</v>
      </c>
      <c r="C45" s="29"/>
      <c r="D45" s="61"/>
      <c r="E45" s="62"/>
    </row>
    <row r="46" spans="2:5" x14ac:dyDescent="0.25">
      <c r="B46" s="29" t="s">
        <v>91</v>
      </c>
      <c r="C46" s="13"/>
      <c r="D46" s="61">
        <v>34724607</v>
      </c>
      <c r="E46" s="62">
        <v>54251654</v>
      </c>
    </row>
    <row r="47" spans="2:5" x14ac:dyDescent="0.25">
      <c r="B47" s="29" t="s">
        <v>92</v>
      </c>
      <c r="C47" s="13"/>
      <c r="D47" s="61">
        <v>-31023931</v>
      </c>
      <c r="E47" s="62">
        <v>-43846297</v>
      </c>
    </row>
    <row r="48" spans="2:5" x14ac:dyDescent="0.25">
      <c r="B48" s="29" t="s">
        <v>93</v>
      </c>
      <c r="C48" s="13">
        <v>15</v>
      </c>
      <c r="D48" s="61">
        <v>8455124</v>
      </c>
      <c r="E48" s="62">
        <v>0</v>
      </c>
    </row>
    <row r="49" spans="2:5" x14ac:dyDescent="0.25">
      <c r="B49" s="29" t="s">
        <v>94</v>
      </c>
      <c r="C49" s="13">
        <v>13</v>
      </c>
      <c r="D49" s="61">
        <v>-837709</v>
      </c>
      <c r="E49" s="62">
        <v>0</v>
      </c>
    </row>
    <row r="50" spans="2:5" ht="15.75" thickBot="1" x14ac:dyDescent="0.3">
      <c r="B50" s="29" t="s">
        <v>95</v>
      </c>
      <c r="C50" s="37">
        <v>13</v>
      </c>
      <c r="D50" s="64">
        <v>1553840</v>
      </c>
      <c r="E50" s="63">
        <v>1929929</v>
      </c>
    </row>
    <row r="51" spans="2:5" ht="15.75" thickBot="1" x14ac:dyDescent="0.3">
      <c r="B51" s="30" t="s">
        <v>96</v>
      </c>
      <c r="C51" s="37"/>
      <c r="D51" s="64">
        <f>SUM(D46:D50)</f>
        <v>12871931</v>
      </c>
      <c r="E51" s="63">
        <f>SUM(E46:E50)</f>
        <v>12335286</v>
      </c>
    </row>
    <row r="52" spans="2:5" x14ac:dyDescent="0.25">
      <c r="B52" s="23" t="s">
        <v>55</v>
      </c>
      <c r="C52" s="13"/>
      <c r="D52" s="61"/>
      <c r="E52" s="62"/>
    </row>
    <row r="53" spans="2:5" x14ac:dyDescent="0.25">
      <c r="B53" s="23" t="s">
        <v>97</v>
      </c>
      <c r="C53" s="13"/>
      <c r="D53" s="61">
        <f>D51+D43+D36</f>
        <v>86677</v>
      </c>
      <c r="E53" s="62">
        <f>E51+E43+E36</f>
        <v>-687176</v>
      </c>
    </row>
    <row r="54" spans="2:5" ht="15.75" thickBot="1" x14ac:dyDescent="0.3">
      <c r="B54" s="36" t="s">
        <v>98</v>
      </c>
      <c r="C54" s="37"/>
      <c r="D54" s="64"/>
      <c r="E54" s="63">
        <v>-603</v>
      </c>
    </row>
    <row r="55" spans="2:5" ht="15.75" thickBot="1" x14ac:dyDescent="0.3">
      <c r="B55" s="36" t="s">
        <v>99</v>
      </c>
      <c r="C55" s="37"/>
      <c r="D55" s="64">
        <v>1943773</v>
      </c>
      <c r="E55" s="63">
        <v>2516375</v>
      </c>
    </row>
    <row r="56" spans="2:5" ht="15.75" thickBot="1" x14ac:dyDescent="0.3">
      <c r="B56" s="31" t="s">
        <v>100</v>
      </c>
      <c r="C56" s="60">
        <v>11</v>
      </c>
      <c r="D56" s="67">
        <f>D53+D55+D54</f>
        <v>2030450</v>
      </c>
      <c r="E56" s="68">
        <f>E53+E55+E54</f>
        <v>1828596</v>
      </c>
    </row>
    <row r="57" spans="2:5" ht="15.75" thickTop="1" x14ac:dyDescent="0.25">
      <c r="D57" s="72"/>
    </row>
    <row r="58" spans="2:5" s="118" customFormat="1" x14ac:dyDescent="0.25">
      <c r="B58" s="113" t="s">
        <v>118</v>
      </c>
      <c r="C58" s="114"/>
      <c r="D58" s="113" t="s">
        <v>119</v>
      </c>
      <c r="E58" s="117"/>
    </row>
    <row r="59" spans="2:5" s="118" customFormat="1" ht="14.25" x14ac:dyDescent="0.2">
      <c r="B59" s="116" t="s">
        <v>8</v>
      </c>
      <c r="C59" s="116"/>
      <c r="D59" s="116"/>
    </row>
    <row r="60" spans="2:5" s="118" customFormat="1" x14ac:dyDescent="0.25">
      <c r="B60" s="113" t="s">
        <v>120</v>
      </c>
      <c r="C60" s="116"/>
      <c r="D60" s="113" t="s">
        <v>121</v>
      </c>
    </row>
  </sheetData>
  <mergeCells count="1">
    <mergeCell ref="B4:E4"/>
  </mergeCells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2"/>
  <sheetViews>
    <sheetView zoomScale="80" zoomScaleNormal="80" workbookViewId="0">
      <selection activeCell="C25" sqref="C25"/>
    </sheetView>
  </sheetViews>
  <sheetFormatPr defaultRowHeight="12.75" x14ac:dyDescent="0.2"/>
  <cols>
    <col min="1" max="1" width="9.140625" style="1"/>
    <col min="2" max="2" width="58.7109375" style="1" customWidth="1"/>
    <col min="3" max="3" width="19.5703125" style="1" customWidth="1"/>
    <col min="4" max="4" width="22.5703125" style="1" customWidth="1"/>
    <col min="5" max="5" width="21.28515625" style="1" customWidth="1"/>
    <col min="6" max="6" width="13.85546875" style="50" bestFit="1" customWidth="1"/>
    <col min="7" max="16384" width="9.140625" style="1"/>
  </cols>
  <sheetData>
    <row r="2" spans="2:6" ht="15.75" x14ac:dyDescent="0.25">
      <c r="B2" s="92" t="s">
        <v>122</v>
      </c>
    </row>
    <row r="3" spans="2:6" x14ac:dyDescent="0.2">
      <c r="B3" s="4"/>
    </row>
    <row r="4" spans="2:6" x14ac:dyDescent="0.2">
      <c r="B4" s="112" t="s">
        <v>109</v>
      </c>
      <c r="C4" s="112"/>
      <c r="D4" s="112"/>
      <c r="E4" s="112"/>
    </row>
    <row r="5" spans="2:6" ht="26.25" thickBot="1" x14ac:dyDescent="0.25">
      <c r="B5" s="103" t="s">
        <v>112</v>
      </c>
      <c r="C5" s="104" t="s">
        <v>11</v>
      </c>
      <c r="D5" s="104" t="s">
        <v>12</v>
      </c>
      <c r="E5" s="104" t="s">
        <v>115</v>
      </c>
    </row>
    <row r="6" spans="2:6" s="49" customFormat="1" x14ac:dyDescent="0.2">
      <c r="B6" s="78"/>
      <c r="C6" s="91"/>
      <c r="D6" s="91"/>
      <c r="E6" s="91"/>
      <c r="F6" s="50"/>
    </row>
    <row r="7" spans="2:6" ht="13.5" thickBot="1" x14ac:dyDescent="0.25">
      <c r="B7" s="14" t="s">
        <v>101</v>
      </c>
      <c r="C7" s="17">
        <v>62478299</v>
      </c>
      <c r="D7" s="17">
        <v>11314392</v>
      </c>
      <c r="E7" s="17">
        <f>SUM(C7:D7)</f>
        <v>73792691</v>
      </c>
    </row>
    <row r="8" spans="2:6" x14ac:dyDescent="0.2">
      <c r="B8" s="15"/>
      <c r="C8" s="16"/>
      <c r="D8" s="16"/>
      <c r="E8" s="16"/>
    </row>
    <row r="9" spans="2:6" ht="15.75" customHeight="1" x14ac:dyDescent="0.2">
      <c r="B9" s="15" t="s">
        <v>15</v>
      </c>
      <c r="C9" s="18"/>
      <c r="D9" s="74">
        <v>466591</v>
      </c>
      <c r="E9" s="74">
        <f t="shared" ref="E9:E17" si="0">SUM(C9:D9)</f>
        <v>466591</v>
      </c>
    </row>
    <row r="10" spans="2:6" ht="15.75" customHeight="1" thickBot="1" x14ac:dyDescent="0.25">
      <c r="B10" s="19" t="s">
        <v>62</v>
      </c>
      <c r="C10" s="17"/>
      <c r="D10" s="17">
        <v>-97726</v>
      </c>
      <c r="E10" s="17">
        <f t="shared" si="0"/>
        <v>-97726</v>
      </c>
    </row>
    <row r="11" spans="2:6" ht="15.75" customHeight="1" thickBot="1" x14ac:dyDescent="0.25">
      <c r="B11" s="14" t="s">
        <v>16</v>
      </c>
      <c r="C11" s="17">
        <v>0</v>
      </c>
      <c r="D11" s="17">
        <f>SUM(D9:D10)</f>
        <v>368865</v>
      </c>
      <c r="E11" s="17">
        <f t="shared" si="0"/>
        <v>368865</v>
      </c>
    </row>
    <row r="12" spans="2:6" x14ac:dyDescent="0.2">
      <c r="B12" s="15"/>
      <c r="C12" s="16">
        <v>0</v>
      </c>
      <c r="D12" s="16"/>
      <c r="E12" s="16"/>
    </row>
    <row r="13" spans="2:6" ht="15" customHeight="1" x14ac:dyDescent="0.2">
      <c r="B13" s="15" t="s">
        <v>105</v>
      </c>
      <c r="C13" s="18"/>
      <c r="D13" s="18">
        <v>6791631</v>
      </c>
      <c r="E13" s="74">
        <f t="shared" si="0"/>
        <v>6791631</v>
      </c>
    </row>
    <row r="14" spans="2:6" ht="15" customHeight="1" x14ac:dyDescent="0.2">
      <c r="B14" s="15" t="s">
        <v>106</v>
      </c>
      <c r="C14" s="18">
        <v>0</v>
      </c>
      <c r="D14" s="18">
        <v>3823502</v>
      </c>
      <c r="E14" s="18">
        <f t="shared" si="0"/>
        <v>3823502</v>
      </c>
    </row>
    <row r="15" spans="2:6" ht="15" customHeight="1" x14ac:dyDescent="0.2">
      <c r="B15" s="15" t="s">
        <v>107</v>
      </c>
      <c r="C15" s="18">
        <v>0</v>
      </c>
      <c r="D15" s="18">
        <v>-837709</v>
      </c>
      <c r="E15" s="18">
        <f t="shared" si="0"/>
        <v>-837709</v>
      </c>
    </row>
    <row r="16" spans="2:6" ht="15" customHeight="1" x14ac:dyDescent="0.2">
      <c r="B16" s="15" t="s">
        <v>102</v>
      </c>
      <c r="C16" s="18">
        <v>0</v>
      </c>
      <c r="D16" s="18">
        <v>9776897</v>
      </c>
      <c r="E16" s="18">
        <f t="shared" si="0"/>
        <v>9776897</v>
      </c>
    </row>
    <row r="17" spans="2:6" ht="15" customHeight="1" thickBot="1" x14ac:dyDescent="0.25">
      <c r="B17" s="15" t="s">
        <v>108</v>
      </c>
      <c r="C17" s="18">
        <v>2555467</v>
      </c>
      <c r="D17" s="18">
        <v>0</v>
      </c>
      <c r="E17" s="18">
        <f t="shared" si="0"/>
        <v>2555467</v>
      </c>
    </row>
    <row r="18" spans="2:6" ht="15" customHeight="1" thickBot="1" x14ac:dyDescent="0.25">
      <c r="B18" s="20" t="s">
        <v>103</v>
      </c>
      <c r="C18" s="21">
        <f>SUM(C7,C11,C13:C17)</f>
        <v>65033766</v>
      </c>
      <c r="D18" s="21">
        <f>SUM(D7,D11,D13:D17)</f>
        <v>31237578</v>
      </c>
      <c r="E18" s="21">
        <f>SUM(E7,E11,E13:E17)</f>
        <v>96271344</v>
      </c>
    </row>
    <row r="19" spans="2:6" s="49" customFormat="1" ht="19.5" customHeight="1" thickTop="1" x14ac:dyDescent="0.2">
      <c r="B19" s="78"/>
      <c r="C19" s="79"/>
      <c r="D19" s="79"/>
      <c r="E19" s="79"/>
      <c r="F19" s="50"/>
    </row>
    <row r="20" spans="2:6" s="114" customFormat="1" ht="15" x14ac:dyDescent="0.25">
      <c r="B20" s="113" t="s">
        <v>118</v>
      </c>
      <c r="D20" s="113" t="s">
        <v>119</v>
      </c>
      <c r="E20" s="115"/>
    </row>
    <row r="21" spans="2:6" s="114" customFormat="1" ht="14.25" x14ac:dyDescent="0.2">
      <c r="B21" s="116" t="s">
        <v>8</v>
      </c>
      <c r="C21" s="116"/>
      <c r="D21" s="116"/>
    </row>
    <row r="22" spans="2:6" s="114" customFormat="1" ht="15" x14ac:dyDescent="0.25">
      <c r="B22" s="113" t="s">
        <v>120</v>
      </c>
      <c r="C22" s="116"/>
      <c r="D22" s="113" t="s">
        <v>121</v>
      </c>
    </row>
  </sheetData>
  <mergeCells count="1">
    <mergeCell ref="B4:E4"/>
  </mergeCells>
  <pageMargins left="0.7" right="0.7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Ф1 - БухБаланс</vt:lpstr>
      <vt:lpstr>Ф2 - ОСД</vt:lpstr>
      <vt:lpstr>ДДС</vt:lpstr>
      <vt:lpstr>Капитал</vt:lpstr>
      <vt:lpstr>ДДС!Область_печати</vt:lpstr>
      <vt:lpstr>Капитал!Область_печати</vt:lpstr>
      <vt:lpstr>'Ф1 - БухБаланс'!Область_печати</vt:lpstr>
      <vt:lpstr>'Ф2 - ОСД'!Область_печати</vt:lpstr>
    </vt:vector>
  </TitlesOfParts>
  <Company>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Tleukulov Alibek</dc:creator>
  <cp:lastModifiedBy>Anuar Janabayev</cp:lastModifiedBy>
  <cp:lastPrinted>2014-11-13T10:30:45Z</cp:lastPrinted>
  <dcterms:created xsi:type="dcterms:W3CDTF">2013-10-17T06:47:41Z</dcterms:created>
  <dcterms:modified xsi:type="dcterms:W3CDTF">2014-11-13T10:58:49Z</dcterms:modified>
</cp:coreProperties>
</file>