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Баланс" sheetId="1" r:id="rId1"/>
    <sheet name="ОПиУ" sheetId="2" r:id="rId2"/>
    <sheet name="ДДС" sheetId="3" r:id="rId3"/>
    <sheet name="Капитал" sheetId="4" r:id="rId4"/>
  </sheets>
  <definedNames>
    <definedName name="OLE_LINK2" localSheetId="1">ОПиУ!$E$11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4" l="1"/>
  <c r="F24" i="4"/>
  <c r="E24" i="4"/>
  <c r="D15" i="4"/>
  <c r="F15" i="4"/>
  <c r="E15" i="4"/>
  <c r="G23" i="4"/>
  <c r="G22" i="4"/>
  <c r="G21" i="4"/>
  <c r="G19" i="4"/>
  <c r="G18" i="4"/>
  <c r="G16" i="4"/>
  <c r="G14" i="4"/>
  <c r="G12" i="4"/>
  <c r="G11" i="4"/>
  <c r="G9" i="4"/>
  <c r="E41" i="3"/>
  <c r="D41" i="3"/>
  <c r="E37" i="3"/>
  <c r="D37" i="3"/>
  <c r="E28" i="3"/>
  <c r="D28" i="3"/>
  <c r="E20" i="3"/>
  <c r="D20" i="3"/>
  <c r="G29" i="2"/>
  <c r="F29" i="2"/>
  <c r="E29" i="2"/>
  <c r="D29" i="2"/>
  <c r="G25" i="2"/>
  <c r="F25" i="2"/>
  <c r="E25" i="2"/>
  <c r="D25" i="2"/>
  <c r="G20" i="2"/>
  <c r="F20" i="2"/>
  <c r="E20" i="2"/>
  <c r="D20" i="2"/>
  <c r="G14" i="2"/>
  <c r="F14" i="2"/>
  <c r="E14" i="2"/>
  <c r="D14" i="2"/>
  <c r="E56" i="1"/>
  <c r="D56" i="1"/>
  <c r="E47" i="1"/>
  <c r="D47" i="1"/>
  <c r="E35" i="1"/>
  <c r="D35" i="1"/>
  <c r="E33" i="1"/>
  <c r="D33" i="1"/>
  <c r="E22" i="1"/>
  <c r="D22" i="1"/>
</calcChain>
</file>

<file path=xl/sharedStrings.xml><?xml version="1.0" encoding="utf-8"?>
<sst xmlns="http://schemas.openxmlformats.org/spreadsheetml/2006/main" count="154" uniqueCount="119">
  <si>
    <t xml:space="preserve">В тысячах тенге </t>
  </si>
  <si>
    <t>30 июня</t>
  </si>
  <si>
    <t>31 декабря</t>
  </si>
  <si>
    <t xml:space="preserve"> </t>
  </si>
  <si>
    <t>Активы</t>
  </si>
  <si>
    <t>Внеоборотные активы</t>
  </si>
  <si>
    <t>Основные средства</t>
  </si>
  <si>
    <t xml:space="preserve">Инвестиционная недвижимость </t>
  </si>
  <si>
    <t>Нематериальные активы</t>
  </si>
  <si>
    <t>Активы в форме права пользования</t>
  </si>
  <si>
    <t>Беспроцентные займы, выданные связанным сторонам</t>
  </si>
  <si>
    <t>Расходы будущих периодов</t>
  </si>
  <si>
    <t>Авансы выданные</t>
  </si>
  <si>
    <t>Отложенные налоговые активы</t>
  </si>
  <si>
    <t>Долгосрочные банковские вклады</t>
  </si>
  <si>
    <t>Оборотные активы</t>
  </si>
  <si>
    <t>Товарно-материальные запасы</t>
  </si>
  <si>
    <t>Торговая дебиторская задолженность</t>
  </si>
  <si>
    <t>Предоплата по налогам, помимо подоходного налога</t>
  </si>
  <si>
    <t xml:space="preserve">Предоплата по корпоративному подоходному налогу </t>
  </si>
  <si>
    <t>Прочие оборотные активы</t>
  </si>
  <si>
    <t>Краткосрочные банковские вклады</t>
  </si>
  <si>
    <t>Денежные средства и их эквиваленты</t>
  </si>
  <si>
    <t>Итого активы</t>
  </si>
  <si>
    <t>В тысячах тенге</t>
  </si>
  <si>
    <t>Капитал и обязательства</t>
  </si>
  <si>
    <t>Капитал</t>
  </si>
  <si>
    <t>Уставный капитал</t>
  </si>
  <si>
    <t>Нераспределённая прибыль</t>
  </si>
  <si>
    <t>Итого капитал</t>
  </si>
  <si>
    <t>Долгосрочные обязательства</t>
  </si>
  <si>
    <t xml:space="preserve">Процентные займы </t>
  </si>
  <si>
    <t>Выпущенные долговые ценные бумаги</t>
  </si>
  <si>
    <t>Беспроцентные займы от акционера</t>
  </si>
  <si>
    <t>Обязательство по аренде</t>
  </si>
  <si>
    <t>Резерв по ликвидации скважин и восстановлению участка</t>
  </si>
  <si>
    <t>Обязательство по договору</t>
  </si>
  <si>
    <t>Краткосрочные обязательства</t>
  </si>
  <si>
    <t>Торговая кредиторская задолженность</t>
  </si>
  <si>
    <t xml:space="preserve">Обязательства по договору </t>
  </si>
  <si>
    <t>Налоги к уплате помимо подоходного налога</t>
  </si>
  <si>
    <t>Оценочные обязательства</t>
  </si>
  <si>
    <t>Дивиденды к выплате по простым акциям</t>
  </si>
  <si>
    <t>Прочие краткосрочные обязательства</t>
  </si>
  <si>
    <t>Итого обязательства</t>
  </si>
  <si>
    <t>Итого капитал и обязательства</t>
  </si>
  <si>
    <t>Балансовая стоимость на одну простую акцию</t>
  </si>
  <si>
    <t>в тысячах тенге</t>
  </si>
  <si>
    <t>За три месяца, закончившихся 30 июня (неудированные)</t>
  </si>
  <si>
    <t>За шесть месяцев,</t>
  </si>
  <si>
    <t>закончившихся 30 июня</t>
  </si>
  <si>
    <t>(неаудированные)</t>
  </si>
  <si>
    <t>2021*</t>
  </si>
  <si>
    <t>Выручка по договорам с покупателями</t>
  </si>
  <si>
    <t>Себестоимость оказанных услуг</t>
  </si>
  <si>
    <t>Валовая прибыль / (убыток)</t>
  </si>
  <si>
    <t>Общие и административные расходы</t>
  </si>
  <si>
    <t>Резервы под ожидаемые кредитные убытки от финансовых активов</t>
  </si>
  <si>
    <t>Прочие операционные доходы</t>
  </si>
  <si>
    <t>Прочие операционные расходы</t>
  </si>
  <si>
    <t>Прибыль / (убыток) от операционной деятельности</t>
  </si>
  <si>
    <t>Отрицательная курсовая разница, нетто</t>
  </si>
  <si>
    <t>Финансовые доходы</t>
  </si>
  <si>
    <t>Финансовые расходы</t>
  </si>
  <si>
    <t>Прибыль / (убыток) до налогообложения</t>
  </si>
  <si>
    <t>Расходы по подоходному налогу</t>
  </si>
  <si>
    <t>Чистая прибыль / (убыток) за период</t>
  </si>
  <si>
    <t>Итого совокупный доход / (убыток) за период, за вычетом подоходного налога</t>
  </si>
  <si>
    <t>закончившихся 30 июня (неаудированные)</t>
  </si>
  <si>
    <t>2022 года</t>
  </si>
  <si>
    <t>2021 года</t>
  </si>
  <si>
    <t>Денежные потоки от операционной деятельности</t>
  </si>
  <si>
    <t>Поступления от клиентов</t>
  </si>
  <si>
    <t>Выплаты поставщикам</t>
  </si>
  <si>
    <t>Выплаты работникам</t>
  </si>
  <si>
    <t>Прочие налоги и выплаты</t>
  </si>
  <si>
    <t>Подоходные налоги уплаченные</t>
  </si>
  <si>
    <t>Проценты уплаченные</t>
  </si>
  <si>
    <t>Проценты полученные</t>
  </si>
  <si>
    <t>Прочие поступления</t>
  </si>
  <si>
    <t>Чистые денежные потоки, (использованные в) / полученные от операционной деятельности</t>
  </si>
  <si>
    <t>Денежные потоки от инвестиционной деятельности</t>
  </si>
  <si>
    <t>Приобретение нематериальных активов</t>
  </si>
  <si>
    <t>Снятие банковских вкладов, нетто</t>
  </si>
  <si>
    <t>Приобретение основных средств</t>
  </si>
  <si>
    <t>Поступления от продажи основных средств</t>
  </si>
  <si>
    <t>Поступления по беспроцентным займам, выданным связанным сторонам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</si>
  <si>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</si>
  <si>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</si>
  <si>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Получение беспроцентных займов от Акционера</t>
  </si>
  <si>
    <t>Погашение основной части обязательств по аренде</t>
  </si>
  <si>
    <t>Погашение процентных займов</t>
  </si>
  <si>
    <t>Дивиденды выплаченные</t>
  </si>
  <si>
    <t>Погашение беспроцентных займов от Акционера</t>
  </si>
  <si>
    <t>Чистые денежные потоки, использованные в финансовой деятельности</t>
  </si>
  <si>
    <t>Чистое изменение в денежных средствах и их эквивалентах</t>
  </si>
  <si>
    <t>Влияние изменений в обменных курсах на денежные средства и их эквиваленты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</si>
  <si>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</si>
  <si>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</si>
  <si>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>В тысячах тенге</t>
  </si>
  <si>
    <t>Нераспределен-ная прибыль</t>
  </si>
  <si>
    <t>Итого</t>
  </si>
  <si>
    <t>капитал</t>
  </si>
  <si>
    <t>На 1 января 2022 года (аудированные)</t>
  </si>
  <si>
    <t xml:space="preserve">Чистая прибыль за период </t>
  </si>
  <si>
    <t>Итого совокупный доход за период</t>
  </si>
  <si>
    <t>На 30 июня 2022 года (неаудированные)</t>
  </si>
  <si>
    <t>На 1 января 2021 года (аудированные)</t>
  </si>
  <si>
    <t>Чистая прибыль за период</t>
  </si>
  <si>
    <t>Взнос со стороны Акционера</t>
  </si>
  <si>
    <t xml:space="preserve">Дивиденды </t>
  </si>
  <si>
    <t>На 30 июня 2021 года (неаудированные)</t>
  </si>
  <si>
    <t>Прим</t>
  </si>
  <si>
    <t>2022 года (неаудированные)</t>
  </si>
  <si>
    <t>2021 года (аудированные)</t>
  </si>
  <si>
    <t>ПРОМЕЖУТОЧНЫЙ СОКРАЩЕННЫЙ ОТЧЕТ О ФИНАНСОВОМ ПОЛОЖЕНИИ                                                                          по состоянию на 30 июня 2022 года АО "КазТрансГаз Аймак"</t>
  </si>
  <si>
    <t>ПРОМЕЖУТОЧНЫЙ СОКРАЩЕННЫЙ ОТЧЁТ О СОВОКУПНОМ ДОХОДЕ                                                         по состоянию на 30 июня 2022 года АО "КазТрансГаз Аймак"</t>
  </si>
  <si>
    <t>ПРОМЕЖУТОЧНЫЙ СОКРАЩЕННЫЙ ОТЧЁТ О ДВИЖЕНИИ ДЕНЕЖНЫХ СРЕДСТВ                                                               по состоянию на 30 июня 2022 года АО "КазТрансГаз Аймак"</t>
  </si>
  <si>
    <t>ПРОМЕЖУТОЧНЫЙ СОКРАЩЕННЫЙ ОТЧЁТ ОБ ИЗМЕНЕНИЯХ В КАПИТАЛЕ                                                                                     по состоянию на 30 июня 2022 года АО "КазТрансГаз Аймак"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</si>
</sst>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164" fontId="3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3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/>
    <xf numFmtId="164" fontId="6" fillId="0" borderId="1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left" vertical="center"/>
    </xf>
    <xf numFmtId="164" fontId="5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left" vertical="center"/>
    </xf>
    <xf numFmtId="164" fontId="6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left" vertical="center"/>
    </xf>
    <xf numFmtId="164" fontId="6" fillId="0" borderId="2" xfId="1" applyNumberFormat="1" applyFont="1" applyBorder="1" applyAlignment="1">
      <alignment horizontal="left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left" vertical="center"/>
    </xf>
    <xf numFmtId="164" fontId="2" fillId="0" borderId="0" xfId="1" applyNumberFormat="1" applyFont="1" applyAlignment="1"/>
    <xf numFmtId="164" fontId="6" fillId="0" borderId="1" xfId="1" applyNumberFormat="1" applyFont="1" applyBorder="1" applyAlignment="1">
      <alignment horizontal="left" vertical="center"/>
    </xf>
    <xf numFmtId="164" fontId="6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left" vertical="center"/>
    </xf>
    <xf numFmtId="164" fontId="5" fillId="0" borderId="3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8" fillId="0" borderId="0" xfId="1" applyNumberFormat="1" applyFont="1" applyAlignment="1">
      <alignment vertical="center" wrapText="1"/>
    </xf>
    <xf numFmtId="164" fontId="8" fillId="0" borderId="0" xfId="1" applyNumberFormat="1" applyFont="1" applyAlignment="1">
      <alignment vertical="center"/>
    </xf>
    <xf numFmtId="164" fontId="0" fillId="0" borderId="0" xfId="1" applyNumberFormat="1" applyFont="1"/>
    <xf numFmtId="164" fontId="8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left" vertical="center"/>
    </xf>
    <xf numFmtId="164" fontId="8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4" fontId="10" fillId="0" borderId="0" xfId="1" applyNumberFormat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164" fontId="13" fillId="0" borderId="0" xfId="1" applyNumberFormat="1" applyFont="1" applyAlignment="1">
      <alignment horizontal="right" vertical="center"/>
    </xf>
    <xf numFmtId="164" fontId="13" fillId="0" borderId="1" xfId="1" applyNumberFormat="1" applyFont="1" applyBorder="1" applyAlignment="1">
      <alignment horizontal="right" vertical="center"/>
    </xf>
    <xf numFmtId="164" fontId="10" fillId="0" borderId="4" xfId="1" applyNumberFormat="1" applyFont="1" applyBorder="1" applyAlignment="1">
      <alignment horizontal="left" vertical="center"/>
    </xf>
    <xf numFmtId="164" fontId="11" fillId="0" borderId="4" xfId="1" applyNumberFormat="1" applyFont="1" applyBorder="1" applyAlignment="1">
      <alignment horizontal="left" vertical="center"/>
    </xf>
    <xf numFmtId="164" fontId="12" fillId="0" borderId="4" xfId="1" applyNumberFormat="1" applyFont="1" applyBorder="1" applyAlignment="1">
      <alignment horizontal="left" vertical="center"/>
    </xf>
    <xf numFmtId="164" fontId="11" fillId="0" borderId="0" xfId="1" applyNumberFormat="1" applyFont="1" applyAlignment="1">
      <alignment horizontal="right" vertical="center"/>
    </xf>
    <xf numFmtId="164" fontId="5" fillId="0" borderId="4" xfId="1" applyNumberFormat="1" applyFont="1" applyBorder="1" applyAlignment="1">
      <alignment horizontal="left" vertical="center"/>
    </xf>
    <xf numFmtId="164" fontId="13" fillId="0" borderId="4" xfId="1" applyNumberFormat="1" applyFont="1" applyBorder="1" applyAlignment="1">
      <alignment horizontal="right" vertical="center"/>
    </xf>
    <xf numFmtId="164" fontId="11" fillId="0" borderId="4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left" vertical="center"/>
    </xf>
    <xf numFmtId="164" fontId="11" fillId="0" borderId="1" xfId="1" applyNumberFormat="1" applyFont="1" applyBorder="1" applyAlignment="1">
      <alignment horizontal="left" vertical="center"/>
    </xf>
    <xf numFmtId="164" fontId="12" fillId="0" borderId="1" xfId="1" applyNumberFormat="1" applyFont="1" applyBorder="1" applyAlignment="1">
      <alignment horizontal="left" vertical="center"/>
    </xf>
    <xf numFmtId="164" fontId="10" fillId="0" borderId="3" xfId="1" applyNumberFormat="1" applyFont="1" applyBorder="1" applyAlignment="1">
      <alignment horizontal="left" vertical="center"/>
    </xf>
    <xf numFmtId="164" fontId="11" fillId="0" borderId="3" xfId="1" applyNumberFormat="1" applyFont="1" applyBorder="1" applyAlignment="1">
      <alignment horizontal="left" vertical="center"/>
    </xf>
    <xf numFmtId="164" fontId="12" fillId="0" borderId="3" xfId="1" applyNumberFormat="1" applyFont="1" applyBorder="1" applyAlignment="1">
      <alignment horizontal="left" vertical="center"/>
    </xf>
    <xf numFmtId="164" fontId="13" fillId="0" borderId="3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horizontal="left" vertical="center"/>
    </xf>
    <xf numFmtId="164" fontId="8" fillId="0" borderId="2" xfId="1" applyNumberFormat="1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left" vertical="center"/>
    </xf>
    <xf numFmtId="164" fontId="6" fillId="0" borderId="0" xfId="1" applyNumberFormat="1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left" vertical="center"/>
    </xf>
    <xf numFmtId="164" fontId="14" fillId="0" borderId="0" xfId="1" applyNumberFormat="1" applyFont="1" applyAlignment="1">
      <alignment horizontal="left" vertical="center"/>
    </xf>
    <xf numFmtId="164" fontId="14" fillId="0" borderId="1" xfId="1" applyNumberFormat="1" applyFont="1" applyBorder="1" applyAlignment="1">
      <alignment horizontal="left" vertical="center"/>
    </xf>
    <xf numFmtId="164" fontId="14" fillId="0" borderId="3" xfId="1" applyNumberFormat="1" applyFont="1" applyBorder="1" applyAlignment="1">
      <alignment horizontal="left" vertical="center"/>
    </xf>
    <xf numFmtId="164" fontId="15" fillId="0" borderId="0" xfId="1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164" fontId="5" fillId="0" borderId="0" xfId="1" applyNumberFormat="1" applyFont="1" applyBorder="1" applyAlignment="1">
      <alignment horizontal="center" vertical="center"/>
    </xf>
    <xf numFmtId="164" fontId="15" fillId="0" borderId="0" xfId="1" applyNumberFormat="1" applyFont="1" applyBorder="1" applyAlignment="1">
      <alignment horizontal="left" vertical="center"/>
    </xf>
    <xf numFmtId="164" fontId="16" fillId="0" borderId="0" xfId="0" applyNumberFormat="1" applyFont="1"/>
    <xf numFmtId="164" fontId="17" fillId="0" borderId="0" xfId="0" applyNumberFormat="1" applyFont="1"/>
    <xf numFmtId="164" fontId="0" fillId="0" borderId="1" xfId="1" applyNumberFormat="1" applyFont="1" applyBorder="1"/>
    <xf numFmtId="164" fontId="7" fillId="0" borderId="3" xfId="1" applyNumberFormat="1" applyFont="1" applyBorder="1" applyAlignment="1">
      <alignment horizontal="left" vertical="center"/>
    </xf>
    <xf numFmtId="164" fontId="6" fillId="0" borderId="0" xfId="1" applyNumberFormat="1" applyFont="1" applyAlignment="1">
      <alignment vertical="center"/>
    </xf>
    <xf numFmtId="164" fontId="6" fillId="0" borderId="3" xfId="1" applyNumberFormat="1" applyFont="1" applyBorder="1" applyAlignment="1">
      <alignment vertical="center"/>
    </xf>
    <xf numFmtId="164" fontId="5" fillId="0" borderId="3" xfId="1" applyNumberFormat="1" applyFont="1" applyBorder="1" applyAlignment="1">
      <alignment vertical="center"/>
    </xf>
    <xf numFmtId="165" fontId="5" fillId="0" borderId="0" xfId="1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164" fontId="16" fillId="0" borderId="0" xfId="1" applyNumberFormat="1" applyFont="1"/>
    <xf numFmtId="164" fontId="18" fillId="0" borderId="0" xfId="1" applyNumberFormat="1" applyFont="1" applyAlignment="1">
      <alignment horizontal="left" vertical="center"/>
    </xf>
    <xf numFmtId="0" fontId="16" fillId="0" borderId="0" xfId="0" applyFont="1"/>
    <xf numFmtId="164" fontId="5" fillId="0" borderId="3" xfId="1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4"/>
  <sheetViews>
    <sheetView tabSelected="1" zoomScale="90" zoomScaleNormal="90" workbookViewId="0">
      <selection activeCell="H14" sqref="H14"/>
    </sheetView>
  </sheetViews>
  <sheetFormatPr defaultRowHeight="15" x14ac:dyDescent="0.25"/>
  <cols>
    <col min="2" max="2" width="44.140625" bestFit="1" customWidth="1"/>
    <col min="3" max="3" width="6" bestFit="1" customWidth="1"/>
    <col min="4" max="4" width="25.28515625" bestFit="1" customWidth="1"/>
    <col min="5" max="5" width="22.42578125" customWidth="1"/>
  </cols>
  <sheetData>
    <row r="2" spans="2:5" ht="29.1" customHeight="1" x14ac:dyDescent="0.25">
      <c r="B2" s="80" t="s">
        <v>115</v>
      </c>
      <c r="C2" s="80"/>
      <c r="D2" s="80"/>
      <c r="E2" s="80"/>
    </row>
    <row r="6" spans="2:5" x14ac:dyDescent="0.25">
      <c r="B6" s="1" t="s">
        <v>0</v>
      </c>
      <c r="C6" s="2" t="s">
        <v>112</v>
      </c>
      <c r="D6" s="3" t="s">
        <v>1</v>
      </c>
      <c r="E6" s="4" t="s">
        <v>2</v>
      </c>
    </row>
    <row r="7" spans="2:5" x14ac:dyDescent="0.25">
      <c r="B7" s="1"/>
      <c r="C7" s="2"/>
      <c r="D7" s="3" t="s">
        <v>113</v>
      </c>
      <c r="E7" s="4" t="s">
        <v>114</v>
      </c>
    </row>
    <row r="8" spans="2:5" ht="15.75" thickBot="1" x14ac:dyDescent="0.3">
      <c r="B8" s="5"/>
      <c r="C8" s="6"/>
      <c r="D8" s="7"/>
      <c r="E8" s="8"/>
    </row>
    <row r="9" spans="2:5" x14ac:dyDescent="0.25">
      <c r="B9" s="9" t="s">
        <v>3</v>
      </c>
      <c r="C9" s="10"/>
      <c r="D9" s="9"/>
      <c r="E9" s="11"/>
    </row>
    <row r="10" spans="2:5" x14ac:dyDescent="0.25">
      <c r="B10" s="9" t="s">
        <v>4</v>
      </c>
      <c r="C10" s="10"/>
      <c r="D10" s="9"/>
      <c r="E10" s="11"/>
    </row>
    <row r="11" spans="2:5" x14ac:dyDescent="0.25">
      <c r="B11" s="9" t="s">
        <v>5</v>
      </c>
      <c r="C11" s="10"/>
      <c r="D11" s="9"/>
      <c r="E11" s="11"/>
    </row>
    <row r="12" spans="2:5" x14ac:dyDescent="0.25">
      <c r="B12" s="11" t="s">
        <v>6</v>
      </c>
      <c r="C12" s="12">
        <v>3</v>
      </c>
      <c r="D12" s="9">
        <v>241866159</v>
      </c>
      <c r="E12" s="11">
        <v>245661363</v>
      </c>
    </row>
    <row r="13" spans="2:5" x14ac:dyDescent="0.25">
      <c r="B13" s="11" t="s">
        <v>7</v>
      </c>
      <c r="C13" s="12"/>
      <c r="D13" s="9">
        <v>23667</v>
      </c>
      <c r="E13" s="11">
        <v>24636</v>
      </c>
    </row>
    <row r="14" spans="2:5" x14ac:dyDescent="0.25">
      <c r="B14" s="11" t="s">
        <v>8</v>
      </c>
      <c r="C14" s="12">
        <v>4</v>
      </c>
      <c r="D14" s="9">
        <v>1148003</v>
      </c>
      <c r="E14" s="11">
        <v>1295337</v>
      </c>
    </row>
    <row r="15" spans="2:5" x14ac:dyDescent="0.25">
      <c r="B15" s="11" t="s">
        <v>9</v>
      </c>
      <c r="C15" s="12">
        <v>5</v>
      </c>
      <c r="D15" s="9">
        <v>343722</v>
      </c>
      <c r="E15" s="11">
        <v>748258</v>
      </c>
    </row>
    <row r="16" spans="2:5" x14ac:dyDescent="0.25">
      <c r="B16" s="11" t="s">
        <v>10</v>
      </c>
      <c r="C16" s="12"/>
      <c r="D16" s="13">
        <v>1977</v>
      </c>
      <c r="E16" s="11">
        <v>2135</v>
      </c>
    </row>
    <row r="17" spans="2:5" x14ac:dyDescent="0.25">
      <c r="B17" s="11" t="s">
        <v>11</v>
      </c>
      <c r="C17" s="12"/>
      <c r="D17" s="9">
        <v>0</v>
      </c>
      <c r="E17" s="11">
        <v>1020</v>
      </c>
    </row>
    <row r="18" spans="2:5" x14ac:dyDescent="0.25">
      <c r="B18" s="11" t="s">
        <v>12</v>
      </c>
      <c r="C18" s="12"/>
      <c r="D18" s="9">
        <v>132068</v>
      </c>
      <c r="E18" s="11">
        <v>364522</v>
      </c>
    </row>
    <row r="19" spans="2:5" x14ac:dyDescent="0.25">
      <c r="B19" s="11" t="s">
        <v>13</v>
      </c>
      <c r="C19" s="12"/>
      <c r="D19" s="9">
        <v>317647</v>
      </c>
      <c r="E19" s="11">
        <v>393762</v>
      </c>
    </row>
    <row r="20" spans="2:5" ht="15.75" thickBot="1" x14ac:dyDescent="0.3">
      <c r="B20" s="11" t="s">
        <v>14</v>
      </c>
      <c r="C20" s="12">
        <v>9</v>
      </c>
      <c r="D20" s="13">
        <v>339701</v>
      </c>
      <c r="E20" s="11">
        <v>413805</v>
      </c>
    </row>
    <row r="21" spans="2:5" ht="15.75" thickBot="1" x14ac:dyDescent="0.3">
      <c r="B21" s="14"/>
      <c r="C21" s="15"/>
      <c r="D21" s="16">
        <v>244172944</v>
      </c>
      <c r="E21" s="14">
        <v>248904838</v>
      </c>
    </row>
    <row r="22" spans="2:5" x14ac:dyDescent="0.25">
      <c r="B22" s="11" t="s">
        <v>3</v>
      </c>
      <c r="C22" s="10"/>
      <c r="D22" s="63">
        <f>SUM(D12:D20)-D21</f>
        <v>0</v>
      </c>
      <c r="E22" s="63">
        <f>SUM(E12:E20)-E21</f>
        <v>0</v>
      </c>
    </row>
    <row r="23" spans="2:5" x14ac:dyDescent="0.25">
      <c r="B23" s="9" t="s">
        <v>15</v>
      </c>
      <c r="C23" s="10"/>
      <c r="D23" s="9"/>
      <c r="E23" s="11"/>
    </row>
    <row r="24" spans="2:5" x14ac:dyDescent="0.25">
      <c r="B24" s="11" t="s">
        <v>16</v>
      </c>
      <c r="C24" s="12">
        <v>6</v>
      </c>
      <c r="D24" s="9">
        <v>1808271</v>
      </c>
      <c r="E24" s="11">
        <v>2009163</v>
      </c>
    </row>
    <row r="25" spans="2:5" x14ac:dyDescent="0.25">
      <c r="B25" s="11" t="s">
        <v>17</v>
      </c>
      <c r="C25" s="12">
        <v>7</v>
      </c>
      <c r="D25" s="9">
        <v>21942800</v>
      </c>
      <c r="E25" s="11">
        <v>40345700</v>
      </c>
    </row>
    <row r="26" spans="2:5" x14ac:dyDescent="0.25">
      <c r="B26" s="11" t="s">
        <v>12</v>
      </c>
      <c r="C26" s="17"/>
      <c r="D26" s="9">
        <v>56536</v>
      </c>
      <c r="E26" s="11">
        <v>66839</v>
      </c>
    </row>
    <row r="27" spans="2:5" x14ac:dyDescent="0.25">
      <c r="B27" s="11" t="s">
        <v>18</v>
      </c>
      <c r="C27" s="12">
        <v>8</v>
      </c>
      <c r="D27" s="9">
        <v>5914235</v>
      </c>
      <c r="E27" s="11">
        <v>3322451</v>
      </c>
    </row>
    <row r="28" spans="2:5" x14ac:dyDescent="0.25">
      <c r="B28" s="11" t="s">
        <v>19</v>
      </c>
      <c r="C28" s="12">
        <v>24</v>
      </c>
      <c r="D28" s="9">
        <v>4675131</v>
      </c>
      <c r="E28" s="11">
        <v>1181457</v>
      </c>
    </row>
    <row r="29" spans="2:5" x14ac:dyDescent="0.25">
      <c r="B29" s="11" t="s">
        <v>20</v>
      </c>
      <c r="C29" s="12"/>
      <c r="D29" s="9">
        <v>665264</v>
      </c>
      <c r="E29" s="11">
        <v>496112</v>
      </c>
    </row>
    <row r="30" spans="2:5" x14ac:dyDescent="0.25">
      <c r="B30" s="11" t="s">
        <v>21</v>
      </c>
      <c r="C30" s="12">
        <v>9</v>
      </c>
      <c r="D30" s="9">
        <v>2468</v>
      </c>
      <c r="E30" s="11">
        <v>3013</v>
      </c>
    </row>
    <row r="31" spans="2:5" ht="15.75" thickBot="1" x14ac:dyDescent="0.3">
      <c r="B31" s="18" t="s">
        <v>22</v>
      </c>
      <c r="C31" s="19">
        <v>10</v>
      </c>
      <c r="D31" s="20">
        <v>37948968</v>
      </c>
      <c r="E31" s="18">
        <v>73908709</v>
      </c>
    </row>
    <row r="32" spans="2:5" ht="15.75" thickBot="1" x14ac:dyDescent="0.3">
      <c r="B32" s="20"/>
      <c r="C32" s="21"/>
      <c r="D32" s="20">
        <v>73013673</v>
      </c>
      <c r="E32" s="18">
        <v>121333444</v>
      </c>
    </row>
    <row r="33" spans="2:5" x14ac:dyDescent="0.25">
      <c r="B33" s="64"/>
      <c r="C33" s="65"/>
      <c r="D33" s="66">
        <f>SUM(D24:D31)-D32</f>
        <v>0</v>
      </c>
      <c r="E33" s="66">
        <f>SUM(E24:E31)-E32</f>
        <v>0</v>
      </c>
    </row>
    <row r="34" spans="2:5" ht="15.75" thickBot="1" x14ac:dyDescent="0.3">
      <c r="B34" s="22" t="s">
        <v>23</v>
      </c>
      <c r="C34" s="23"/>
      <c r="D34" s="22">
        <v>317186617</v>
      </c>
      <c r="E34" s="24">
        <v>370238282</v>
      </c>
    </row>
    <row r="35" spans="2:5" ht="15.75" thickTop="1" x14ac:dyDescent="0.25">
      <c r="D35" s="68">
        <f>D21+D32-D34</f>
        <v>0</v>
      </c>
      <c r="E35" s="68">
        <f>E21+E32-E34</f>
        <v>0</v>
      </c>
    </row>
    <row r="38" spans="2:5" x14ac:dyDescent="0.25">
      <c r="B38" s="1" t="s">
        <v>24</v>
      </c>
      <c r="C38" s="2" t="s">
        <v>112</v>
      </c>
      <c r="D38" s="3" t="s">
        <v>1</v>
      </c>
      <c r="E38" s="4" t="s">
        <v>2</v>
      </c>
    </row>
    <row r="39" spans="2:5" x14ac:dyDescent="0.25">
      <c r="B39" s="1"/>
      <c r="C39" s="2"/>
      <c r="D39" s="3" t="s">
        <v>113</v>
      </c>
      <c r="E39" s="4" t="s">
        <v>114</v>
      </c>
    </row>
    <row r="40" spans="2:5" ht="15.75" thickBot="1" x14ac:dyDescent="0.3">
      <c r="B40" s="5"/>
      <c r="C40" s="6"/>
      <c r="D40" s="69"/>
      <c r="E40" s="8"/>
    </row>
    <row r="41" spans="2:5" x14ac:dyDescent="0.25">
      <c r="B41" s="9" t="s">
        <v>3</v>
      </c>
      <c r="C41" s="12"/>
      <c r="D41" s="9"/>
      <c r="E41" s="11"/>
    </row>
    <row r="42" spans="2:5" x14ac:dyDescent="0.25">
      <c r="B42" s="9" t="s">
        <v>25</v>
      </c>
      <c r="C42" s="12"/>
      <c r="D42" s="9"/>
      <c r="E42" s="11"/>
    </row>
    <row r="43" spans="2:5" x14ac:dyDescent="0.25">
      <c r="B43" s="9" t="s">
        <v>26</v>
      </c>
      <c r="C43" s="12"/>
      <c r="D43" s="9"/>
      <c r="E43" s="11"/>
    </row>
    <row r="44" spans="2:5" x14ac:dyDescent="0.25">
      <c r="B44" s="11" t="s">
        <v>27</v>
      </c>
      <c r="C44" s="12">
        <v>11</v>
      </c>
      <c r="D44" s="9">
        <v>125545632</v>
      </c>
      <c r="E44" s="11">
        <v>125545632</v>
      </c>
    </row>
    <row r="45" spans="2:5" ht="15.75" thickBot="1" x14ac:dyDescent="0.3">
      <c r="B45" s="18" t="s">
        <v>28</v>
      </c>
      <c r="C45" s="19"/>
      <c r="D45" s="20">
        <v>38480107</v>
      </c>
      <c r="E45" s="18">
        <v>38098836</v>
      </c>
    </row>
    <row r="46" spans="2:5" ht="15.75" thickBot="1" x14ac:dyDescent="0.3">
      <c r="B46" s="20" t="s">
        <v>29</v>
      </c>
      <c r="C46" s="19"/>
      <c r="D46" s="20">
        <v>164025739</v>
      </c>
      <c r="E46" s="18">
        <v>163644468</v>
      </c>
    </row>
    <row r="47" spans="2:5" x14ac:dyDescent="0.25">
      <c r="B47" s="9" t="s">
        <v>3</v>
      </c>
      <c r="C47" s="12"/>
      <c r="D47" s="63">
        <f>D44+D45-D46</f>
        <v>0</v>
      </c>
      <c r="E47" s="63">
        <f>E44+E45-E46</f>
        <v>0</v>
      </c>
    </row>
    <row r="48" spans="2:5" x14ac:dyDescent="0.25">
      <c r="B48" s="9" t="s">
        <v>30</v>
      </c>
      <c r="C48" s="12"/>
      <c r="D48" s="9"/>
      <c r="E48" s="11"/>
    </row>
    <row r="49" spans="2:5" x14ac:dyDescent="0.25">
      <c r="B49" s="11" t="s">
        <v>31</v>
      </c>
      <c r="C49" s="12">
        <v>12</v>
      </c>
      <c r="D49" s="9">
        <v>30395765</v>
      </c>
      <c r="E49" s="11">
        <v>35422777</v>
      </c>
    </row>
    <row r="50" spans="2:5" x14ac:dyDescent="0.25">
      <c r="B50" s="11" t="s">
        <v>32</v>
      </c>
      <c r="C50" s="12">
        <v>13</v>
      </c>
      <c r="D50" s="9">
        <v>19275029</v>
      </c>
      <c r="E50" s="11">
        <v>19053902</v>
      </c>
    </row>
    <row r="51" spans="2:5" x14ac:dyDescent="0.25">
      <c r="B51" s="11" t="s">
        <v>33</v>
      </c>
      <c r="C51" s="12">
        <v>14</v>
      </c>
      <c r="D51" s="9">
        <v>0</v>
      </c>
      <c r="E51" s="11">
        <v>1841373</v>
      </c>
    </row>
    <row r="52" spans="2:5" x14ac:dyDescent="0.25">
      <c r="B52" s="11" t="s">
        <v>34</v>
      </c>
      <c r="C52" s="12">
        <v>5</v>
      </c>
      <c r="D52" s="9">
        <v>260628</v>
      </c>
      <c r="E52" s="11">
        <v>0</v>
      </c>
    </row>
    <row r="53" spans="2:5" x14ac:dyDescent="0.25">
      <c r="B53" s="11" t="s">
        <v>35</v>
      </c>
      <c r="C53" s="12">
        <v>28</v>
      </c>
      <c r="D53" s="9">
        <v>765154</v>
      </c>
      <c r="E53" s="11">
        <v>1150196</v>
      </c>
    </row>
    <row r="54" spans="2:5" ht="15.75" thickBot="1" x14ac:dyDescent="0.3">
      <c r="B54" s="11" t="s">
        <v>36</v>
      </c>
      <c r="C54" s="12">
        <v>15</v>
      </c>
      <c r="D54" s="9">
        <v>11410379</v>
      </c>
      <c r="E54" s="11">
        <v>11329976</v>
      </c>
    </row>
    <row r="55" spans="2:5" ht="15.75" thickBot="1" x14ac:dyDescent="0.3">
      <c r="B55" s="16"/>
      <c r="C55" s="55"/>
      <c r="D55" s="16">
        <v>62106955</v>
      </c>
      <c r="E55" s="14">
        <v>68798224</v>
      </c>
    </row>
    <row r="56" spans="2:5" x14ac:dyDescent="0.25">
      <c r="B56" s="9" t="s">
        <v>3</v>
      </c>
      <c r="C56" s="12"/>
      <c r="D56" s="63">
        <f>SUM(D49:D54)-D55</f>
        <v>0</v>
      </c>
      <c r="E56" s="63">
        <f>SUM(E49:E54)-E55</f>
        <v>0</v>
      </c>
    </row>
    <row r="57" spans="2:5" x14ac:dyDescent="0.25">
      <c r="B57" s="9" t="s">
        <v>37</v>
      </c>
      <c r="C57" s="12"/>
      <c r="D57" s="9"/>
      <c r="E57" s="11"/>
    </row>
    <row r="58" spans="2:5" x14ac:dyDescent="0.25">
      <c r="B58" s="11" t="s">
        <v>31</v>
      </c>
      <c r="C58" s="12">
        <v>12</v>
      </c>
      <c r="D58" s="9">
        <v>10827092</v>
      </c>
      <c r="E58" s="11">
        <v>10947066</v>
      </c>
    </row>
    <row r="59" spans="2:5" x14ac:dyDescent="0.25">
      <c r="B59" s="11" t="s">
        <v>32</v>
      </c>
      <c r="C59" s="12">
        <v>13</v>
      </c>
      <c r="D59" s="13">
        <v>136031</v>
      </c>
      <c r="E59" s="11">
        <v>137258</v>
      </c>
    </row>
    <row r="60" spans="2:5" x14ac:dyDescent="0.25">
      <c r="B60" s="11" t="s">
        <v>33</v>
      </c>
      <c r="C60" s="12">
        <v>14</v>
      </c>
      <c r="D60" s="13">
        <v>594187</v>
      </c>
      <c r="E60" s="11">
        <v>1100000</v>
      </c>
    </row>
    <row r="61" spans="2:5" x14ac:dyDescent="0.25">
      <c r="B61" s="11" t="s">
        <v>34</v>
      </c>
      <c r="C61" s="12">
        <v>5</v>
      </c>
      <c r="D61" s="9">
        <v>93142</v>
      </c>
      <c r="E61" s="11">
        <v>339553</v>
      </c>
    </row>
    <row r="62" spans="2:5" x14ac:dyDescent="0.25">
      <c r="B62" s="11" t="s">
        <v>38</v>
      </c>
      <c r="C62" s="12">
        <v>16</v>
      </c>
      <c r="D62" s="13">
        <v>34367050</v>
      </c>
      <c r="E62" s="11">
        <v>74824054</v>
      </c>
    </row>
    <row r="63" spans="2:5" x14ac:dyDescent="0.25">
      <c r="B63" s="11" t="s">
        <v>39</v>
      </c>
      <c r="C63" s="12">
        <v>15</v>
      </c>
      <c r="D63" s="9">
        <v>8246614</v>
      </c>
      <c r="E63" s="11">
        <v>5661473</v>
      </c>
    </row>
    <row r="64" spans="2:5" x14ac:dyDescent="0.25">
      <c r="B64" s="11" t="s">
        <v>40</v>
      </c>
      <c r="C64" s="12"/>
      <c r="D64" s="9">
        <v>153633</v>
      </c>
      <c r="E64" s="11">
        <v>325383</v>
      </c>
    </row>
    <row r="65" spans="2:5" x14ac:dyDescent="0.25">
      <c r="B65" s="11" t="s">
        <v>41</v>
      </c>
      <c r="C65" s="12">
        <v>17</v>
      </c>
      <c r="D65" s="9">
        <v>34378974</v>
      </c>
      <c r="E65" s="11">
        <v>31561936</v>
      </c>
    </row>
    <row r="66" spans="2:5" x14ac:dyDescent="0.25">
      <c r="B66" s="11" t="s">
        <v>42</v>
      </c>
      <c r="C66" s="12">
        <v>11</v>
      </c>
      <c r="D66" s="9">
        <v>0</v>
      </c>
      <c r="E66" s="11">
        <v>10245744</v>
      </c>
    </row>
    <row r="67" spans="2:5" ht="15.75" thickBot="1" x14ac:dyDescent="0.3">
      <c r="B67" s="11" t="s">
        <v>43</v>
      </c>
      <c r="C67" s="12">
        <v>18</v>
      </c>
      <c r="D67" s="9">
        <v>2257200</v>
      </c>
      <c r="E67" s="11">
        <v>2653123</v>
      </c>
    </row>
    <row r="68" spans="2:5" ht="15.75" thickBot="1" x14ac:dyDescent="0.3">
      <c r="B68" s="14"/>
      <c r="C68" s="55"/>
      <c r="D68" s="16">
        <v>91053923</v>
      </c>
      <c r="E68" s="14">
        <v>137795590</v>
      </c>
    </row>
    <row r="69" spans="2:5" ht="15.75" thickBot="1" x14ac:dyDescent="0.3">
      <c r="B69" s="20" t="s">
        <v>44</v>
      </c>
      <c r="C69" s="21"/>
      <c r="D69" s="59">
        <v>153160878</v>
      </c>
      <c r="E69" s="18">
        <v>206593814</v>
      </c>
    </row>
    <row r="70" spans="2:5" ht="15.75" thickBot="1" x14ac:dyDescent="0.3">
      <c r="B70" s="22" t="s">
        <v>45</v>
      </c>
      <c r="C70" s="23"/>
      <c r="D70" s="70">
        <v>317186617</v>
      </c>
      <c r="E70" s="24">
        <v>370238282</v>
      </c>
    </row>
    <row r="71" spans="2:5" ht="15.75" thickTop="1" x14ac:dyDescent="0.25">
      <c r="B71" s="9" t="s">
        <v>3</v>
      </c>
      <c r="C71" s="10"/>
      <c r="D71" s="63"/>
      <c r="E71" s="63"/>
    </row>
    <row r="72" spans="2:5" x14ac:dyDescent="0.25">
      <c r="B72" s="9" t="s">
        <v>46</v>
      </c>
      <c r="C72" s="71">
        <v>12</v>
      </c>
      <c r="D72" s="74">
        <v>2.3780000000000001</v>
      </c>
      <c r="E72" s="75">
        <v>2.371</v>
      </c>
    </row>
    <row r="73" spans="2:5" ht="15.75" thickBot="1" x14ac:dyDescent="0.3">
      <c r="B73" s="22" t="s">
        <v>47</v>
      </c>
      <c r="C73" s="72"/>
      <c r="D73" s="73"/>
      <c r="E73" s="72"/>
    </row>
    <row r="74" spans="2:5" ht="15.75" thickTop="1" x14ac:dyDescent="0.25"/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zoomScale="90" zoomScaleNormal="90" workbookViewId="0">
      <selection activeCell="E32" sqref="E32"/>
    </sheetView>
  </sheetViews>
  <sheetFormatPr defaultColWidth="8.7109375" defaultRowHeight="15" x14ac:dyDescent="0.25"/>
  <cols>
    <col min="1" max="1" width="8.7109375" style="28"/>
    <col min="2" max="2" width="54.140625" style="28" customWidth="1"/>
    <col min="3" max="3" width="6" style="28" bestFit="1" customWidth="1"/>
    <col min="4" max="4" width="28.140625" style="28" customWidth="1"/>
    <col min="5" max="5" width="11" style="28" bestFit="1" customWidth="1"/>
    <col min="6" max="6" width="20.85546875" style="28" bestFit="1" customWidth="1"/>
    <col min="7" max="7" width="11.85546875" style="28" bestFit="1" customWidth="1"/>
    <col min="8" max="16384" width="8.7109375" style="28"/>
  </cols>
  <sheetData>
    <row r="2" spans="2:7" customFormat="1" ht="35.450000000000003" customHeight="1" x14ac:dyDescent="0.25">
      <c r="B2" s="80" t="s">
        <v>116</v>
      </c>
      <c r="C2" s="80"/>
      <c r="D2" s="80"/>
      <c r="E2" s="28"/>
    </row>
    <row r="6" spans="2:7" ht="24" x14ac:dyDescent="0.25">
      <c r="B6" s="25"/>
      <c r="C6" s="17"/>
      <c r="D6" s="26" t="s">
        <v>48</v>
      </c>
      <c r="E6" s="27"/>
      <c r="F6" s="27" t="s">
        <v>49</v>
      </c>
      <c r="G6" s="27"/>
    </row>
    <row r="7" spans="2:7" x14ac:dyDescent="0.25">
      <c r="B7" s="25"/>
      <c r="C7" s="17"/>
      <c r="D7" s="27"/>
      <c r="E7" s="27"/>
      <c r="F7" s="27" t="s">
        <v>50</v>
      </c>
      <c r="G7" s="27"/>
    </row>
    <row r="8" spans="2:7" ht="15.75" thickBot="1" x14ac:dyDescent="0.3">
      <c r="B8" s="25"/>
      <c r="C8" s="17"/>
      <c r="D8" s="29"/>
      <c r="E8" s="29"/>
      <c r="F8" s="29" t="s">
        <v>51</v>
      </c>
      <c r="G8" s="29"/>
    </row>
    <row r="9" spans="2:7" ht="15.75" thickBot="1" x14ac:dyDescent="0.3">
      <c r="B9" s="30" t="s">
        <v>24</v>
      </c>
      <c r="C9" s="21" t="s">
        <v>112</v>
      </c>
      <c r="D9" s="31">
        <v>2022</v>
      </c>
      <c r="E9" s="32" t="s">
        <v>52</v>
      </c>
      <c r="F9" s="31">
        <v>2022</v>
      </c>
      <c r="G9" s="32" t="s">
        <v>52</v>
      </c>
    </row>
    <row r="10" spans="2:7" x14ac:dyDescent="0.25">
      <c r="B10" s="11" t="s">
        <v>3</v>
      </c>
      <c r="C10" s="12"/>
      <c r="D10" s="9"/>
      <c r="E10" s="9"/>
      <c r="F10" s="10"/>
      <c r="G10" s="12"/>
    </row>
    <row r="11" spans="2:7" x14ac:dyDescent="0.25">
      <c r="B11" s="11" t="s">
        <v>53</v>
      </c>
      <c r="C11" s="11">
        <v>19</v>
      </c>
      <c r="D11" s="33">
        <v>40806172</v>
      </c>
      <c r="E11" s="34">
        <v>40921894</v>
      </c>
      <c r="F11" s="35">
        <v>146111738</v>
      </c>
      <c r="G11" s="36">
        <v>136734018</v>
      </c>
    </row>
    <row r="12" spans="2:7" ht="15.75" thickBot="1" x14ac:dyDescent="0.3">
      <c r="B12" s="18" t="s">
        <v>54</v>
      </c>
      <c r="C12" s="18">
        <v>20</v>
      </c>
      <c r="D12" s="33">
        <v>-44531864</v>
      </c>
      <c r="E12" s="34">
        <v>-39310719</v>
      </c>
      <c r="F12" s="35">
        <v>-140849568</v>
      </c>
      <c r="G12" s="37">
        <v>-121776914</v>
      </c>
    </row>
    <row r="13" spans="2:7" x14ac:dyDescent="0.25">
      <c r="B13" s="9" t="s">
        <v>55</v>
      </c>
      <c r="C13" s="9"/>
      <c r="D13" s="38">
        <v>-3725692</v>
      </c>
      <c r="E13" s="39">
        <v>1611175</v>
      </c>
      <c r="F13" s="40">
        <v>5262170</v>
      </c>
      <c r="G13" s="36">
        <v>14957104</v>
      </c>
    </row>
    <row r="14" spans="2:7" x14ac:dyDescent="0.25">
      <c r="B14" s="11"/>
      <c r="C14" s="11"/>
      <c r="D14" s="63">
        <f>D11+D12-D13</f>
        <v>0</v>
      </c>
      <c r="E14" s="63">
        <f t="shared" ref="E14:G14" si="0">E11+E12-E13</f>
        <v>0</v>
      </c>
      <c r="F14" s="63">
        <f t="shared" si="0"/>
        <v>0</v>
      </c>
      <c r="G14" s="63">
        <f t="shared" si="0"/>
        <v>0</v>
      </c>
    </row>
    <row r="15" spans="2:7" x14ac:dyDescent="0.25">
      <c r="B15" s="11" t="s">
        <v>56</v>
      </c>
      <c r="C15" s="11">
        <v>21</v>
      </c>
      <c r="D15" s="33">
        <v>-1163942</v>
      </c>
      <c r="E15" s="34">
        <v>-1703097</v>
      </c>
      <c r="F15" s="35">
        <v>-2399988</v>
      </c>
      <c r="G15" s="36">
        <v>-2817151</v>
      </c>
    </row>
    <row r="16" spans="2:7" x14ac:dyDescent="0.25">
      <c r="B16" s="11" t="s">
        <v>57</v>
      </c>
      <c r="C16" s="11"/>
      <c r="D16" s="33">
        <v>-329857</v>
      </c>
      <c r="E16" s="34">
        <v>226207</v>
      </c>
      <c r="F16" s="33">
        <v>-498301</v>
      </c>
      <c r="G16" s="41">
        <v>-707326</v>
      </c>
    </row>
    <row r="17" spans="2:7" x14ac:dyDescent="0.25">
      <c r="B17" s="11" t="s">
        <v>58</v>
      </c>
      <c r="C17" s="11">
        <v>22</v>
      </c>
      <c r="D17" s="33">
        <v>494772</v>
      </c>
      <c r="E17" s="34">
        <v>1937869</v>
      </c>
      <c r="F17" s="33">
        <v>674273</v>
      </c>
      <c r="G17" s="41">
        <v>2168355</v>
      </c>
    </row>
    <row r="18" spans="2:7" ht="15.75" thickBot="1" x14ac:dyDescent="0.3">
      <c r="B18" s="11" t="s">
        <v>59</v>
      </c>
      <c r="C18" s="17"/>
      <c r="D18" s="33">
        <v>-1989</v>
      </c>
      <c r="E18" s="34">
        <v>-2182</v>
      </c>
      <c r="F18" s="33">
        <v>-4905</v>
      </c>
      <c r="G18" s="41">
        <v>-4400</v>
      </c>
    </row>
    <row r="19" spans="2:7" x14ac:dyDescent="0.25">
      <c r="B19" s="42" t="s">
        <v>60</v>
      </c>
      <c r="C19" s="42"/>
      <c r="D19" s="38">
        <v>-4726708</v>
      </c>
      <c r="E19" s="39">
        <v>2069972</v>
      </c>
      <c r="F19" s="40">
        <v>3033249</v>
      </c>
      <c r="G19" s="43">
        <v>13596582</v>
      </c>
    </row>
    <row r="20" spans="2:7" x14ac:dyDescent="0.25">
      <c r="B20" s="11"/>
      <c r="C20" s="11"/>
      <c r="D20" s="63">
        <f>SUM(D13:D18)-D19</f>
        <v>0</v>
      </c>
      <c r="E20" s="63">
        <f t="shared" ref="E20:G20" si="1">SUM(E13:E18)-E19</f>
        <v>0</v>
      </c>
      <c r="F20" s="63">
        <f t="shared" si="1"/>
        <v>0</v>
      </c>
      <c r="G20" s="63">
        <f t="shared" si="1"/>
        <v>0</v>
      </c>
    </row>
    <row r="21" spans="2:7" x14ac:dyDescent="0.25">
      <c r="B21" s="11" t="s">
        <v>61</v>
      </c>
      <c r="C21" s="11"/>
      <c r="D21" s="33">
        <v>-297997</v>
      </c>
      <c r="E21" s="34">
        <v>-219469</v>
      </c>
      <c r="F21" s="33">
        <v>-2819905</v>
      </c>
      <c r="G21" s="41">
        <v>-510860</v>
      </c>
    </row>
    <row r="22" spans="2:7" x14ac:dyDescent="0.25">
      <c r="B22" s="11" t="s">
        <v>62</v>
      </c>
      <c r="C22" s="17"/>
      <c r="D22" s="33">
        <v>2040190</v>
      </c>
      <c r="E22" s="34">
        <v>1233523</v>
      </c>
      <c r="F22" s="33">
        <v>4023641</v>
      </c>
      <c r="G22" s="41">
        <v>2541887</v>
      </c>
    </row>
    <row r="23" spans="2:7" ht="15.75" thickBot="1" x14ac:dyDescent="0.3">
      <c r="B23" s="11" t="s">
        <v>63</v>
      </c>
      <c r="C23" s="11">
        <v>23</v>
      </c>
      <c r="D23" s="33">
        <v>-1941246</v>
      </c>
      <c r="E23" s="34">
        <v>-1836587</v>
      </c>
      <c r="F23" s="33">
        <v>-3707419</v>
      </c>
      <c r="G23" s="41">
        <v>-3734789</v>
      </c>
    </row>
    <row r="24" spans="2:7" x14ac:dyDescent="0.25">
      <c r="B24" s="42" t="s">
        <v>64</v>
      </c>
      <c r="C24" s="42"/>
      <c r="D24" s="38">
        <v>-4925761</v>
      </c>
      <c r="E24" s="39">
        <v>1247439</v>
      </c>
      <c r="F24" s="38">
        <v>529566</v>
      </c>
      <c r="G24" s="44">
        <v>11892820</v>
      </c>
    </row>
    <row r="25" spans="2:7" x14ac:dyDescent="0.25">
      <c r="B25" s="11"/>
      <c r="C25" s="11"/>
      <c r="D25" s="63">
        <f>SUM(D19:D23)-D24</f>
        <v>0</v>
      </c>
      <c r="E25" s="63">
        <f t="shared" ref="E25:G25" si="2">SUM(E19:E23)-E24</f>
        <v>0</v>
      </c>
      <c r="F25" s="63">
        <f t="shared" si="2"/>
        <v>0</v>
      </c>
      <c r="G25" s="63">
        <f t="shared" si="2"/>
        <v>0</v>
      </c>
    </row>
    <row r="26" spans="2:7" ht="15.75" thickBot="1" x14ac:dyDescent="0.3">
      <c r="B26" s="18" t="s">
        <v>65</v>
      </c>
      <c r="C26" s="18">
        <v>24</v>
      </c>
      <c r="D26" s="45">
        <v>1367071</v>
      </c>
      <c r="E26" s="46">
        <v>-193014</v>
      </c>
      <c r="F26" s="47">
        <v>-148295</v>
      </c>
      <c r="G26" s="37">
        <v>-2655288</v>
      </c>
    </row>
    <row r="27" spans="2:7" ht="15.75" thickBot="1" x14ac:dyDescent="0.3">
      <c r="B27" s="20" t="s">
        <v>66</v>
      </c>
      <c r="C27" s="20"/>
      <c r="D27" s="45">
        <v>-3558690</v>
      </c>
      <c r="E27" s="46">
        <v>1054425</v>
      </c>
      <c r="F27" s="47">
        <v>381271</v>
      </c>
      <c r="G27" s="37">
        <v>9237532</v>
      </c>
    </row>
    <row r="28" spans="2:7" ht="24.75" thickBot="1" x14ac:dyDescent="0.3">
      <c r="B28" s="79" t="s">
        <v>67</v>
      </c>
      <c r="C28" s="22"/>
      <c r="D28" s="48">
        <v>-3558690</v>
      </c>
      <c r="E28" s="49">
        <v>1054425</v>
      </c>
      <c r="F28" s="50">
        <v>381271</v>
      </c>
      <c r="G28" s="51">
        <v>9237532</v>
      </c>
    </row>
    <row r="29" spans="2:7" ht="15.75" thickTop="1" x14ac:dyDescent="0.25">
      <c r="D29" s="76">
        <f>D24+D26-D27</f>
        <v>0</v>
      </c>
      <c r="E29" s="76">
        <f t="shared" ref="E29:G29" si="3">E24+E26-E27</f>
        <v>0</v>
      </c>
      <c r="F29" s="76">
        <f t="shared" si="3"/>
        <v>0</v>
      </c>
      <c r="G29" s="76">
        <f t="shared" si="3"/>
        <v>0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1"/>
  <sheetViews>
    <sheetView zoomScale="90" zoomScaleNormal="90" workbookViewId="0">
      <selection activeCell="G14" sqref="G14"/>
    </sheetView>
  </sheetViews>
  <sheetFormatPr defaultColWidth="8.7109375" defaultRowHeight="15" x14ac:dyDescent="0.25"/>
  <cols>
    <col min="1" max="1" width="8.7109375" style="28"/>
    <col min="2" max="2" width="48.28515625" style="28" customWidth="1"/>
    <col min="3" max="3" width="10.5703125" style="28" customWidth="1"/>
    <col min="4" max="4" width="23" style="28" customWidth="1"/>
    <col min="5" max="5" width="13.85546875" style="28" customWidth="1"/>
    <col min="6" max="16384" width="8.7109375" style="28"/>
  </cols>
  <sheetData>
    <row r="2" spans="2:5" customFormat="1" ht="32.1" customHeight="1" x14ac:dyDescent="0.25">
      <c r="B2" s="80" t="s">
        <v>117</v>
      </c>
      <c r="C2" s="80"/>
      <c r="D2" s="80"/>
      <c r="E2" s="80"/>
    </row>
    <row r="6" spans="2:5" x14ac:dyDescent="0.25">
      <c r="B6" s="1" t="s">
        <v>24</v>
      </c>
      <c r="C6" s="2"/>
      <c r="D6" s="2" t="s">
        <v>49</v>
      </c>
      <c r="E6" s="2"/>
    </row>
    <row r="7" spans="2:5" ht="15.75" thickBot="1" x14ac:dyDescent="0.3">
      <c r="B7" s="1"/>
      <c r="C7" s="6"/>
      <c r="D7" s="6" t="s">
        <v>68</v>
      </c>
      <c r="E7" s="6"/>
    </row>
    <row r="8" spans="2:5" ht="15.75" thickBot="1" x14ac:dyDescent="0.3">
      <c r="B8" s="5"/>
      <c r="C8" s="21" t="s">
        <v>112</v>
      </c>
      <c r="D8" s="52" t="s">
        <v>69</v>
      </c>
      <c r="E8" s="8" t="s">
        <v>70</v>
      </c>
    </row>
    <row r="9" spans="2:5" x14ac:dyDescent="0.25">
      <c r="B9" s="53" t="s">
        <v>3</v>
      </c>
      <c r="C9" s="10"/>
      <c r="D9" s="9"/>
      <c r="E9" s="11"/>
    </row>
    <row r="10" spans="2:5" x14ac:dyDescent="0.25">
      <c r="B10" s="9" t="s">
        <v>71</v>
      </c>
      <c r="C10" s="12"/>
      <c r="D10" s="9"/>
      <c r="E10" s="11"/>
    </row>
    <row r="11" spans="2:5" x14ac:dyDescent="0.25">
      <c r="B11" s="11" t="s">
        <v>72</v>
      </c>
      <c r="C11" s="12"/>
      <c r="D11" s="9">
        <v>183852853</v>
      </c>
      <c r="E11" s="11">
        <v>175993782</v>
      </c>
    </row>
    <row r="12" spans="2:5" x14ac:dyDescent="0.25">
      <c r="B12" s="11" t="s">
        <v>73</v>
      </c>
      <c r="C12" s="12"/>
      <c r="D12" s="9">
        <v>-184665996</v>
      </c>
      <c r="E12" s="11">
        <v>-152519598</v>
      </c>
    </row>
    <row r="13" spans="2:5" x14ac:dyDescent="0.25">
      <c r="B13" s="11" t="s">
        <v>74</v>
      </c>
      <c r="C13" s="12"/>
      <c r="D13" s="9">
        <v>-4057463</v>
      </c>
      <c r="E13" s="11">
        <v>-2912847</v>
      </c>
    </row>
    <row r="14" spans="2:5" x14ac:dyDescent="0.25">
      <c r="B14" s="11" t="s">
        <v>75</v>
      </c>
      <c r="C14" s="12"/>
      <c r="D14" s="9">
        <v>-8107438</v>
      </c>
      <c r="E14" s="11">
        <v>-7513106</v>
      </c>
    </row>
    <row r="15" spans="2:5" x14ac:dyDescent="0.25">
      <c r="B15" s="11" t="s">
        <v>76</v>
      </c>
      <c r="C15" s="12"/>
      <c r="D15" s="9">
        <v>-2969759</v>
      </c>
      <c r="E15" s="11">
        <v>-1137047</v>
      </c>
    </row>
    <row r="16" spans="2:5" x14ac:dyDescent="0.25">
      <c r="B16" s="11" t="s">
        <v>77</v>
      </c>
      <c r="C16" s="12"/>
      <c r="D16" s="9">
        <v>-3090371</v>
      </c>
      <c r="E16" s="11">
        <v>-3445844</v>
      </c>
    </row>
    <row r="17" spans="2:5" x14ac:dyDescent="0.25">
      <c r="B17" s="11" t="s">
        <v>78</v>
      </c>
      <c r="C17" s="12"/>
      <c r="D17" s="9">
        <v>3419565</v>
      </c>
      <c r="E17" s="11">
        <v>2165463</v>
      </c>
    </row>
    <row r="18" spans="2:5" ht="15.75" thickBot="1" x14ac:dyDescent="0.3">
      <c r="B18" s="11" t="s">
        <v>79</v>
      </c>
      <c r="C18" s="12"/>
      <c r="D18" s="9">
        <v>98295</v>
      </c>
      <c r="E18" s="11">
        <v>161864</v>
      </c>
    </row>
    <row r="19" spans="2:5" ht="30.95" customHeight="1" thickBot="1" x14ac:dyDescent="0.3">
      <c r="B19" s="54" t="s">
        <v>80</v>
      </c>
      <c r="C19" s="55"/>
      <c r="D19" s="16">
        <v>-15520314</v>
      </c>
      <c r="E19" s="14">
        <v>10792667</v>
      </c>
    </row>
    <row r="20" spans="2:5" x14ac:dyDescent="0.25">
      <c r="B20" s="11" t="s">
        <v>3</v>
      </c>
      <c r="C20" s="12"/>
      <c r="D20" s="63">
        <f>SUM(D11:D18)-D19</f>
        <v>0</v>
      </c>
      <c r="E20" s="63">
        <f t="shared" ref="E20" si="0">SUM(E11:E18)-E19</f>
        <v>0</v>
      </c>
    </row>
    <row r="21" spans="2:5" x14ac:dyDescent="0.25">
      <c r="B21" s="9" t="s">
        <v>81</v>
      </c>
      <c r="C21" s="12"/>
      <c r="D21" s="9"/>
      <c r="E21" s="11"/>
    </row>
    <row r="22" spans="2:5" x14ac:dyDescent="0.25">
      <c r="B22" s="11" t="s">
        <v>82</v>
      </c>
      <c r="C22" s="12"/>
      <c r="D22" s="9">
        <v>-156800</v>
      </c>
      <c r="E22" s="11">
        <v>-352800</v>
      </c>
    </row>
    <row r="23" spans="2:5" x14ac:dyDescent="0.25">
      <c r="B23" s="11" t="s">
        <v>83</v>
      </c>
      <c r="C23" s="12"/>
      <c r="D23" s="9">
        <v>74104</v>
      </c>
      <c r="E23" s="11">
        <v>174288</v>
      </c>
    </row>
    <row r="24" spans="2:5" x14ac:dyDescent="0.25">
      <c r="B24" s="11" t="s">
        <v>84</v>
      </c>
      <c r="C24" s="12"/>
      <c r="D24" s="9">
        <v>-2300539</v>
      </c>
      <c r="E24" s="11">
        <v>-2182386</v>
      </c>
    </row>
    <row r="25" spans="2:5" x14ac:dyDescent="0.25">
      <c r="B25" s="11" t="s">
        <v>85</v>
      </c>
      <c r="C25" s="12"/>
      <c r="D25" s="9">
        <v>871</v>
      </c>
      <c r="E25" s="11">
        <v>2224</v>
      </c>
    </row>
    <row r="26" spans="2:5" ht="15.75" thickBot="1" x14ac:dyDescent="0.3">
      <c r="B26" s="11" t="s">
        <v>86</v>
      </c>
      <c r="C26" s="12"/>
      <c r="D26" s="9">
        <v>158</v>
      </c>
      <c r="E26" s="11">
        <v>158</v>
      </c>
    </row>
    <row r="27" spans="2:5" ht="24.75" thickBot="1" x14ac:dyDescent="0.3">
      <c r="B27" s="54" t="s">
        <v>87</v>
      </c>
      <c r="C27" s="55"/>
      <c r="D27" s="16">
        <v>-2382206</v>
      </c>
      <c r="E27" s="14">
        <v>-2358516</v>
      </c>
    </row>
    <row r="28" spans="2:5" x14ac:dyDescent="0.25">
      <c r="B28" s="9" t="s">
        <v>3</v>
      </c>
      <c r="C28" s="12"/>
      <c r="D28" s="63">
        <f>SUM(D22:D26)-D27</f>
        <v>0</v>
      </c>
      <c r="E28" s="63">
        <f>SUM(E22:E26)-E27</f>
        <v>0</v>
      </c>
    </row>
    <row r="29" spans="2:5" x14ac:dyDescent="0.25">
      <c r="B29" s="9" t="s">
        <v>88</v>
      </c>
      <c r="C29" s="12"/>
      <c r="D29" s="9"/>
      <c r="E29" s="11"/>
    </row>
    <row r="30" spans="2:5" x14ac:dyDescent="0.25">
      <c r="B30" s="11" t="s">
        <v>89</v>
      </c>
      <c r="C30" s="12"/>
      <c r="D30" s="9">
        <v>0</v>
      </c>
      <c r="E30" s="11">
        <v>1723687</v>
      </c>
    </row>
    <row r="31" spans="2:5" x14ac:dyDescent="0.25">
      <c r="B31" s="11" t="s">
        <v>90</v>
      </c>
      <c r="C31" s="12"/>
      <c r="D31" s="9">
        <v>-11358</v>
      </c>
      <c r="E31" s="11">
        <v>-345896</v>
      </c>
    </row>
    <row r="32" spans="2:5" x14ac:dyDescent="0.25">
      <c r="B32" s="11" t="s">
        <v>91</v>
      </c>
      <c r="C32" s="12">
        <v>12</v>
      </c>
      <c r="D32" s="9">
        <v>-5173147</v>
      </c>
      <c r="E32" s="11">
        <v>-5173147</v>
      </c>
    </row>
    <row r="33" spans="2:5" x14ac:dyDescent="0.25">
      <c r="B33" s="11" t="s">
        <v>92</v>
      </c>
      <c r="C33" s="12">
        <v>11</v>
      </c>
      <c r="D33" s="9">
        <v>-10245744</v>
      </c>
      <c r="E33" s="11">
        <v>0</v>
      </c>
    </row>
    <row r="34" spans="2:5" ht="15.75" thickBot="1" x14ac:dyDescent="0.3">
      <c r="B34" s="11" t="s">
        <v>93</v>
      </c>
      <c r="C34" s="12">
        <v>14</v>
      </c>
      <c r="D34" s="9">
        <v>-2626932</v>
      </c>
      <c r="E34" s="11">
        <v>0</v>
      </c>
    </row>
    <row r="35" spans="2:5" ht="24.75" thickBot="1" x14ac:dyDescent="0.3">
      <c r="B35" s="54" t="s">
        <v>94</v>
      </c>
      <c r="C35" s="55"/>
      <c r="D35" s="16">
        <v>-18057181</v>
      </c>
      <c r="E35" s="14">
        <v>-3795356</v>
      </c>
    </row>
    <row r="36" spans="2:5" x14ac:dyDescent="0.25">
      <c r="B36" s="9" t="s">
        <v>95</v>
      </c>
      <c r="C36" s="12"/>
      <c r="D36" s="9">
        <v>-35959701</v>
      </c>
      <c r="E36" s="11">
        <v>4638795</v>
      </c>
    </row>
    <row r="37" spans="2:5" x14ac:dyDescent="0.25">
      <c r="B37" s="56" t="s">
        <v>3</v>
      </c>
      <c r="C37" s="12"/>
      <c r="D37" s="77">
        <f>D35+D27+D19-D36</f>
        <v>0</v>
      </c>
      <c r="E37" s="77">
        <f>E35+E27+E19-E36</f>
        <v>0</v>
      </c>
    </row>
    <row r="38" spans="2:5" ht="24" x14ac:dyDescent="0.25">
      <c r="B38" s="57" t="s">
        <v>96</v>
      </c>
      <c r="C38" s="12"/>
      <c r="D38" s="9">
        <v>-40</v>
      </c>
      <c r="E38" s="11">
        <v>-7</v>
      </c>
    </row>
    <row r="39" spans="2:5" ht="15.75" thickBot="1" x14ac:dyDescent="0.3">
      <c r="B39" s="18" t="s">
        <v>97</v>
      </c>
      <c r="C39" s="19"/>
      <c r="D39" s="20">
        <v>73908709</v>
      </c>
      <c r="E39" s="18">
        <v>57626351</v>
      </c>
    </row>
    <row r="40" spans="2:5" ht="15.75" thickBot="1" x14ac:dyDescent="0.3">
      <c r="B40" s="22" t="s">
        <v>98</v>
      </c>
      <c r="C40" s="58">
        <v>10</v>
      </c>
      <c r="D40" s="22">
        <v>37948968</v>
      </c>
      <c r="E40" s="24">
        <v>62265139</v>
      </c>
    </row>
    <row r="41" spans="2:5" ht="15.75" thickTop="1" x14ac:dyDescent="0.25">
      <c r="D41" s="76">
        <f>D36+D38+D39-D40</f>
        <v>0</v>
      </c>
      <c r="E41" s="76">
        <f>E36+E38+E39-E40</f>
        <v>0</v>
      </c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zoomScale="90" zoomScaleNormal="90" workbookViewId="0">
      <selection activeCell="B3" sqref="B3"/>
    </sheetView>
  </sheetViews>
  <sheetFormatPr defaultRowHeight="15" x14ac:dyDescent="0.25"/>
  <cols>
    <col min="2" max="2" width="34.42578125" bestFit="1" customWidth="1"/>
    <col min="3" max="3" width="8.85546875" bestFit="1" customWidth="1"/>
    <col min="4" max="4" width="15.85546875" bestFit="1" customWidth="1"/>
    <col min="5" max="5" width="25.5703125" bestFit="1" customWidth="1"/>
    <col min="6" max="6" width="13.42578125" bestFit="1" customWidth="1"/>
  </cols>
  <sheetData>
    <row r="2" spans="2:7" ht="45.95" customHeight="1" x14ac:dyDescent="0.25">
      <c r="B2" s="81" t="s">
        <v>118</v>
      </c>
      <c r="C2" s="81"/>
      <c r="D2" s="81"/>
      <c r="E2" s="81"/>
    </row>
    <row r="6" spans="2:7" x14ac:dyDescent="0.25">
      <c r="B6" s="1" t="s">
        <v>99</v>
      </c>
      <c r="C6" s="2" t="s">
        <v>112</v>
      </c>
      <c r="D6" s="2" t="s">
        <v>27</v>
      </c>
      <c r="E6" s="2" t="s">
        <v>100</v>
      </c>
      <c r="F6" s="3" t="s">
        <v>101</v>
      </c>
    </row>
    <row r="7" spans="2:7" ht="15.75" thickBot="1" x14ac:dyDescent="0.3">
      <c r="B7" s="5"/>
      <c r="C7" s="6"/>
      <c r="D7" s="6"/>
      <c r="E7" s="6"/>
      <c r="F7" s="52" t="s">
        <v>102</v>
      </c>
    </row>
    <row r="8" spans="2:7" x14ac:dyDescent="0.25">
      <c r="B8" s="9" t="s">
        <v>3</v>
      </c>
      <c r="C8" s="10"/>
      <c r="D8" s="11"/>
      <c r="E8" s="11"/>
      <c r="F8" s="11"/>
    </row>
    <row r="9" spans="2:7" ht="15.75" thickBot="1" x14ac:dyDescent="0.3">
      <c r="B9" s="20" t="s">
        <v>103</v>
      </c>
      <c r="C9" s="21"/>
      <c r="D9" s="18">
        <v>125545632</v>
      </c>
      <c r="E9" s="18">
        <v>38098836</v>
      </c>
      <c r="F9" s="18">
        <v>163644468</v>
      </c>
      <c r="G9" s="67">
        <f>D9+E9-F9</f>
        <v>0</v>
      </c>
    </row>
    <row r="10" spans="2:7" x14ac:dyDescent="0.25">
      <c r="B10" s="11" t="s">
        <v>3</v>
      </c>
      <c r="C10" s="10"/>
      <c r="D10" s="11"/>
      <c r="E10" s="11"/>
      <c r="F10" s="11"/>
      <c r="G10" s="78"/>
    </row>
    <row r="11" spans="2:7" ht="15.75" thickBot="1" x14ac:dyDescent="0.3">
      <c r="B11" s="18" t="s">
        <v>104</v>
      </c>
      <c r="C11" s="19"/>
      <c r="D11" s="20">
        <v>0</v>
      </c>
      <c r="E11" s="20">
        <v>381271</v>
      </c>
      <c r="F11" s="20">
        <v>381271</v>
      </c>
      <c r="G11" s="67">
        <f t="shared" ref="G11:G12" si="0">D11+E11-F11</f>
        <v>0</v>
      </c>
    </row>
    <row r="12" spans="2:7" ht="15.75" thickBot="1" x14ac:dyDescent="0.3">
      <c r="B12" s="20" t="s">
        <v>105</v>
      </c>
      <c r="C12" s="21"/>
      <c r="D12" s="20">
        <v>0</v>
      </c>
      <c r="E12" s="20">
        <v>381271</v>
      </c>
      <c r="F12" s="20">
        <v>381271</v>
      </c>
      <c r="G12" s="67">
        <f t="shared" si="0"/>
        <v>0</v>
      </c>
    </row>
    <row r="13" spans="2:7" x14ac:dyDescent="0.25">
      <c r="B13" s="9" t="s">
        <v>3</v>
      </c>
      <c r="C13" s="10"/>
      <c r="D13" s="9"/>
      <c r="E13" s="9"/>
      <c r="F13" s="9"/>
      <c r="G13" s="78"/>
    </row>
    <row r="14" spans="2:7" ht="15.75" thickBot="1" x14ac:dyDescent="0.3">
      <c r="B14" s="20" t="s">
        <v>106</v>
      </c>
      <c r="C14" s="19"/>
      <c r="D14" s="59">
        <v>125545632</v>
      </c>
      <c r="E14" s="59">
        <v>38480107</v>
      </c>
      <c r="F14" s="59">
        <v>164025739</v>
      </c>
      <c r="G14" s="67">
        <f>D14+E14-F14</f>
        <v>0</v>
      </c>
    </row>
    <row r="15" spans="2:7" x14ac:dyDescent="0.25">
      <c r="B15" s="9" t="s">
        <v>3</v>
      </c>
      <c r="C15" s="12"/>
      <c r="D15" s="77">
        <f>D9+D12-D14</f>
        <v>0</v>
      </c>
      <c r="E15" s="77">
        <f>E9+E12-E14</f>
        <v>0</v>
      </c>
      <c r="F15" s="77">
        <f>F9+F12-F14</f>
        <v>0</v>
      </c>
      <c r="G15" s="78"/>
    </row>
    <row r="16" spans="2:7" ht="15.75" thickBot="1" x14ac:dyDescent="0.3">
      <c r="B16" s="20" t="s">
        <v>107</v>
      </c>
      <c r="C16" s="21"/>
      <c r="D16" s="18">
        <v>125545632</v>
      </c>
      <c r="E16" s="18">
        <v>37417203</v>
      </c>
      <c r="F16" s="18">
        <v>162962835</v>
      </c>
      <c r="G16" s="67">
        <f>D16+E16-F16</f>
        <v>0</v>
      </c>
    </row>
    <row r="17" spans="2:7" x14ac:dyDescent="0.25">
      <c r="B17" s="11" t="s">
        <v>3</v>
      </c>
      <c r="C17" s="12"/>
      <c r="D17" s="11"/>
      <c r="E17" s="11"/>
      <c r="F17" s="11"/>
      <c r="G17" s="78"/>
    </row>
    <row r="18" spans="2:7" ht="15.75" thickBot="1" x14ac:dyDescent="0.3">
      <c r="B18" s="18" t="s">
        <v>108</v>
      </c>
      <c r="C18" s="19"/>
      <c r="D18" s="18">
        <v>0</v>
      </c>
      <c r="E18" s="18">
        <v>9237532</v>
      </c>
      <c r="F18" s="18">
        <v>9237532</v>
      </c>
      <c r="G18" s="67">
        <f t="shared" ref="G18:G19" si="1">D18+E18-F18</f>
        <v>0</v>
      </c>
    </row>
    <row r="19" spans="2:7" ht="15.75" thickBot="1" x14ac:dyDescent="0.3">
      <c r="B19" s="20" t="s">
        <v>105</v>
      </c>
      <c r="C19" s="21"/>
      <c r="D19" s="18">
        <v>0</v>
      </c>
      <c r="E19" s="18">
        <v>9237532</v>
      </c>
      <c r="F19" s="18">
        <v>9237532</v>
      </c>
      <c r="G19" s="67">
        <f t="shared" si="1"/>
        <v>0</v>
      </c>
    </row>
    <row r="20" spans="2:7" x14ac:dyDescent="0.25">
      <c r="B20" s="9" t="s">
        <v>3</v>
      </c>
      <c r="C20" s="10"/>
      <c r="D20" s="11"/>
      <c r="E20" s="11"/>
      <c r="F20" s="11"/>
      <c r="G20" s="78"/>
    </row>
    <row r="21" spans="2:7" x14ac:dyDescent="0.25">
      <c r="B21" s="11" t="s">
        <v>109</v>
      </c>
      <c r="C21" s="10"/>
      <c r="D21" s="11">
        <v>0</v>
      </c>
      <c r="E21" s="11">
        <v>196592</v>
      </c>
      <c r="F21" s="60">
        <v>196592</v>
      </c>
      <c r="G21" s="67">
        <f t="shared" ref="G21:G23" si="2">D21+E21-F21</f>
        <v>0</v>
      </c>
    </row>
    <row r="22" spans="2:7" ht="15.75" thickBot="1" x14ac:dyDescent="0.3">
      <c r="B22" s="18" t="s">
        <v>110</v>
      </c>
      <c r="C22" s="19">
        <v>11</v>
      </c>
      <c r="D22" s="18">
        <v>0</v>
      </c>
      <c r="E22" s="18">
        <v>-10245744</v>
      </c>
      <c r="F22" s="61">
        <v>-10245744</v>
      </c>
      <c r="G22" s="67">
        <f t="shared" si="2"/>
        <v>0</v>
      </c>
    </row>
    <row r="23" spans="2:7" ht="15.75" thickBot="1" x14ac:dyDescent="0.3">
      <c r="B23" s="22" t="s">
        <v>111</v>
      </c>
      <c r="C23" s="58"/>
      <c r="D23" s="62">
        <v>125545632</v>
      </c>
      <c r="E23" s="62">
        <v>36605583</v>
      </c>
      <c r="F23" s="62">
        <v>162151215</v>
      </c>
      <c r="G23" s="67">
        <f t="shared" si="2"/>
        <v>0</v>
      </c>
    </row>
    <row r="24" spans="2:7" ht="15.75" thickTop="1" x14ac:dyDescent="0.25">
      <c r="D24" s="67">
        <f>D16+D19+D21+D22-D23</f>
        <v>0</v>
      </c>
      <c r="E24" s="67">
        <f>E16+E19+E21+E22-E23</f>
        <v>0</v>
      </c>
      <c r="F24" s="67">
        <f>F16+F19+F21+F22-F23</f>
        <v>0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ДДС</vt:lpstr>
      <vt:lpstr>Капитал</vt:lpstr>
      <vt:lpstr>ОПиУ!OLE_LINK2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2022-07-29T12:06:27Z</dcterms:modified>
</cp:coreProperties>
</file>