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работа\"/>
    </mc:Choice>
  </mc:AlternateContent>
  <bookViews>
    <workbookView xWindow="0" yWindow="0" windowWidth="23040" windowHeight="8904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OLE_LINK14" localSheetId="0">Лист1!$D$56</definedName>
    <definedName name="OLE_LINK2" localSheetId="0">Лист1!$D$17</definedName>
    <definedName name="OLE_LINK8" localSheetId="0">Лист2!$D$23</definedName>
    <definedName name="OLE_LINK9" localSheetId="0">Лист2!$D$20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3" l="1"/>
  <c r="C33" i="3"/>
  <c r="D26" i="3"/>
  <c r="C26" i="3"/>
  <c r="D16" i="3"/>
  <c r="C16" i="3"/>
  <c r="E62" i="1" l="1"/>
  <c r="E61" i="1"/>
  <c r="D62" i="1"/>
  <c r="D61" i="1"/>
  <c r="E60" i="1"/>
  <c r="D60" i="1"/>
  <c r="E47" i="1"/>
  <c r="D47" i="1"/>
  <c r="E40" i="1"/>
  <c r="D40" i="1"/>
  <c r="E30" i="1"/>
  <c r="D30" i="1"/>
  <c r="E18" i="1"/>
  <c r="D18" i="1"/>
</calcChain>
</file>

<file path=xl/sharedStrings.xml><?xml version="1.0" encoding="utf-8"?>
<sst xmlns="http://schemas.openxmlformats.org/spreadsheetml/2006/main" count="170" uniqueCount="116">
  <si>
    <t xml:space="preserve">В тысячах тенге </t>
  </si>
  <si>
    <t>Прим.</t>
  </si>
  <si>
    <t>30 июня</t>
  </si>
  <si>
    <t>2020 года (неаудирован-ные)</t>
  </si>
  <si>
    <t>31 декабря</t>
  </si>
  <si>
    <t>2019 года (аудирован-</t>
  </si>
  <si>
    <t>ные)</t>
  </si>
  <si>
    <t xml:space="preserve"> </t>
  </si>
  <si>
    <t>Активы</t>
  </si>
  <si>
    <t>Внеоборотные активы</t>
  </si>
  <si>
    <t>Основные средства</t>
  </si>
  <si>
    <t xml:space="preserve">Инвестиционная недвижимость </t>
  </si>
  <si>
    <t>Нематериальные активы</t>
  </si>
  <si>
    <t>Активы в форме права пользования</t>
  </si>
  <si>
    <t>Долгосрочные банковские вклады</t>
  </si>
  <si>
    <t>Беспроцентные займы, выданные связанным сторонам</t>
  </si>
  <si>
    <t>Расходы будущих периодов</t>
  </si>
  <si>
    <t>Авансы выданные</t>
  </si>
  <si>
    <t>−</t>
  </si>
  <si>
    <t>Отложенные налоговые активы</t>
  </si>
  <si>
    <t>Оборотные активы</t>
  </si>
  <si>
    <t>Товарно-материальные запасы</t>
  </si>
  <si>
    <t>Торговая дебиторская задолженность</t>
  </si>
  <si>
    <t>Предоплата по налогам, помимо подоходного налога</t>
  </si>
  <si>
    <t xml:space="preserve">Предоплата по корпоративному подоходному налогу </t>
  </si>
  <si>
    <t>Прочие оборотные активы</t>
  </si>
  <si>
    <t>Краткосрочные банковские вклады</t>
  </si>
  <si>
    <t>Денежные средства и их эквиваленты</t>
  </si>
  <si>
    <t>Итого активов</t>
  </si>
  <si>
    <t>В тысячах тенге</t>
  </si>
  <si>
    <t>Капитал и обязательства</t>
  </si>
  <si>
    <t>Капитал</t>
  </si>
  <si>
    <t>Уставный капитал</t>
  </si>
  <si>
    <t>Нераспределённая прибыль</t>
  </si>
  <si>
    <t>Итого капитал</t>
  </si>
  <si>
    <t>Долгосрочные обязательства</t>
  </si>
  <si>
    <t xml:space="preserve">Процентные займы </t>
  </si>
  <si>
    <t>Выпущенные долговые ценные бумаги</t>
  </si>
  <si>
    <t>Резерв по ликвидации скважин и восстановлению участка</t>
  </si>
  <si>
    <t>Доходы будущих периодов</t>
  </si>
  <si>
    <t>Краткосрочные обязательства</t>
  </si>
  <si>
    <t>Торговая кредиторская задолженность</t>
  </si>
  <si>
    <t xml:space="preserve">Обязательства по договору </t>
  </si>
  <si>
    <t>Налоги к уплате помимо подоходного налога</t>
  </si>
  <si>
    <t>Оценочные обязательства</t>
  </si>
  <si>
    <t>Прочие краткосрочные обязательства</t>
  </si>
  <si>
    <t>Итого обязательства</t>
  </si>
  <si>
    <t>Итого капитал и обязательств</t>
  </si>
  <si>
    <t>Балансовая стоимость на одну простую акцию</t>
  </si>
  <si>
    <t>в тысячах тенге</t>
  </si>
  <si>
    <t>За шесть месяцев,</t>
  </si>
  <si>
    <t>закончившихся 30 июня</t>
  </si>
  <si>
    <t>(неаудированные)</t>
  </si>
  <si>
    <t>2020 года</t>
  </si>
  <si>
    <t>2019 года</t>
  </si>
  <si>
    <t>Доходы</t>
  </si>
  <si>
    <t>Себестоимость реализации</t>
  </si>
  <si>
    <t>Валовая прибыль</t>
  </si>
  <si>
    <t>Общие и административные расходы</t>
  </si>
  <si>
    <t>Резервы под ожидаемые кредитные убытки от финансовых активов</t>
  </si>
  <si>
    <t>Прочие операционные доходы</t>
  </si>
  <si>
    <t>Прочие операционные расходы</t>
  </si>
  <si>
    <t>Прибыль от операционной деятельности</t>
  </si>
  <si>
    <t>(Отрицательная)/положительная курсовая разница, нетто</t>
  </si>
  <si>
    <t>Финансовые доходы</t>
  </si>
  <si>
    <t>Финансовые расходы</t>
  </si>
  <si>
    <t>Прибыль до налогообложения</t>
  </si>
  <si>
    <t>Расходы по подоходному налогу</t>
  </si>
  <si>
    <t>Чистая прибыль за период</t>
  </si>
  <si>
    <t>Итого совокупный доход за период, за вычетом подоходного налога</t>
  </si>
  <si>
    <t>закончившихся 30 июня (неаудированные)</t>
  </si>
  <si>
    <t>Денежные потоки от операционной деятельности</t>
  </si>
  <si>
    <t>Поступления от клиентов</t>
  </si>
  <si>
    <t>Выплаты поставщикам</t>
  </si>
  <si>
    <t>Выплаты работникам</t>
  </si>
  <si>
    <t>Прочие налоги и выплаты</t>
  </si>
  <si>
    <t>Подоходные налоги уплаченные</t>
  </si>
  <si>
    <t>Проценты уплаченные</t>
  </si>
  <si>
    <t>11, 12</t>
  </si>
  <si>
    <t>Проценты полученные</t>
  </si>
  <si>
    <t>Прочие поступления</t>
  </si>
  <si>
    <t>Чистые денежные потоки от операционной деятельности</t>
  </si>
  <si>
    <t>Денежные потоки от инвестиционной деятельности</t>
  </si>
  <si>
    <t>Приобретение нематериальных активов</t>
  </si>
  <si>
    <t>Снятие банковских вкладов, нетто</t>
  </si>
  <si>
    <t>Приобретение основных средств</t>
  </si>
  <si>
    <t>Поступления от продажи активов, предназначенных для продажи</t>
  </si>
  <si>
    <t>Поступления от продажи основных средств</t>
  </si>
  <si>
    <t>Поступления от продажи долговых инструментов</t>
  </si>
  <si>
    <t>Поступления по беспроцентным займам, выданным связанным сторонам</t>
  </si>
  <si>
    <t>Чистые денежные потоки, (использованные в) / полученные от инвестиционной деятельности</t>
  </si>
  <si>
    <t>Денежные потоки от финансовой деятельности</t>
  </si>
  <si>
    <t>Поступления по процентным займам</t>
  </si>
  <si>
    <t>Погашение процентных займов</t>
  </si>
  <si>
    <t>Дивиденды выплаченные</t>
  </si>
  <si>
    <t>Чистые денежные потоки, использованные в финансовой деятельности</t>
  </si>
  <si>
    <t>Чистое изменение в денежных средствах и их эквивалентах</t>
  </si>
  <si>
    <t>Влияние изменений в обменных курсах на денежные средства и их эквиваленты</t>
  </si>
  <si>
    <t>Денежные средства и их эквиваленты на начало периода</t>
  </si>
  <si>
    <t>В тысячах тенге</t>
  </si>
  <si>
    <t>Нераспределен-ная прибыль</t>
  </si>
  <si>
    <t>Итого</t>
  </si>
  <si>
    <t>капитал</t>
  </si>
  <si>
    <t>На 1 января 2020 года (аудированные)</t>
  </si>
  <si>
    <t xml:space="preserve">Чистая прибыль за период </t>
  </si>
  <si>
    <t>Итого совокупный доход за период</t>
  </si>
  <si>
    <t>Взнос со стороны Акционера</t>
  </si>
  <si>
    <t>Прочие операции с Акционерами</t>
  </si>
  <si>
    <t>На 30 июня 2020 года (неаудированные)</t>
  </si>
  <si>
    <t>На 1 января 2019 года (аудированные)</t>
  </si>
  <si>
    <t>Дивиденды</t>
  </si>
  <si>
    <t>На 30 июня 2019 года (неаудированные)</t>
  </si>
  <si>
    <t>Финансовая отчетность</t>
  </si>
  <si>
    <t>Отчет о прибылях и убытках</t>
  </si>
  <si>
    <t>Отчет о движении денежных средств</t>
  </si>
  <si>
    <t>Отчет о движении капитала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</si>
</sst>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8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8">
    <xf numFmtId="0" fontId="0" fillId="0" borderId="0" xfId="0"/>
    <xf numFmtId="0" fontId="5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/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1" xfId="0" applyBorder="1" applyAlignment="1"/>
    <xf numFmtId="0" fontId="6" fillId="0" borderId="1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2" fillId="0" borderId="0" xfId="0" applyFont="1" applyAlignment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165" fontId="5" fillId="0" borderId="0" xfId="1" applyNumberFormat="1" applyFont="1" applyAlignment="1">
      <alignment horizontal="left" vertical="center"/>
    </xf>
    <xf numFmtId="165" fontId="6" fillId="0" borderId="0" xfId="1" applyNumberFormat="1" applyFont="1" applyAlignment="1">
      <alignment horizontal="left" vertical="center"/>
    </xf>
    <xf numFmtId="165" fontId="5" fillId="0" borderId="2" xfId="1" applyNumberFormat="1" applyFont="1" applyBorder="1" applyAlignment="1">
      <alignment horizontal="left" vertical="center"/>
    </xf>
    <xf numFmtId="165" fontId="6" fillId="0" borderId="2" xfId="1" applyNumberFormat="1" applyFont="1" applyBorder="1" applyAlignment="1">
      <alignment horizontal="left" vertical="center"/>
    </xf>
    <xf numFmtId="165" fontId="5" fillId="0" borderId="1" xfId="1" applyNumberFormat="1" applyFont="1" applyBorder="1" applyAlignment="1">
      <alignment horizontal="left" vertical="center"/>
    </xf>
    <xf numFmtId="165" fontId="6" fillId="0" borderId="1" xfId="1" applyNumberFormat="1" applyFont="1" applyBorder="1" applyAlignment="1">
      <alignment horizontal="left" vertical="center"/>
    </xf>
    <xf numFmtId="165" fontId="5" fillId="0" borderId="3" xfId="1" applyNumberFormat="1" applyFont="1" applyBorder="1" applyAlignment="1">
      <alignment horizontal="left" vertical="center"/>
    </xf>
    <xf numFmtId="165" fontId="6" fillId="0" borderId="3" xfId="1" applyNumberFormat="1" applyFont="1" applyBorder="1" applyAlignment="1">
      <alignment horizontal="left" vertical="center"/>
    </xf>
    <xf numFmtId="165" fontId="0" fillId="0" borderId="0" xfId="1" applyNumberFormat="1" applyFont="1" applyAlignment="1"/>
    <xf numFmtId="165" fontId="5" fillId="0" borderId="0" xfId="1" applyNumberFormat="1" applyFont="1" applyAlignment="1">
      <alignment horizontal="right" vertical="center"/>
    </xf>
    <xf numFmtId="165" fontId="6" fillId="0" borderId="0" xfId="1" applyNumberFormat="1" applyFont="1" applyAlignment="1">
      <alignment horizontal="right" vertical="center"/>
    </xf>
    <xf numFmtId="165" fontId="0" fillId="0" borderId="1" xfId="1" applyNumberFormat="1" applyFont="1" applyBorder="1"/>
    <xf numFmtId="165" fontId="6" fillId="0" borderId="1" xfId="1" applyNumberFormat="1" applyFont="1" applyBorder="1" applyAlignment="1">
      <alignment horizontal="right" vertical="center"/>
    </xf>
    <xf numFmtId="165" fontId="7" fillId="0" borderId="1" xfId="1" applyNumberFormat="1" applyFont="1" applyBorder="1" applyAlignment="1">
      <alignment horizontal="right" vertical="center"/>
    </xf>
    <xf numFmtId="165" fontId="8" fillId="0" borderId="1" xfId="1" applyNumberFormat="1" applyFont="1" applyBorder="1" applyAlignment="1">
      <alignment horizontal="right" vertical="center"/>
    </xf>
    <xf numFmtId="165" fontId="5" fillId="0" borderId="4" xfId="1" applyNumberFormat="1" applyFont="1" applyBorder="1" applyAlignment="1">
      <alignment horizontal="left" vertical="center"/>
    </xf>
    <xf numFmtId="165" fontId="6" fillId="0" borderId="4" xfId="1" applyNumberFormat="1" applyFont="1" applyBorder="1" applyAlignment="1">
      <alignment horizontal="left" vertical="center"/>
    </xf>
    <xf numFmtId="165" fontId="5" fillId="0" borderId="1" xfId="1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165" fontId="5" fillId="0" borderId="0" xfId="1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5" fillId="0" borderId="0" xfId="1" applyNumberFormat="1" applyFont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6" fillId="0" borderId="0" xfId="1" applyNumberFormat="1" applyFont="1" applyAlignment="1">
      <alignment horizontal="right" vertical="center"/>
    </xf>
    <xf numFmtId="165" fontId="6" fillId="0" borderId="3" xfId="1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" fillId="0" borderId="0" xfId="0" applyFont="1"/>
    <xf numFmtId="165" fontId="7" fillId="0" borderId="0" xfId="1" applyNumberFormat="1" applyFont="1" applyAlignment="1">
      <alignment horizontal="center" vertical="center"/>
    </xf>
    <xf numFmtId="165" fontId="7" fillId="0" borderId="1" xfId="1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5" fontId="5" fillId="0" borderId="0" xfId="1" applyNumberFormat="1" applyFont="1" applyAlignment="1">
      <alignment horizontal="right" vertical="center"/>
    </xf>
    <xf numFmtId="165" fontId="5" fillId="0" borderId="3" xfId="1" applyNumberFormat="1" applyFont="1" applyBorder="1" applyAlignment="1">
      <alignment horizontal="right" vertical="center"/>
    </xf>
    <xf numFmtId="0" fontId="9" fillId="0" borderId="0" xfId="0" applyFont="1" applyAlignment="1"/>
    <xf numFmtId="0" fontId="9" fillId="0" borderId="0" xfId="0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65"/>
  <sheetViews>
    <sheetView tabSelected="1" topLeftCell="A46" workbookViewId="0">
      <selection activeCell="B74" sqref="B74"/>
    </sheetView>
  </sheetViews>
  <sheetFormatPr defaultColWidth="9.109375" defaultRowHeight="14.4" x14ac:dyDescent="0.3"/>
  <cols>
    <col min="1" max="1" width="9.109375" style="7"/>
    <col min="2" max="2" width="37.44140625" style="7" customWidth="1"/>
    <col min="3" max="3" width="10.33203125" style="7" customWidth="1"/>
    <col min="4" max="4" width="22.109375" style="7" customWidth="1"/>
    <col min="5" max="5" width="22" style="7" customWidth="1"/>
    <col min="6" max="6" width="14.5546875" style="7" bestFit="1" customWidth="1"/>
    <col min="7" max="16384" width="9.109375" style="7"/>
  </cols>
  <sheetData>
    <row r="1" spans="2:5" x14ac:dyDescent="0.3">
      <c r="B1" s="76" t="s">
        <v>112</v>
      </c>
    </row>
    <row r="2" spans="2:5" ht="24" customHeight="1" x14ac:dyDescent="0.3">
      <c r="B2" s="3" t="s">
        <v>0</v>
      </c>
      <c r="C2" s="4" t="s">
        <v>1</v>
      </c>
      <c r="D2" s="5" t="s">
        <v>2</v>
      </c>
      <c r="E2" s="6" t="s">
        <v>4</v>
      </c>
    </row>
    <row r="3" spans="2:5" x14ac:dyDescent="0.3">
      <c r="B3" s="3"/>
      <c r="C3" s="1"/>
      <c r="D3" s="5" t="s">
        <v>3</v>
      </c>
      <c r="E3" s="6" t="s">
        <v>5</v>
      </c>
    </row>
    <row r="4" spans="2:5" ht="15" thickBot="1" x14ac:dyDescent="0.35">
      <c r="B4" s="8"/>
      <c r="C4" s="9"/>
      <c r="D4" s="10"/>
      <c r="E4" s="11" t="s">
        <v>6</v>
      </c>
    </row>
    <row r="5" spans="2:5" x14ac:dyDescent="0.3">
      <c r="B5" s="12" t="s">
        <v>7</v>
      </c>
      <c r="C5" s="13"/>
      <c r="D5" s="12"/>
      <c r="E5" s="14"/>
    </row>
    <row r="6" spans="2:5" x14ac:dyDescent="0.3">
      <c r="B6" s="12" t="s">
        <v>8</v>
      </c>
      <c r="C6" s="13"/>
      <c r="D6" s="12"/>
      <c r="E6" s="14"/>
    </row>
    <row r="7" spans="2:5" x14ac:dyDescent="0.3">
      <c r="B7" s="12" t="s">
        <v>9</v>
      </c>
      <c r="C7" s="13"/>
      <c r="D7" s="12"/>
      <c r="E7" s="14"/>
    </row>
    <row r="8" spans="2:5" x14ac:dyDescent="0.3">
      <c r="B8" s="14" t="s">
        <v>10</v>
      </c>
      <c r="C8" s="15">
        <v>3</v>
      </c>
      <c r="D8" s="38">
        <v>257646710</v>
      </c>
      <c r="E8" s="39">
        <v>260830731</v>
      </c>
    </row>
    <row r="9" spans="2:5" x14ac:dyDescent="0.3">
      <c r="B9" s="14" t="s">
        <v>11</v>
      </c>
      <c r="C9" s="15"/>
      <c r="D9" s="38">
        <v>27541</v>
      </c>
      <c r="E9" s="39">
        <v>28509</v>
      </c>
    </row>
    <row r="10" spans="2:5" x14ac:dyDescent="0.3">
      <c r="B10" s="14" t="s">
        <v>12</v>
      </c>
      <c r="C10" s="15">
        <v>4</v>
      </c>
      <c r="D10" s="38">
        <v>1122270</v>
      </c>
      <c r="E10" s="39">
        <v>1219539</v>
      </c>
    </row>
    <row r="11" spans="2:5" x14ac:dyDescent="0.3">
      <c r="B11" s="14" t="s">
        <v>13</v>
      </c>
      <c r="C11" s="15"/>
      <c r="D11" s="38">
        <v>239154</v>
      </c>
      <c r="E11" s="39">
        <v>459892</v>
      </c>
    </row>
    <row r="12" spans="2:5" x14ac:dyDescent="0.3">
      <c r="B12" s="14" t="s">
        <v>14</v>
      </c>
      <c r="C12" s="15">
        <v>8</v>
      </c>
      <c r="D12" s="38">
        <v>765506</v>
      </c>
      <c r="E12" s="39">
        <v>892899</v>
      </c>
    </row>
    <row r="13" spans="2:5" x14ac:dyDescent="0.3">
      <c r="B13" s="14" t="s">
        <v>15</v>
      </c>
      <c r="C13" s="15"/>
      <c r="D13" s="38">
        <v>2420</v>
      </c>
      <c r="E13" s="39">
        <v>2578</v>
      </c>
    </row>
    <row r="14" spans="2:5" x14ac:dyDescent="0.3">
      <c r="B14" s="14" t="s">
        <v>16</v>
      </c>
      <c r="C14" s="15"/>
      <c r="D14" s="38">
        <v>6960</v>
      </c>
      <c r="E14" s="39">
        <v>8640</v>
      </c>
    </row>
    <row r="15" spans="2:5" x14ac:dyDescent="0.3">
      <c r="B15" s="14" t="s">
        <v>17</v>
      </c>
      <c r="C15" s="15"/>
      <c r="D15" s="38">
        <v>1627387</v>
      </c>
      <c r="E15" s="39" t="s">
        <v>18</v>
      </c>
    </row>
    <row r="16" spans="2:5" ht="15" thickBot="1" x14ac:dyDescent="0.35">
      <c r="B16" s="14" t="s">
        <v>19</v>
      </c>
      <c r="C16" s="15"/>
      <c r="D16" s="38">
        <v>95434</v>
      </c>
      <c r="E16" s="39">
        <v>46856</v>
      </c>
    </row>
    <row r="17" spans="2:5" ht="15" thickBot="1" x14ac:dyDescent="0.35">
      <c r="B17" s="16"/>
      <c r="C17" s="17"/>
      <c r="D17" s="40">
        <v>261533382</v>
      </c>
      <c r="E17" s="41">
        <v>263489644</v>
      </c>
    </row>
    <row r="18" spans="2:5" x14ac:dyDescent="0.3">
      <c r="B18" s="14" t="s">
        <v>7</v>
      </c>
      <c r="C18" s="13"/>
      <c r="D18" s="38">
        <f>SUM(D8:D16)-OLE_LINK2</f>
        <v>0</v>
      </c>
      <c r="E18" s="38">
        <f>SUM(E8:E16)-E17</f>
        <v>0</v>
      </c>
    </row>
    <row r="19" spans="2:5" x14ac:dyDescent="0.3">
      <c r="B19" s="12" t="s">
        <v>20</v>
      </c>
      <c r="C19" s="13"/>
      <c r="D19" s="38"/>
      <c r="E19" s="39"/>
    </row>
    <row r="20" spans="2:5" x14ac:dyDescent="0.3">
      <c r="B20" s="14" t="s">
        <v>21</v>
      </c>
      <c r="C20" s="15">
        <v>5</v>
      </c>
      <c r="D20" s="38">
        <v>3209353</v>
      </c>
      <c r="E20" s="39">
        <v>2674218</v>
      </c>
    </row>
    <row r="21" spans="2:5" x14ac:dyDescent="0.3">
      <c r="B21" s="14" t="s">
        <v>22</v>
      </c>
      <c r="C21" s="15">
        <v>6</v>
      </c>
      <c r="D21" s="38">
        <v>17582452</v>
      </c>
      <c r="E21" s="39">
        <v>35352272</v>
      </c>
    </row>
    <row r="22" spans="2:5" x14ac:dyDescent="0.3">
      <c r="B22" s="14" t="s">
        <v>17</v>
      </c>
      <c r="C22" s="19"/>
      <c r="D22" s="38">
        <v>61652</v>
      </c>
      <c r="E22" s="39">
        <v>78957</v>
      </c>
    </row>
    <row r="23" spans="2:5" x14ac:dyDescent="0.3">
      <c r="B23" s="14" t="s">
        <v>23</v>
      </c>
      <c r="C23" s="15">
        <v>7</v>
      </c>
      <c r="D23" s="38">
        <v>4389147</v>
      </c>
      <c r="E23" s="39">
        <v>2766551</v>
      </c>
    </row>
    <row r="24" spans="2:5" x14ac:dyDescent="0.3">
      <c r="B24" s="14" t="s">
        <v>24</v>
      </c>
      <c r="C24" s="15">
        <v>23</v>
      </c>
      <c r="D24" s="38">
        <v>3246268</v>
      </c>
      <c r="E24" s="39">
        <v>2721204</v>
      </c>
    </row>
    <row r="25" spans="2:5" x14ac:dyDescent="0.3">
      <c r="B25" s="14" t="s">
        <v>25</v>
      </c>
      <c r="C25" s="15"/>
      <c r="D25" s="38">
        <v>366900</v>
      </c>
      <c r="E25" s="39">
        <v>390112</v>
      </c>
    </row>
    <row r="26" spans="2:5" x14ac:dyDescent="0.3">
      <c r="B26" s="14" t="s">
        <v>26</v>
      </c>
      <c r="C26" s="15">
        <v>8</v>
      </c>
      <c r="D26" s="38">
        <v>7801</v>
      </c>
      <c r="E26" s="39">
        <v>4700</v>
      </c>
    </row>
    <row r="27" spans="2:5" ht="15" thickBot="1" x14ac:dyDescent="0.35">
      <c r="B27" s="20" t="s">
        <v>27</v>
      </c>
      <c r="C27" s="21">
        <v>9</v>
      </c>
      <c r="D27" s="42">
        <v>51785774</v>
      </c>
      <c r="E27" s="43">
        <v>55217186</v>
      </c>
    </row>
    <row r="28" spans="2:5" ht="15" thickBot="1" x14ac:dyDescent="0.35">
      <c r="B28" s="22"/>
      <c r="C28" s="23"/>
      <c r="D28" s="42">
        <v>80649347</v>
      </c>
      <c r="E28" s="43">
        <v>99205200</v>
      </c>
    </row>
    <row r="29" spans="2:5" ht="15" thickBot="1" x14ac:dyDescent="0.35">
      <c r="B29" s="24" t="s">
        <v>28</v>
      </c>
      <c r="C29" s="25"/>
      <c r="D29" s="44">
        <v>342182729</v>
      </c>
      <c r="E29" s="45">
        <v>362694844</v>
      </c>
    </row>
    <row r="30" spans="2:5" ht="15" thickTop="1" x14ac:dyDescent="0.3">
      <c r="D30" s="46">
        <f>SUM(D20:D27)-D28</f>
        <v>0</v>
      </c>
      <c r="E30" s="46">
        <f>SUM(E20:E27)-E28</f>
        <v>0</v>
      </c>
    </row>
    <row r="31" spans="2:5" x14ac:dyDescent="0.3">
      <c r="B31" s="59" t="s">
        <v>29</v>
      </c>
      <c r="C31" s="61" t="s">
        <v>1</v>
      </c>
      <c r="D31" s="47" t="s">
        <v>2</v>
      </c>
      <c r="E31" s="48" t="s">
        <v>4</v>
      </c>
    </row>
    <row r="32" spans="2:5" x14ac:dyDescent="0.3">
      <c r="B32" s="59"/>
      <c r="C32" s="61"/>
      <c r="D32" s="47" t="s">
        <v>3</v>
      </c>
      <c r="E32" s="48" t="s">
        <v>5</v>
      </c>
    </row>
    <row r="33" spans="2:5" ht="15" thickBot="1" x14ac:dyDescent="0.35">
      <c r="B33" s="60"/>
      <c r="C33" s="62"/>
      <c r="D33" s="49"/>
      <c r="E33" s="50" t="s">
        <v>6</v>
      </c>
    </row>
    <row r="34" spans="2:5" x14ac:dyDescent="0.3">
      <c r="B34" s="12" t="s">
        <v>7</v>
      </c>
      <c r="C34" s="15"/>
      <c r="D34" s="38"/>
      <c r="E34" s="39"/>
    </row>
    <row r="35" spans="2:5" x14ac:dyDescent="0.3">
      <c r="B35" s="12" t="s">
        <v>30</v>
      </c>
      <c r="C35" s="15"/>
      <c r="D35" s="38"/>
      <c r="E35" s="39"/>
    </row>
    <row r="36" spans="2:5" x14ac:dyDescent="0.3">
      <c r="B36" s="12" t="s">
        <v>31</v>
      </c>
      <c r="C36" s="15"/>
      <c r="D36" s="38"/>
      <c r="E36" s="39"/>
    </row>
    <row r="37" spans="2:5" x14ac:dyDescent="0.3">
      <c r="B37" s="14" t="s">
        <v>32</v>
      </c>
      <c r="C37" s="15">
        <v>10</v>
      </c>
      <c r="D37" s="38">
        <v>123995302</v>
      </c>
      <c r="E37" s="39">
        <v>123995302</v>
      </c>
    </row>
    <row r="38" spans="2:5" ht="15" thickBot="1" x14ac:dyDescent="0.35">
      <c r="B38" s="20" t="s">
        <v>33</v>
      </c>
      <c r="C38" s="21"/>
      <c r="D38" s="42">
        <v>48512111</v>
      </c>
      <c r="E38" s="43">
        <v>49426980</v>
      </c>
    </row>
    <row r="39" spans="2:5" ht="15" thickBot="1" x14ac:dyDescent="0.35">
      <c r="B39" s="22" t="s">
        <v>34</v>
      </c>
      <c r="C39" s="21"/>
      <c r="D39" s="42">
        <v>172507413</v>
      </c>
      <c r="E39" s="43">
        <v>173422282</v>
      </c>
    </row>
    <row r="40" spans="2:5" x14ac:dyDescent="0.3">
      <c r="B40" s="12" t="s">
        <v>7</v>
      </c>
      <c r="C40" s="15"/>
      <c r="D40" s="38">
        <f>SUM(D37:D38)-D39</f>
        <v>0</v>
      </c>
      <c r="E40" s="38">
        <f>SUM(E37:E38)-E39</f>
        <v>0</v>
      </c>
    </row>
    <row r="41" spans="2:5" x14ac:dyDescent="0.3">
      <c r="B41" s="12" t="s">
        <v>35</v>
      </c>
      <c r="C41" s="15"/>
      <c r="D41" s="38"/>
      <c r="E41" s="39"/>
    </row>
    <row r="42" spans="2:5" x14ac:dyDescent="0.3">
      <c r="B42" s="14" t="s">
        <v>36</v>
      </c>
      <c r="C42" s="15">
        <v>11</v>
      </c>
      <c r="D42" s="38">
        <v>47473406</v>
      </c>
      <c r="E42" s="39">
        <v>52436397</v>
      </c>
    </row>
    <row r="43" spans="2:5" x14ac:dyDescent="0.3">
      <c r="B43" s="14" t="s">
        <v>37</v>
      </c>
      <c r="C43" s="15">
        <v>12</v>
      </c>
      <c r="D43" s="38">
        <v>12872115</v>
      </c>
      <c r="E43" s="39">
        <v>12697034</v>
      </c>
    </row>
    <row r="44" spans="2:5" x14ac:dyDescent="0.3">
      <c r="B44" s="14" t="s">
        <v>38</v>
      </c>
      <c r="C44" s="15"/>
      <c r="D44" s="38">
        <v>2675925</v>
      </c>
      <c r="E44" s="39">
        <v>2596377</v>
      </c>
    </row>
    <row r="45" spans="2:5" ht="15" thickBot="1" x14ac:dyDescent="0.35">
      <c r="B45" s="14" t="s">
        <v>39</v>
      </c>
      <c r="C45" s="15">
        <v>13</v>
      </c>
      <c r="D45" s="38">
        <v>8607258</v>
      </c>
      <c r="E45" s="39">
        <v>7796088</v>
      </c>
    </row>
    <row r="46" spans="2:5" ht="15" thickBot="1" x14ac:dyDescent="0.35">
      <c r="B46" s="18"/>
      <c r="C46" s="26"/>
      <c r="D46" s="40">
        <v>71628704</v>
      </c>
      <c r="E46" s="41">
        <v>75525896</v>
      </c>
    </row>
    <row r="47" spans="2:5" x14ac:dyDescent="0.3">
      <c r="B47" s="12" t="s">
        <v>7</v>
      </c>
      <c r="C47" s="15"/>
      <c r="D47" s="38">
        <f>SUM(D42:D45)-D46</f>
        <v>0</v>
      </c>
      <c r="E47" s="38">
        <f>SUM(E42:E45)-E46</f>
        <v>0</v>
      </c>
    </row>
    <row r="48" spans="2:5" x14ac:dyDescent="0.3">
      <c r="B48" s="12" t="s">
        <v>40</v>
      </c>
      <c r="C48" s="15"/>
      <c r="D48" s="38"/>
      <c r="E48" s="39"/>
    </row>
    <row r="49" spans="2:5" x14ac:dyDescent="0.3">
      <c r="B49" s="14" t="s">
        <v>36</v>
      </c>
      <c r="C49" s="15">
        <v>11</v>
      </c>
      <c r="D49" s="38">
        <v>10806404</v>
      </c>
      <c r="E49" s="39">
        <v>10834348</v>
      </c>
    </row>
    <row r="50" spans="2:5" x14ac:dyDescent="0.3">
      <c r="B50" s="14" t="s">
        <v>37</v>
      </c>
      <c r="C50" s="15">
        <v>12</v>
      </c>
      <c r="D50" s="38">
        <v>122288</v>
      </c>
      <c r="E50" s="39">
        <v>122288</v>
      </c>
    </row>
    <row r="51" spans="2:5" x14ac:dyDescent="0.3">
      <c r="B51" s="14" t="s">
        <v>41</v>
      </c>
      <c r="C51" s="15">
        <v>14</v>
      </c>
      <c r="D51" s="38">
        <v>47037547</v>
      </c>
      <c r="E51" s="39">
        <v>67456144</v>
      </c>
    </row>
    <row r="52" spans="2:5" x14ac:dyDescent="0.3">
      <c r="B52" s="14" t="s">
        <v>42</v>
      </c>
      <c r="C52" s="15">
        <v>16</v>
      </c>
      <c r="D52" s="38">
        <v>8863711</v>
      </c>
      <c r="E52" s="39">
        <v>5477567</v>
      </c>
    </row>
    <row r="53" spans="2:5" x14ac:dyDescent="0.3">
      <c r="B53" s="14" t="s">
        <v>43</v>
      </c>
      <c r="C53" s="2"/>
      <c r="D53" s="38">
        <v>102839</v>
      </c>
      <c r="E53" s="39">
        <v>209374</v>
      </c>
    </row>
    <row r="54" spans="2:5" x14ac:dyDescent="0.3">
      <c r="B54" s="14" t="s">
        <v>39</v>
      </c>
      <c r="C54" s="15">
        <v>13</v>
      </c>
      <c r="D54" s="38">
        <v>496396</v>
      </c>
      <c r="E54" s="39">
        <v>460481</v>
      </c>
    </row>
    <row r="55" spans="2:5" x14ac:dyDescent="0.3">
      <c r="B55" s="14" t="s">
        <v>44</v>
      </c>
      <c r="C55" s="15">
        <v>15</v>
      </c>
      <c r="D55" s="38">
        <v>29524809</v>
      </c>
      <c r="E55" s="39">
        <v>27964986</v>
      </c>
    </row>
    <row r="56" spans="2:5" ht="15" thickBot="1" x14ac:dyDescent="0.35">
      <c r="B56" s="14" t="s">
        <v>45</v>
      </c>
      <c r="C56" s="15">
        <v>17</v>
      </c>
      <c r="D56" s="38">
        <v>1092618</v>
      </c>
      <c r="E56" s="39">
        <v>1221478</v>
      </c>
    </row>
    <row r="57" spans="2:5" ht="15" thickBot="1" x14ac:dyDescent="0.35">
      <c r="B57" s="16"/>
      <c r="C57" s="26"/>
      <c r="D57" s="40">
        <v>98046612</v>
      </c>
      <c r="E57" s="41">
        <v>113746666</v>
      </c>
    </row>
    <row r="58" spans="2:5" ht="15" thickBot="1" x14ac:dyDescent="0.35">
      <c r="B58" s="22" t="s">
        <v>46</v>
      </c>
      <c r="C58" s="23"/>
      <c r="D58" s="42">
        <v>169675316</v>
      </c>
      <c r="E58" s="43">
        <v>189272562</v>
      </c>
    </row>
    <row r="59" spans="2:5" ht="15" thickBot="1" x14ac:dyDescent="0.35">
      <c r="B59" s="24" t="s">
        <v>47</v>
      </c>
      <c r="C59" s="25"/>
      <c r="D59" s="44">
        <v>342182729</v>
      </c>
      <c r="E59" s="45">
        <v>362694844</v>
      </c>
    </row>
    <row r="60" spans="2:5" ht="15" thickTop="1" x14ac:dyDescent="0.3">
      <c r="B60" s="56"/>
      <c r="C60" s="57"/>
      <c r="D60" s="58">
        <f>SUM(D49:D56)-D57</f>
        <v>0</v>
      </c>
      <c r="E60" s="58">
        <f>SUM(E49:E56)-E57</f>
        <v>0</v>
      </c>
    </row>
    <row r="61" spans="2:5" x14ac:dyDescent="0.3">
      <c r="B61" s="56"/>
      <c r="C61" s="57"/>
      <c r="D61" s="58">
        <f>D46+D57-D58</f>
        <v>0</v>
      </c>
      <c r="E61" s="58">
        <f>E46+E57-E58</f>
        <v>0</v>
      </c>
    </row>
    <row r="62" spans="2:5" x14ac:dyDescent="0.3">
      <c r="B62" s="12" t="s">
        <v>7</v>
      </c>
      <c r="C62" s="13"/>
      <c r="D62" s="38">
        <f>D29-D59</f>
        <v>0</v>
      </c>
      <c r="E62" s="38">
        <f>E29-E59</f>
        <v>0</v>
      </c>
    </row>
    <row r="63" spans="2:5" x14ac:dyDescent="0.3">
      <c r="B63" s="12" t="s">
        <v>48</v>
      </c>
      <c r="C63" s="61"/>
      <c r="D63" s="74">
        <v>2.508</v>
      </c>
      <c r="E63" s="67">
        <v>2.52</v>
      </c>
    </row>
    <row r="64" spans="2:5" ht="15" thickBot="1" x14ac:dyDescent="0.35">
      <c r="B64" s="24" t="s">
        <v>49</v>
      </c>
      <c r="C64" s="73"/>
      <c r="D64" s="75"/>
      <c r="E64" s="68"/>
    </row>
    <row r="65" spans="4:5" ht="15" thickTop="1" x14ac:dyDescent="0.3">
      <c r="D65" s="46"/>
      <c r="E65" s="46"/>
    </row>
  </sheetData>
  <mergeCells count="5">
    <mergeCell ref="B31:B33"/>
    <mergeCell ref="C31:C33"/>
    <mergeCell ref="C63:C64"/>
    <mergeCell ref="D63:D64"/>
    <mergeCell ref="E63:E6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/>
  </sheetViews>
  <sheetFormatPr defaultRowHeight="14.4" x14ac:dyDescent="0.3"/>
  <cols>
    <col min="1" max="1" width="37.21875" customWidth="1"/>
    <col min="2" max="2" width="18.109375" customWidth="1"/>
    <col min="3" max="3" width="17.77734375" customWidth="1"/>
    <col min="4" max="4" width="19.44140625" customWidth="1"/>
  </cols>
  <sheetData>
    <row r="1" spans="1:4" x14ac:dyDescent="0.3">
      <c r="A1" s="77" t="s">
        <v>113</v>
      </c>
    </row>
    <row r="2" spans="1:4" x14ac:dyDescent="0.3">
      <c r="A2" s="69"/>
      <c r="B2" s="70"/>
      <c r="C2" s="71" t="s">
        <v>50</v>
      </c>
      <c r="D2" s="71"/>
    </row>
    <row r="3" spans="1:4" x14ac:dyDescent="0.3">
      <c r="A3" s="69"/>
      <c r="B3" s="70"/>
      <c r="C3" s="71" t="s">
        <v>51</v>
      </c>
      <c r="D3" s="71"/>
    </row>
    <row r="4" spans="1:4" ht="15" thickBot="1" x14ac:dyDescent="0.35">
      <c r="A4" s="69"/>
      <c r="B4" s="70"/>
      <c r="C4" s="72" t="s">
        <v>52</v>
      </c>
      <c r="D4" s="72"/>
    </row>
    <row r="5" spans="1:4" ht="15" thickBot="1" x14ac:dyDescent="0.35">
      <c r="A5" s="30" t="s">
        <v>29</v>
      </c>
      <c r="B5" s="23" t="s">
        <v>1</v>
      </c>
      <c r="C5" s="51" t="s">
        <v>53</v>
      </c>
      <c r="D5" s="52" t="s">
        <v>54</v>
      </c>
    </row>
    <row r="6" spans="1:4" x14ac:dyDescent="0.3">
      <c r="A6" s="14" t="s">
        <v>7</v>
      </c>
      <c r="B6" s="15"/>
      <c r="C6" s="38"/>
      <c r="D6" s="39"/>
    </row>
    <row r="7" spans="1:4" x14ac:dyDescent="0.3">
      <c r="A7" s="14" t="s">
        <v>55</v>
      </c>
      <c r="B7" s="15">
        <v>18</v>
      </c>
      <c r="C7" s="38">
        <v>117883497</v>
      </c>
      <c r="D7" s="39">
        <v>116163586</v>
      </c>
    </row>
    <row r="8" spans="1:4" ht="15" thickBot="1" x14ac:dyDescent="0.35">
      <c r="A8" s="20" t="s">
        <v>56</v>
      </c>
      <c r="B8" s="21">
        <v>19</v>
      </c>
      <c r="C8" s="38">
        <v>-107181511</v>
      </c>
      <c r="D8" s="43">
        <v>-105918445</v>
      </c>
    </row>
    <row r="9" spans="1:4" x14ac:dyDescent="0.3">
      <c r="A9" s="12" t="s">
        <v>57</v>
      </c>
      <c r="B9" s="13"/>
      <c r="C9" s="53">
        <v>10701986</v>
      </c>
      <c r="D9" s="39">
        <v>10245141</v>
      </c>
    </row>
    <row r="10" spans="1:4" x14ac:dyDescent="0.3">
      <c r="A10" s="14" t="s">
        <v>7</v>
      </c>
      <c r="B10" s="15"/>
      <c r="C10" s="38"/>
      <c r="D10" s="39"/>
    </row>
    <row r="11" spans="1:4" x14ac:dyDescent="0.3">
      <c r="A11" s="14" t="s">
        <v>58</v>
      </c>
      <c r="B11" s="15">
        <v>20</v>
      </c>
      <c r="C11" s="38">
        <v>-2062163</v>
      </c>
      <c r="D11" s="39">
        <v>-1885921</v>
      </c>
    </row>
    <row r="12" spans="1:4" x14ac:dyDescent="0.3">
      <c r="A12" s="14" t="s">
        <v>59</v>
      </c>
      <c r="B12" s="15"/>
      <c r="C12" s="38">
        <v>-1946581</v>
      </c>
      <c r="D12" s="39">
        <v>-1667316</v>
      </c>
    </row>
    <row r="13" spans="1:4" x14ac:dyDescent="0.3">
      <c r="A13" s="14" t="s">
        <v>60</v>
      </c>
      <c r="B13" s="15">
        <v>21</v>
      </c>
      <c r="C13" s="38">
        <v>1179003</v>
      </c>
      <c r="D13" s="39">
        <v>2171641</v>
      </c>
    </row>
    <row r="14" spans="1:4" ht="15" thickBot="1" x14ac:dyDescent="0.35">
      <c r="A14" s="14" t="s">
        <v>61</v>
      </c>
      <c r="B14" s="15">
        <v>21</v>
      </c>
      <c r="C14" s="38">
        <v>-706892</v>
      </c>
      <c r="D14" s="39">
        <v>-947479</v>
      </c>
    </row>
    <row r="15" spans="1:4" x14ac:dyDescent="0.3">
      <c r="A15" s="31" t="s">
        <v>62</v>
      </c>
      <c r="B15" s="32"/>
      <c r="C15" s="53">
        <v>7165353</v>
      </c>
      <c r="D15" s="54">
        <v>7916066</v>
      </c>
    </row>
    <row r="16" spans="1:4" x14ac:dyDescent="0.3">
      <c r="A16" s="14" t="s">
        <v>7</v>
      </c>
      <c r="B16" s="15"/>
      <c r="C16" s="38"/>
      <c r="D16" s="39"/>
    </row>
    <row r="17" spans="1:4" x14ac:dyDescent="0.3">
      <c r="A17" s="14" t="s">
        <v>63</v>
      </c>
      <c r="B17" s="15"/>
      <c r="C17" s="38">
        <v>-1560313</v>
      </c>
      <c r="D17" s="39">
        <v>267693</v>
      </c>
    </row>
    <row r="18" spans="1:4" x14ac:dyDescent="0.3">
      <c r="A18" s="14" t="s">
        <v>64</v>
      </c>
      <c r="B18" s="2"/>
      <c r="C18" s="38">
        <v>2282402</v>
      </c>
      <c r="D18" s="39">
        <v>1317522</v>
      </c>
    </row>
    <row r="19" spans="1:4" ht="15" thickBot="1" x14ac:dyDescent="0.35">
      <c r="A19" s="14" t="s">
        <v>65</v>
      </c>
      <c r="B19" s="15">
        <v>22</v>
      </c>
      <c r="C19" s="38">
        <v>-3670231</v>
      </c>
      <c r="D19" s="39">
        <v>-4391101</v>
      </c>
    </row>
    <row r="20" spans="1:4" x14ac:dyDescent="0.3">
      <c r="A20" s="31" t="s">
        <v>66</v>
      </c>
      <c r="B20" s="32"/>
      <c r="C20" s="53">
        <v>4217211</v>
      </c>
      <c r="D20" s="54">
        <v>5110180</v>
      </c>
    </row>
    <row r="21" spans="1:4" x14ac:dyDescent="0.3">
      <c r="A21" s="14" t="s">
        <v>7</v>
      </c>
      <c r="B21" s="15"/>
      <c r="C21" s="38"/>
      <c r="D21" s="39"/>
    </row>
    <row r="22" spans="1:4" ht="15" thickBot="1" x14ac:dyDescent="0.35">
      <c r="A22" s="20" t="s">
        <v>67</v>
      </c>
      <c r="B22" s="21">
        <v>23</v>
      </c>
      <c r="C22" s="42">
        <v>-861404</v>
      </c>
      <c r="D22" s="43">
        <v>-1162677</v>
      </c>
    </row>
    <row r="23" spans="1:4" ht="15" thickBot="1" x14ac:dyDescent="0.35">
      <c r="A23" s="22" t="s">
        <v>68</v>
      </c>
      <c r="B23" s="23"/>
      <c r="C23" s="42">
        <v>3355807</v>
      </c>
      <c r="D23" s="43">
        <v>3947503</v>
      </c>
    </row>
    <row r="24" spans="1:4" ht="15" thickBot="1" x14ac:dyDescent="0.35">
      <c r="A24" s="24" t="s">
        <v>69</v>
      </c>
      <c r="B24" s="25"/>
      <c r="C24" s="44">
        <v>3355807</v>
      </c>
      <c r="D24" s="45">
        <v>3947503</v>
      </c>
    </row>
    <row r="25" spans="1:4" ht="15" thickTop="1" x14ac:dyDescent="0.3"/>
  </sheetData>
  <mergeCells count="5">
    <mergeCell ref="A2:A4"/>
    <mergeCell ref="B2:B4"/>
    <mergeCell ref="C2:D2"/>
    <mergeCell ref="C3:D3"/>
    <mergeCell ref="C4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/>
  </sheetViews>
  <sheetFormatPr defaultRowHeight="14.4" x14ac:dyDescent="0.3"/>
  <cols>
    <col min="1" max="1" width="34.21875" customWidth="1"/>
    <col min="2" max="2" width="17.33203125" customWidth="1"/>
    <col min="3" max="3" width="15" customWidth="1"/>
    <col min="4" max="4" width="15.33203125" customWidth="1"/>
  </cols>
  <sheetData>
    <row r="1" spans="1:4" x14ac:dyDescent="0.3">
      <c r="A1" s="77" t="s">
        <v>114</v>
      </c>
    </row>
    <row r="2" spans="1:4" x14ac:dyDescent="0.3">
      <c r="A2" s="59" t="s">
        <v>29</v>
      </c>
      <c r="B2" s="61"/>
      <c r="C2" s="63" t="s">
        <v>50</v>
      </c>
      <c r="D2" s="63"/>
    </row>
    <row r="3" spans="1:4" ht="15" thickBot="1" x14ac:dyDescent="0.35">
      <c r="A3" s="59"/>
      <c r="B3" s="62"/>
      <c r="C3" s="64" t="s">
        <v>70</v>
      </c>
      <c r="D3" s="64"/>
    </row>
    <row r="4" spans="1:4" ht="15" thickBot="1" x14ac:dyDescent="0.35">
      <c r="A4" s="60"/>
      <c r="B4" s="28" t="s">
        <v>1</v>
      </c>
      <c r="C4" s="55" t="s">
        <v>53</v>
      </c>
      <c r="D4" s="50" t="s">
        <v>54</v>
      </c>
    </row>
    <row r="5" spans="1:4" x14ac:dyDescent="0.3">
      <c r="A5" s="33" t="s">
        <v>7</v>
      </c>
      <c r="B5" s="27"/>
      <c r="C5" s="38"/>
      <c r="D5" s="39"/>
    </row>
    <row r="6" spans="1:4" x14ac:dyDescent="0.3">
      <c r="A6" s="12" t="s">
        <v>71</v>
      </c>
      <c r="B6" s="15"/>
      <c r="C6" s="38"/>
      <c r="D6" s="39"/>
    </row>
    <row r="7" spans="1:4" x14ac:dyDescent="0.3">
      <c r="A7" s="14" t="s">
        <v>72</v>
      </c>
      <c r="B7" s="15"/>
      <c r="C7" s="38">
        <v>151990849</v>
      </c>
      <c r="D7" s="39">
        <v>148842046</v>
      </c>
    </row>
    <row r="8" spans="1:4" x14ac:dyDescent="0.3">
      <c r="A8" s="14" t="s">
        <v>73</v>
      </c>
      <c r="B8" s="15"/>
      <c r="C8" s="38">
        <v>-132746494</v>
      </c>
      <c r="D8" s="39">
        <v>-115735154</v>
      </c>
    </row>
    <row r="9" spans="1:4" x14ac:dyDescent="0.3">
      <c r="A9" s="14" t="s">
        <v>74</v>
      </c>
      <c r="B9" s="15"/>
      <c r="C9" s="38">
        <v>-2213115</v>
      </c>
      <c r="D9" s="39">
        <v>-2502657</v>
      </c>
    </row>
    <row r="10" spans="1:4" x14ac:dyDescent="0.3">
      <c r="A10" s="14" t="s">
        <v>75</v>
      </c>
      <c r="B10" s="15"/>
      <c r="C10" s="38">
        <v>-6218583</v>
      </c>
      <c r="D10" s="39">
        <v>-4309651</v>
      </c>
    </row>
    <row r="11" spans="1:4" x14ac:dyDescent="0.3">
      <c r="A11" s="14" t="s">
        <v>76</v>
      </c>
      <c r="B11" s="15"/>
      <c r="C11" s="38">
        <v>-1094248</v>
      </c>
      <c r="D11" s="39">
        <v>-1321234</v>
      </c>
    </row>
    <row r="12" spans="1:4" x14ac:dyDescent="0.3">
      <c r="A12" s="14" t="s">
        <v>77</v>
      </c>
      <c r="B12" s="15" t="s">
        <v>78</v>
      </c>
      <c r="C12" s="38">
        <v>-3406337</v>
      </c>
      <c r="D12" s="39">
        <v>-4202131</v>
      </c>
    </row>
    <row r="13" spans="1:4" x14ac:dyDescent="0.3">
      <c r="A13" s="14" t="s">
        <v>79</v>
      </c>
      <c r="B13" s="15"/>
      <c r="C13" s="38">
        <v>1937508</v>
      </c>
      <c r="D13" s="39">
        <v>1073405</v>
      </c>
    </row>
    <row r="14" spans="1:4" ht="15" thickBot="1" x14ac:dyDescent="0.35">
      <c r="A14" s="14" t="s">
        <v>80</v>
      </c>
      <c r="B14" s="15"/>
      <c r="C14" s="38">
        <v>45919</v>
      </c>
      <c r="D14" s="39" t="s">
        <v>18</v>
      </c>
    </row>
    <row r="15" spans="1:4" ht="15" thickBot="1" x14ac:dyDescent="0.35">
      <c r="A15" s="34" t="s">
        <v>81</v>
      </c>
      <c r="B15" s="26"/>
      <c r="C15" s="40">
        <v>8295499</v>
      </c>
      <c r="D15" s="41">
        <v>21844624</v>
      </c>
    </row>
    <row r="16" spans="1:4" x14ac:dyDescent="0.3">
      <c r="A16" s="14" t="s">
        <v>7</v>
      </c>
      <c r="B16" s="15"/>
      <c r="C16" s="38">
        <f>SUM(C7:C14)-C15</f>
        <v>0</v>
      </c>
      <c r="D16" s="38">
        <f>SUM(D7:D14)-D15</f>
        <v>0</v>
      </c>
    </row>
    <row r="17" spans="1:4" x14ac:dyDescent="0.3">
      <c r="A17" s="12" t="s">
        <v>82</v>
      </c>
      <c r="B17" s="15"/>
      <c r="C17" s="38"/>
      <c r="D17" s="39"/>
    </row>
    <row r="18" spans="1:4" x14ac:dyDescent="0.3">
      <c r="A18" s="14" t="s">
        <v>83</v>
      </c>
      <c r="B18" s="15"/>
      <c r="C18" s="38" t="s">
        <v>18</v>
      </c>
      <c r="D18" s="39">
        <v>-314715</v>
      </c>
    </row>
    <row r="19" spans="1:4" x14ac:dyDescent="0.3">
      <c r="A19" s="14" t="s">
        <v>84</v>
      </c>
      <c r="B19" s="15"/>
      <c r="C19" s="38">
        <v>127394</v>
      </c>
      <c r="D19" s="39">
        <v>55771</v>
      </c>
    </row>
    <row r="20" spans="1:4" x14ac:dyDescent="0.3">
      <c r="A20" s="14" t="s">
        <v>85</v>
      </c>
      <c r="B20" s="15"/>
      <c r="C20" s="38">
        <v>-6859357</v>
      </c>
      <c r="D20" s="39">
        <v>-3810959</v>
      </c>
    </row>
    <row r="21" spans="1:4" x14ac:dyDescent="0.3">
      <c r="A21" s="14" t="s">
        <v>86</v>
      </c>
      <c r="B21" s="15"/>
      <c r="C21" s="38" t="s">
        <v>18</v>
      </c>
      <c r="D21" s="39">
        <v>11836735</v>
      </c>
    </row>
    <row r="22" spans="1:4" x14ac:dyDescent="0.3">
      <c r="A22" s="14" t="s">
        <v>87</v>
      </c>
      <c r="B22" s="15"/>
      <c r="C22" s="38">
        <v>700</v>
      </c>
      <c r="D22" s="39">
        <v>755</v>
      </c>
    </row>
    <row r="23" spans="1:4" x14ac:dyDescent="0.3">
      <c r="A23" s="14" t="s">
        <v>88</v>
      </c>
      <c r="B23" s="15"/>
      <c r="C23" s="38" t="s">
        <v>18</v>
      </c>
      <c r="D23" s="39">
        <v>20739</v>
      </c>
    </row>
    <row r="24" spans="1:4" ht="15" thickBot="1" x14ac:dyDescent="0.35">
      <c r="A24" s="14" t="s">
        <v>89</v>
      </c>
      <c r="B24" s="15"/>
      <c r="C24" s="38">
        <v>158</v>
      </c>
      <c r="D24" s="39">
        <v>157</v>
      </c>
    </row>
    <row r="25" spans="1:4" ht="15" thickBot="1" x14ac:dyDescent="0.35">
      <c r="A25" s="34" t="s">
        <v>90</v>
      </c>
      <c r="B25" s="26"/>
      <c r="C25" s="40">
        <v>-6731105</v>
      </c>
      <c r="D25" s="41">
        <v>7788483</v>
      </c>
    </row>
    <row r="26" spans="1:4" x14ac:dyDescent="0.3">
      <c r="A26" s="12" t="s">
        <v>7</v>
      </c>
      <c r="B26" s="15"/>
      <c r="C26" s="38">
        <f>SUM(C18:C24)-C25</f>
        <v>0</v>
      </c>
      <c r="D26" s="38">
        <f>SUM(D18:D24)-D25</f>
        <v>0</v>
      </c>
    </row>
    <row r="27" spans="1:4" x14ac:dyDescent="0.3">
      <c r="A27" s="12" t="s">
        <v>91</v>
      </c>
      <c r="B27" s="15"/>
      <c r="C27" s="38"/>
      <c r="D27" s="39"/>
    </row>
    <row r="28" spans="1:4" x14ac:dyDescent="0.3">
      <c r="A28" s="14" t="s">
        <v>92</v>
      </c>
      <c r="B28" s="15"/>
      <c r="C28" s="38" t="s">
        <v>18</v>
      </c>
      <c r="D28" s="39">
        <v>2800508</v>
      </c>
    </row>
    <row r="29" spans="1:4" x14ac:dyDescent="0.3">
      <c r="A29" s="14" t="s">
        <v>93</v>
      </c>
      <c r="B29" s="15">
        <v>11</v>
      </c>
      <c r="C29" s="38">
        <v>-4995798</v>
      </c>
      <c r="D29" s="39">
        <v>-5298873</v>
      </c>
    </row>
    <row r="30" spans="1:4" ht="15" thickBot="1" x14ac:dyDescent="0.35">
      <c r="A30" s="14" t="s">
        <v>94</v>
      </c>
      <c r="B30" s="15"/>
      <c r="C30" s="38" t="s">
        <v>18</v>
      </c>
      <c r="D30" s="39">
        <v>-11836735</v>
      </c>
    </row>
    <row r="31" spans="1:4" ht="15" thickBot="1" x14ac:dyDescent="0.35">
      <c r="A31" s="34" t="s">
        <v>95</v>
      </c>
      <c r="B31" s="26"/>
      <c r="C31" s="40">
        <v>-4995798</v>
      </c>
      <c r="D31" s="41">
        <v>-14335100</v>
      </c>
    </row>
    <row r="32" spans="1:4" x14ac:dyDescent="0.3">
      <c r="A32" s="12" t="s">
        <v>96</v>
      </c>
      <c r="B32" s="15"/>
      <c r="C32" s="38">
        <v>-3431404</v>
      </c>
      <c r="D32" s="39">
        <v>15298007</v>
      </c>
    </row>
    <row r="33" spans="1:4" x14ac:dyDescent="0.3">
      <c r="A33" s="35" t="s">
        <v>7</v>
      </c>
      <c r="B33" s="15"/>
      <c r="C33" s="39">
        <f>SUM(C28:C30)-C31</f>
        <v>0</v>
      </c>
      <c r="D33" s="39">
        <f>SUM(D28:D30)-D31</f>
        <v>0</v>
      </c>
    </row>
    <row r="34" spans="1:4" x14ac:dyDescent="0.3">
      <c r="A34" s="14" t="s">
        <v>97</v>
      </c>
      <c r="B34" s="15"/>
      <c r="C34" s="38">
        <v>-8</v>
      </c>
      <c r="D34" s="39">
        <v>-9</v>
      </c>
    </row>
    <row r="35" spans="1:4" ht="15" thickBot="1" x14ac:dyDescent="0.35">
      <c r="A35" s="20" t="s">
        <v>98</v>
      </c>
      <c r="B35" s="21"/>
      <c r="C35" s="42">
        <v>55217186</v>
      </c>
      <c r="D35" s="43">
        <v>23210768</v>
      </c>
    </row>
  </sheetData>
  <mergeCells count="4">
    <mergeCell ref="A2:A4"/>
    <mergeCell ref="B2:B3"/>
    <mergeCell ref="C2:D2"/>
    <mergeCell ref="C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/>
  </sheetViews>
  <sheetFormatPr defaultRowHeight="14.4" x14ac:dyDescent="0.3"/>
  <cols>
    <col min="1" max="1" width="24.33203125" customWidth="1"/>
    <col min="2" max="2" width="23.6640625" customWidth="1"/>
    <col min="3" max="3" width="18.5546875" customWidth="1"/>
    <col min="4" max="4" width="18.6640625" customWidth="1"/>
    <col min="5" max="5" width="18.77734375" customWidth="1"/>
  </cols>
  <sheetData>
    <row r="1" spans="1:5" x14ac:dyDescent="0.3">
      <c r="A1" s="77" t="s">
        <v>115</v>
      </c>
    </row>
    <row r="3" spans="1:5" x14ac:dyDescent="0.3">
      <c r="A3" s="59" t="s">
        <v>99</v>
      </c>
      <c r="B3" s="61" t="s">
        <v>1</v>
      </c>
      <c r="C3" s="65" t="s">
        <v>32</v>
      </c>
      <c r="D3" s="65" t="s">
        <v>100</v>
      </c>
      <c r="E3" s="29" t="s">
        <v>101</v>
      </c>
    </row>
    <row r="4" spans="1:5" ht="15" thickBot="1" x14ac:dyDescent="0.35">
      <c r="A4" s="60"/>
      <c r="B4" s="62"/>
      <c r="C4" s="66"/>
      <c r="D4" s="66"/>
      <c r="E4" s="37" t="s">
        <v>102</v>
      </c>
    </row>
    <row r="5" spans="1:5" x14ac:dyDescent="0.3">
      <c r="A5" s="12" t="s">
        <v>7</v>
      </c>
      <c r="B5" s="27"/>
      <c r="C5" s="14"/>
      <c r="D5" s="14"/>
      <c r="E5" s="14"/>
    </row>
    <row r="6" spans="1:5" ht="15" thickBot="1" x14ac:dyDescent="0.35">
      <c r="A6" s="22" t="s">
        <v>103</v>
      </c>
      <c r="B6" s="28"/>
      <c r="C6" s="43">
        <v>123995302</v>
      </c>
      <c r="D6" s="43">
        <v>49426980</v>
      </c>
      <c r="E6" s="43">
        <v>173422282</v>
      </c>
    </row>
    <row r="7" spans="1:5" x14ac:dyDescent="0.3">
      <c r="A7" s="14" t="s">
        <v>7</v>
      </c>
      <c r="B7" s="27"/>
      <c r="C7" s="39"/>
      <c r="D7" s="39"/>
      <c r="E7" s="39"/>
    </row>
    <row r="8" spans="1:5" ht="15" thickBot="1" x14ac:dyDescent="0.35">
      <c r="A8" s="20" t="s">
        <v>104</v>
      </c>
      <c r="B8" s="21"/>
      <c r="C8" s="42" t="s">
        <v>18</v>
      </c>
      <c r="D8" s="42">
        <v>3355807</v>
      </c>
      <c r="E8" s="42">
        <v>3355807</v>
      </c>
    </row>
    <row r="9" spans="1:5" ht="15" thickBot="1" x14ac:dyDescent="0.35">
      <c r="A9" s="22" t="s">
        <v>105</v>
      </c>
      <c r="B9" s="28"/>
      <c r="C9" s="42" t="s">
        <v>18</v>
      </c>
      <c r="D9" s="42">
        <v>3355807</v>
      </c>
      <c r="E9" s="42">
        <v>3355807</v>
      </c>
    </row>
    <row r="10" spans="1:5" x14ac:dyDescent="0.3">
      <c r="A10" s="12" t="s">
        <v>7</v>
      </c>
      <c r="B10" s="27"/>
      <c r="C10" s="38"/>
      <c r="D10" s="38"/>
      <c r="E10" s="38"/>
    </row>
    <row r="11" spans="1:5" x14ac:dyDescent="0.3">
      <c r="A11" s="14" t="s">
        <v>106</v>
      </c>
      <c r="B11" s="15">
        <v>10</v>
      </c>
      <c r="C11" s="38" t="s">
        <v>18</v>
      </c>
      <c r="D11" s="38">
        <v>4731400</v>
      </c>
      <c r="E11" s="38">
        <v>4731400</v>
      </c>
    </row>
    <row r="12" spans="1:5" ht="15" thickBot="1" x14ac:dyDescent="0.35">
      <c r="A12" s="20" t="s">
        <v>107</v>
      </c>
      <c r="B12" s="21">
        <v>10</v>
      </c>
      <c r="C12" s="42" t="s">
        <v>18</v>
      </c>
      <c r="D12" s="42">
        <v>-9002076</v>
      </c>
      <c r="E12" s="42">
        <v>-9002076</v>
      </c>
    </row>
    <row r="13" spans="1:5" ht="15" thickBot="1" x14ac:dyDescent="0.35">
      <c r="A13" s="22" t="s">
        <v>108</v>
      </c>
      <c r="B13" s="21"/>
      <c r="C13" s="42">
        <v>123995302</v>
      </c>
      <c r="D13" s="42">
        <v>48512111</v>
      </c>
      <c r="E13" s="42">
        <v>172507413</v>
      </c>
    </row>
    <row r="14" spans="1:5" x14ac:dyDescent="0.3">
      <c r="A14" s="12" t="s">
        <v>7</v>
      </c>
      <c r="B14" s="15"/>
      <c r="C14" s="39"/>
      <c r="D14" s="39"/>
      <c r="E14" s="39"/>
    </row>
    <row r="15" spans="1:5" ht="15" thickBot="1" x14ac:dyDescent="0.35">
      <c r="A15" s="22" t="s">
        <v>109</v>
      </c>
      <c r="B15" s="28"/>
      <c r="C15" s="43">
        <v>118146432</v>
      </c>
      <c r="D15" s="43">
        <v>52137264</v>
      </c>
      <c r="E15" s="43">
        <v>170283696</v>
      </c>
    </row>
    <row r="16" spans="1:5" x14ac:dyDescent="0.3">
      <c r="A16" s="14" t="s">
        <v>7</v>
      </c>
      <c r="B16" s="15"/>
      <c r="C16" s="39"/>
      <c r="D16" s="39"/>
      <c r="E16" s="39" t="s">
        <v>7</v>
      </c>
    </row>
    <row r="17" spans="1:5" ht="15" thickBot="1" x14ac:dyDescent="0.35">
      <c r="A17" s="20" t="s">
        <v>68</v>
      </c>
      <c r="B17" s="21"/>
      <c r="C17" s="43" t="s">
        <v>18</v>
      </c>
      <c r="D17" s="43">
        <v>3947503</v>
      </c>
      <c r="E17" s="43">
        <v>3947503</v>
      </c>
    </row>
    <row r="18" spans="1:5" ht="15" thickBot="1" x14ac:dyDescent="0.35">
      <c r="A18" s="22" t="s">
        <v>105</v>
      </c>
      <c r="B18" s="28"/>
      <c r="C18" s="43" t="s">
        <v>18</v>
      </c>
      <c r="D18" s="43">
        <v>3947503</v>
      </c>
      <c r="E18" s="43">
        <v>3947503</v>
      </c>
    </row>
    <row r="19" spans="1:5" x14ac:dyDescent="0.3">
      <c r="A19" s="12" t="s">
        <v>7</v>
      </c>
      <c r="B19" s="27"/>
      <c r="C19" s="39"/>
      <c r="D19" s="39"/>
      <c r="E19" s="39"/>
    </row>
    <row r="20" spans="1:5" ht="15" thickBot="1" x14ac:dyDescent="0.35">
      <c r="A20" s="20" t="s">
        <v>110</v>
      </c>
      <c r="B20" s="21"/>
      <c r="C20" s="43" t="s">
        <v>18</v>
      </c>
      <c r="D20" s="43">
        <v>-11836735</v>
      </c>
      <c r="E20" s="43">
        <v>-11836735</v>
      </c>
    </row>
    <row r="21" spans="1:5" ht="15" thickBot="1" x14ac:dyDescent="0.35">
      <c r="A21" s="24" t="s">
        <v>111</v>
      </c>
      <c r="B21" s="36"/>
      <c r="C21" s="45">
        <v>118146432</v>
      </c>
      <c r="D21" s="45">
        <v>44248032</v>
      </c>
      <c r="E21" s="45">
        <v>162394464</v>
      </c>
    </row>
    <row r="22" spans="1:5" ht="15" thickTop="1" x14ac:dyDescent="0.3">
      <c r="A22" s="7"/>
      <c r="B22" s="7"/>
      <c r="C22" s="46"/>
      <c r="D22" s="46"/>
      <c r="E22" s="46"/>
    </row>
  </sheetData>
  <mergeCells count="4">
    <mergeCell ref="A3:A4"/>
    <mergeCell ref="B3:B4"/>
    <mergeCell ref="C3:C4"/>
    <mergeCell ref="D3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Лист1</vt:lpstr>
      <vt:lpstr>Лист2</vt:lpstr>
      <vt:lpstr>Лист3</vt:lpstr>
      <vt:lpstr>Лист4</vt:lpstr>
      <vt:lpstr>Лист1!OLE_LINK14</vt:lpstr>
      <vt:lpstr>Лист1!OLE_LINK2</vt:lpstr>
      <vt:lpstr>Лист1!OLE_LINK8</vt:lpstr>
      <vt:lpstr>Лист1!OLE_LINK9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Жолдаскалиева Айжан Маликовна</dc:creator>
  <cp:lastModifiedBy>admin</cp:lastModifiedBy>
  <dcterms:created xsi:type="dcterms:W3CDTF">2020-08-12T06:08:16Z</dcterms:created>
  <dcterms:modified xsi:type="dcterms:W3CDTF">2020-08-12T06:19:57Z</dcterms:modified>
</cp:coreProperties>
</file>