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3"/>
  </bookViews>
  <sheets>
    <sheet name="Баланс" sheetId="1" r:id="rId1"/>
    <sheet name="ОПиУ" sheetId="3" r:id="rId2"/>
    <sheet name="ДДС" sheetId="4" r:id="rId3"/>
    <sheet name="Капитал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5" l="1"/>
  <c r="E22" i="5"/>
  <c r="D22" i="5"/>
  <c r="F16" i="5"/>
  <c r="E16" i="5"/>
  <c r="D16" i="5"/>
  <c r="E42" i="4"/>
  <c r="D42" i="4"/>
  <c r="E37" i="4"/>
  <c r="D37" i="4"/>
  <c r="E36" i="4"/>
  <c r="D36" i="4"/>
  <c r="E30" i="4"/>
  <c r="D30" i="4"/>
  <c r="E23" i="4"/>
  <c r="D23" i="4"/>
  <c r="E29" i="3"/>
  <c r="D29" i="3"/>
  <c r="E14" i="3"/>
  <c r="E20" i="3" s="1"/>
  <c r="E25" i="3" s="1"/>
  <c r="D14" i="3"/>
  <c r="D20" i="3" s="1"/>
  <c r="D25" i="3" s="1"/>
  <c r="E72" i="1"/>
  <c r="D72" i="1"/>
  <c r="E71" i="1"/>
  <c r="D71" i="1"/>
  <c r="E70" i="1"/>
  <c r="D70" i="1"/>
  <c r="E52" i="1"/>
  <c r="D52" i="1"/>
  <c r="E45" i="1"/>
  <c r="D45" i="1"/>
  <c r="E34" i="1"/>
  <c r="D34" i="1"/>
  <c r="E33" i="1"/>
  <c r="D33" i="1"/>
  <c r="E21" i="1" l="1"/>
  <c r="D21" i="1"/>
</calcChain>
</file>

<file path=xl/sharedStrings.xml><?xml version="1.0" encoding="utf-8"?>
<sst xmlns="http://schemas.openxmlformats.org/spreadsheetml/2006/main" count="177" uniqueCount="120">
  <si>
    <t xml:space="preserve">В тысячах тенге </t>
  </si>
  <si>
    <t>Прим.</t>
  </si>
  <si>
    <t>31 марта</t>
  </si>
  <si>
    <t>2024 года (неаудирован-ные)</t>
  </si>
  <si>
    <t>31 декабря</t>
  </si>
  <si>
    <t>2023 года (аудирован-</t>
  </si>
  <si>
    <t>ные)</t>
  </si>
  <si>
    <t xml:space="preserve"> </t>
  </si>
  <si>
    <t>Активы</t>
  </si>
  <si>
    <t>Внеоборотные активы</t>
  </si>
  <si>
    <t>Основные средства</t>
  </si>
  <si>
    <t xml:space="preserve">Инвестиционная недвижимость </t>
  </si>
  <si>
    <t>Нематериальные активы</t>
  </si>
  <si>
    <t>Долгосрочные банковские вклады</t>
  </si>
  <si>
    <t>Авансы выданные</t>
  </si>
  <si>
    <t>Отложенные налоговые активы</t>
  </si>
  <si>
    <t>Оборотные активы</t>
  </si>
  <si>
    <t>Товарно-материальные запасы</t>
  </si>
  <si>
    <t>Торговая дебиторская задолженность</t>
  </si>
  <si>
    <t xml:space="preserve">Предоплата по корпоративному подоходному налогу </t>
  </si>
  <si>
    <t>Прочие оборотные активы</t>
  </si>
  <si>
    <t>Краткосрочные банковские вклады</t>
  </si>
  <si>
    <t>Денежные средства и их эквиваленты</t>
  </si>
  <si>
    <t>Итого активы</t>
  </si>
  <si>
    <t>В тысячах тенге</t>
  </si>
  <si>
    <t>Капитал и обязательства</t>
  </si>
  <si>
    <t>Капитал</t>
  </si>
  <si>
    <t>Уставный капитал</t>
  </si>
  <si>
    <t>Нераспределённая прибыль</t>
  </si>
  <si>
    <t>Итого капитал</t>
  </si>
  <si>
    <t>Долгосрочные обязательства</t>
  </si>
  <si>
    <t xml:space="preserve">Процентные займы </t>
  </si>
  <si>
    <t>Выпущенные долговые ценные бумаги</t>
  </si>
  <si>
    <t>Доходы будущих периодов</t>
  </si>
  <si>
    <t>Резерв по ликвидации газопроводов и восстановлению участка</t>
  </si>
  <si>
    <t>Краткосрочные обязательства</t>
  </si>
  <si>
    <t>Торговая кредиторская задолженность</t>
  </si>
  <si>
    <t>Займы от связанной стороны</t>
  </si>
  <si>
    <t>−</t>
  </si>
  <si>
    <t>Обязательство по аренде</t>
  </si>
  <si>
    <t>Оценочные обязательства</t>
  </si>
  <si>
    <t xml:space="preserve">Обязательства по договору </t>
  </si>
  <si>
    <t>Налоги к уплате помимо подоходного налога</t>
  </si>
  <si>
    <t>Прочие краткосрочные обязательства</t>
  </si>
  <si>
    <t>Итого обязательства</t>
  </si>
  <si>
    <t>Итого капитал и обязательств</t>
  </si>
  <si>
    <t>Балансовая стоимость на одну простую акцию</t>
  </si>
  <si>
    <t>в тысячах тенге</t>
  </si>
  <si>
    <t>2.541</t>
  </si>
  <si>
    <t>2.440</t>
  </si>
  <si>
    <t>Беспроцентные займы выданные связанным сторонам</t>
  </si>
  <si>
    <t>Предоплата по налогам помимо подоходного налога</t>
  </si>
  <si>
    <t>закончившихся 31 марта</t>
  </si>
  <si>
    <t>(неаудированные)</t>
  </si>
  <si>
    <t>2024 года</t>
  </si>
  <si>
    <t>2023 года</t>
  </si>
  <si>
    <t xml:space="preserve">Выручка по договорам с покупателями </t>
  </si>
  <si>
    <t>Себестоимость оказанных услуг</t>
  </si>
  <si>
    <t>Валовая прибыль</t>
  </si>
  <si>
    <t>Общие и административные расходы</t>
  </si>
  <si>
    <t>Прочие операционные доходы</t>
  </si>
  <si>
    <t>Прочие операционные расходы</t>
  </si>
  <si>
    <t>Прибыль/(убыток) от операционной деятельности</t>
  </si>
  <si>
    <t>Финансовые доходы</t>
  </si>
  <si>
    <t>Финансовые расходы</t>
  </si>
  <si>
    <t>Прибыль/(убыток) до налогообложения</t>
  </si>
  <si>
    <t>Расходы по подоходному налогу</t>
  </si>
  <si>
    <t>Прибыль/(убыток) за год</t>
  </si>
  <si>
    <t>Прибыль/(убыток) на акцию в тысячах тенге</t>
  </si>
  <si>
    <t>Базовая и разводнённая</t>
  </si>
  <si>
    <t>0.101</t>
  </si>
  <si>
    <t>0.115</t>
  </si>
  <si>
    <t>За три месяца</t>
  </si>
  <si>
    <t>Резервы под ожидаемые кредитные убытки от финансовых активов нетто</t>
  </si>
  <si>
    <t>Положительная/(отрицательная) курсовая разница нетто</t>
  </si>
  <si>
    <t>Итого совокупный доход/(убыток) за год за вычетом подоходного налога</t>
  </si>
  <si>
    <t>закончившихся 31 марта (неаудированные)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</si>
  <si>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</si>
  <si>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</si>
  <si>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</si>
  <si>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</si>
  <si>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</t>
  </si>
  <si>
    <t>Прочие поступления</t>
  </si>
  <si>
    <t>Подоходные налоги уплаченные</t>
  </si>
  <si>
    <t xml:space="preserve">Выплата вознаграждения по обязательствам по договорам аренды  </t>
  </si>
  <si>
    <t>-</t>
  </si>
  <si>
    <t>Проценты уплаченные</t>
  </si>
  <si>
    <t>Проценты полученные</t>
  </si>
  <si>
    <t xml:space="preserve">Прочие выплаты 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</si>
  <si>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</si>
  <si>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</si>
  <si>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</si>
  <si>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Поступления от продажи основных средств</t>
  </si>
  <si>
    <t>Денежные потоки от финансовой деятельности</t>
  </si>
  <si>
    <t>Выплата по финансовой аренде</t>
  </si>
  <si>
    <t>Погашение процентных займов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</si>
  <si>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</si>
  <si>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</si>
  <si>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</si>
  <si>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</si>
  <si>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Снятие банковских вкладов нетто</t>
  </si>
  <si>
    <t>Поступления по беспроцентным займам выданным связанным сторонам</t>
  </si>
  <si>
    <t>Чистые денежные потоки использованные в / (полученные от) инвестиционной деятельности</t>
  </si>
  <si>
    <t>Чистые денежные потоки полученные от / (использованные в) финансовой деятельности</t>
  </si>
  <si>
    <t>Нераспределён-ная прибыль</t>
  </si>
  <si>
    <t>Итого</t>
  </si>
  <si>
    <t>капитал</t>
  </si>
  <si>
    <t>На 1 января 2024 года (аудированные)</t>
  </si>
  <si>
    <t>Чистая прибыль за период</t>
  </si>
  <si>
    <t>Итого совокупный доход за период</t>
  </si>
  <si>
    <t>На 31 марта 2024 года (неаудированные)</t>
  </si>
  <si>
    <t>На 1 января 2023 года (аудированные)</t>
  </si>
  <si>
    <t>На 31 марта 2023 года (неаудированные)</t>
  </si>
  <si>
    <t>ПРОМЕЖУТОЧНЫЙ СОКРАЩЕННЫЙ ОТЧЕТ О ФИНАНСОВОМ ПОЛОЖЕНИИ                                                                                             по состоянию на 31 марта 2024 года АО "КазТрансГаз Аймак"</t>
  </si>
  <si>
    <t>(фамилия, имя, отчество)(подпись)</t>
  </si>
  <si>
    <t>Главный бухгалтер Бекмурзаева Ш.К.___________________</t>
  </si>
  <si>
    <t>Заместитель Генерального директора по экономике и финансам Бектурова А.Т.___________________</t>
  </si>
  <si>
    <t>ПРОМЕЖУТОЧНЫЙ СОКРАЩЕННЫЙ ОТЧЁТ О СОВОКУПНОМ ДОХОДЕ                                                                                                                                                по состоянию на 31 марта 2024 года АО "КазТрансГаз Аймак"</t>
  </si>
  <si>
    <t>ПРОМЕЖУТОЧНЫЙ СОКРАЩЕННЫЙ ОТЧЁТ О ДВИЖЕНИИ ДЕНЕЖНЫХ СРЕДСТВ                                                                                                                                                  по состоянию на 31 марта 2024 года АО "КазТрансГаз Аймак"</t>
  </si>
  <si>
    <t>ПРОМЕЖУТОЧНЫЙ СОКРАЩЕННЫЙ ОТЧЁТ ОБ ИЗМЕНЕНИЯХ В КАПИТАЛЕ                                                                                                         по состоянию на 31 марта 2024 года АО "КазТрансГаз Аймак"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</si>
</sst>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164" fontId="3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/>
    <xf numFmtId="164" fontId="6" fillId="0" borderId="1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left" vertical="center"/>
    </xf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left" vertical="center"/>
    </xf>
    <xf numFmtId="164" fontId="6" fillId="0" borderId="0" xfId="1" applyNumberFormat="1" applyFont="1" applyAlignment="1">
      <alignment horizontal="center" vertical="center"/>
    </xf>
    <xf numFmtId="164" fontId="6" fillId="0" borderId="2" xfId="1" applyNumberFormat="1" applyFont="1" applyBorder="1" applyAlignment="1">
      <alignment horizontal="left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left" vertical="center"/>
    </xf>
    <xf numFmtId="164" fontId="2" fillId="0" borderId="0" xfId="1" applyNumberFormat="1" applyFont="1" applyAlignment="1"/>
    <xf numFmtId="164" fontId="6" fillId="0" borderId="1" xfId="1" applyNumberFormat="1" applyFont="1" applyBorder="1" applyAlignment="1">
      <alignment horizontal="left" vertical="center"/>
    </xf>
    <xf numFmtId="164" fontId="6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left" vertical="center"/>
    </xf>
    <xf numFmtId="164" fontId="5" fillId="0" borderId="3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left" vertical="center"/>
    </xf>
    <xf numFmtId="164" fontId="0" fillId="0" borderId="1" xfId="1" applyNumberFormat="1" applyFont="1" applyBorder="1"/>
    <xf numFmtId="164" fontId="6" fillId="0" borderId="2" xfId="1" applyNumberFormat="1" applyFont="1" applyBorder="1" applyAlignment="1">
      <alignment horizontal="center" vertical="center"/>
    </xf>
    <xf numFmtId="164" fontId="2" fillId="0" borderId="0" xfId="1" applyNumberFormat="1" applyFont="1"/>
    <xf numFmtId="164" fontId="6" fillId="0" borderId="0" xfId="1" applyNumberFormat="1" applyFont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left" vertical="center"/>
    </xf>
    <xf numFmtId="164" fontId="5" fillId="0" borderId="4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right" vertical="center"/>
    </xf>
    <xf numFmtId="164" fontId="6" fillId="0" borderId="4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164" fontId="7" fillId="0" borderId="2" xfId="1" applyNumberFormat="1" applyFont="1" applyBorder="1" applyAlignment="1">
      <alignment horizontal="left" vertical="center"/>
    </xf>
    <xf numFmtId="164" fontId="6" fillId="0" borderId="2" xfId="1" applyNumberFormat="1" applyFont="1" applyBorder="1" applyAlignment="1">
      <alignment vertical="center"/>
    </xf>
    <xf numFmtId="164" fontId="7" fillId="0" borderId="0" xfId="1" applyNumberFormat="1" applyFont="1" applyAlignment="1">
      <alignment horizontal="left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0" fillId="0" borderId="0" xfId="0" applyNumberFormat="1"/>
    <xf numFmtId="164" fontId="6" fillId="0" borderId="4" xfId="1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10" fillId="0" borderId="0" xfId="1" applyNumberFormat="1" applyFont="1" applyFill="1" applyAlignment="1">
      <alignment vertical="center"/>
    </xf>
    <xf numFmtId="0" fontId="9" fillId="0" borderId="1" xfId="0" applyFont="1" applyBorder="1" applyAlignment="1">
      <alignment horizontal="left" wrapText="1"/>
    </xf>
    <xf numFmtId="164" fontId="5" fillId="0" borderId="1" xfId="1" applyNumberFormat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79"/>
  <sheetViews>
    <sheetView topLeftCell="A46" workbookViewId="0">
      <selection activeCell="G9" sqref="G9"/>
    </sheetView>
  </sheetViews>
  <sheetFormatPr defaultColWidth="9.109375" defaultRowHeight="14.4" x14ac:dyDescent="0.3"/>
  <cols>
    <col min="1" max="1" width="9.109375" style="5"/>
    <col min="2" max="2" width="55.44140625" style="5" bestFit="1" customWidth="1"/>
    <col min="3" max="3" width="7" style="5" bestFit="1" customWidth="1"/>
    <col min="4" max="5" width="27.21875" style="5" customWidth="1"/>
    <col min="6" max="16384" width="9.109375" style="5"/>
  </cols>
  <sheetData>
    <row r="4" spans="2:5" x14ac:dyDescent="0.3">
      <c r="B4" s="52" t="s">
        <v>113</v>
      </c>
      <c r="C4" s="52"/>
      <c r="D4" s="52"/>
      <c r="E4" s="52"/>
    </row>
    <row r="5" spans="2:5" ht="15" thickBot="1" x14ac:dyDescent="0.35">
      <c r="B5" s="53"/>
      <c r="C5" s="53"/>
      <c r="D5" s="53"/>
      <c r="E5" s="53"/>
    </row>
    <row r="7" spans="2:5" ht="24" customHeight="1" x14ac:dyDescent="0.3">
      <c r="B7" s="1" t="s">
        <v>0</v>
      </c>
      <c r="C7" s="2" t="s">
        <v>1</v>
      </c>
      <c r="D7" s="3" t="s">
        <v>2</v>
      </c>
      <c r="E7" s="4" t="s">
        <v>4</v>
      </c>
    </row>
    <row r="8" spans="2:5" x14ac:dyDescent="0.3">
      <c r="B8" s="1"/>
      <c r="C8" s="2"/>
      <c r="D8" s="3" t="s">
        <v>3</v>
      </c>
      <c r="E8" s="4" t="s">
        <v>5</v>
      </c>
    </row>
    <row r="9" spans="2:5" ht="15" thickBot="1" x14ac:dyDescent="0.35">
      <c r="B9" s="6"/>
      <c r="C9" s="7"/>
      <c r="D9" s="8"/>
      <c r="E9" s="9" t="s">
        <v>6</v>
      </c>
    </row>
    <row r="10" spans="2:5" x14ac:dyDescent="0.3">
      <c r="B10" s="10" t="s">
        <v>7</v>
      </c>
      <c r="C10" s="11"/>
      <c r="D10" s="10"/>
      <c r="E10" s="12"/>
    </row>
    <row r="11" spans="2:5" x14ac:dyDescent="0.3">
      <c r="B11" s="10" t="s">
        <v>8</v>
      </c>
      <c r="C11" s="11"/>
      <c r="D11" s="10"/>
      <c r="E11" s="12"/>
    </row>
    <row r="12" spans="2:5" x14ac:dyDescent="0.3">
      <c r="B12" s="10" t="s">
        <v>9</v>
      </c>
      <c r="C12" s="11"/>
      <c r="D12" s="10"/>
      <c r="E12" s="12"/>
    </row>
    <row r="13" spans="2:5" x14ac:dyDescent="0.3">
      <c r="B13" s="12" t="s">
        <v>10</v>
      </c>
      <c r="C13" s="13">
        <v>5</v>
      </c>
      <c r="D13" s="10">
        <v>248232127</v>
      </c>
      <c r="E13" s="12">
        <v>249806936</v>
      </c>
    </row>
    <row r="14" spans="2:5" x14ac:dyDescent="0.3">
      <c r="B14" s="12" t="s">
        <v>11</v>
      </c>
      <c r="C14" s="13"/>
      <c r="D14" s="10">
        <v>20279</v>
      </c>
      <c r="E14" s="12">
        <v>20763</v>
      </c>
    </row>
    <row r="15" spans="2:5" x14ac:dyDescent="0.3">
      <c r="B15" s="12" t="s">
        <v>12</v>
      </c>
      <c r="C15" s="13"/>
      <c r="D15" s="10">
        <v>750333</v>
      </c>
      <c r="E15" s="12">
        <v>787333</v>
      </c>
    </row>
    <row r="16" spans="2:5" x14ac:dyDescent="0.3">
      <c r="B16" s="12" t="s">
        <v>13</v>
      </c>
      <c r="C16" s="13"/>
      <c r="D16" s="10">
        <v>132813</v>
      </c>
      <c r="E16" s="12">
        <v>154346</v>
      </c>
    </row>
    <row r="17" spans="2:5" x14ac:dyDescent="0.3">
      <c r="B17" s="12" t="s">
        <v>50</v>
      </c>
      <c r="C17" s="13"/>
      <c r="D17" s="10">
        <v>1566</v>
      </c>
      <c r="E17" s="12">
        <v>1692</v>
      </c>
    </row>
    <row r="18" spans="2:5" x14ac:dyDescent="0.3">
      <c r="B18" s="12" t="s">
        <v>14</v>
      </c>
      <c r="C18" s="13"/>
      <c r="D18" s="10">
        <v>61775</v>
      </c>
      <c r="E18" s="12">
        <v>3817</v>
      </c>
    </row>
    <row r="19" spans="2:5" ht="15" thickBot="1" x14ac:dyDescent="0.35">
      <c r="B19" s="12" t="s">
        <v>15</v>
      </c>
      <c r="C19" s="13">
        <v>21</v>
      </c>
      <c r="D19" s="10">
        <v>1828340</v>
      </c>
      <c r="E19" s="12">
        <v>1115801</v>
      </c>
    </row>
    <row r="20" spans="2:5" ht="15" thickBot="1" x14ac:dyDescent="0.35">
      <c r="B20" s="14"/>
      <c r="C20" s="15"/>
      <c r="D20" s="16">
        <v>251027233</v>
      </c>
      <c r="E20" s="14">
        <v>251890688</v>
      </c>
    </row>
    <row r="21" spans="2:5" x14ac:dyDescent="0.3">
      <c r="B21" s="12" t="s">
        <v>7</v>
      </c>
      <c r="C21" s="11"/>
      <c r="D21" s="10">
        <f>SUM(D13:D19)-D20</f>
        <v>0</v>
      </c>
      <c r="E21" s="10">
        <f>SUM(E13:E19)-E20</f>
        <v>0</v>
      </c>
    </row>
    <row r="22" spans="2:5" x14ac:dyDescent="0.3">
      <c r="B22" s="10" t="s">
        <v>16</v>
      </c>
      <c r="C22" s="11"/>
      <c r="D22" s="10"/>
      <c r="E22" s="12"/>
    </row>
    <row r="23" spans="2:5" x14ac:dyDescent="0.3">
      <c r="B23" s="12" t="s">
        <v>17</v>
      </c>
      <c r="C23" s="17"/>
      <c r="D23" s="10">
        <v>1376639</v>
      </c>
      <c r="E23" s="12">
        <v>1365465</v>
      </c>
    </row>
    <row r="24" spans="2:5" x14ac:dyDescent="0.3">
      <c r="B24" s="12" t="s">
        <v>18</v>
      </c>
      <c r="C24" s="13">
        <v>6</v>
      </c>
      <c r="D24" s="10">
        <v>94378663</v>
      </c>
      <c r="E24" s="12">
        <v>89544716</v>
      </c>
    </row>
    <row r="25" spans="2:5" x14ac:dyDescent="0.3">
      <c r="B25" s="12" t="s">
        <v>14</v>
      </c>
      <c r="C25" s="17"/>
      <c r="D25" s="10">
        <v>2282474</v>
      </c>
      <c r="E25" s="12">
        <v>555803</v>
      </c>
    </row>
    <row r="26" spans="2:5" x14ac:dyDescent="0.3">
      <c r="B26" s="12" t="s">
        <v>51</v>
      </c>
      <c r="C26" s="13">
        <v>7</v>
      </c>
      <c r="D26" s="10">
        <v>5338242</v>
      </c>
      <c r="E26" s="12">
        <v>4222118</v>
      </c>
    </row>
    <row r="27" spans="2:5" x14ac:dyDescent="0.3">
      <c r="B27" s="12" t="s">
        <v>19</v>
      </c>
      <c r="C27" s="13"/>
      <c r="D27" s="10">
        <v>1272148</v>
      </c>
      <c r="E27" s="12">
        <v>2588503</v>
      </c>
    </row>
    <row r="28" spans="2:5" x14ac:dyDescent="0.3">
      <c r="B28" s="12" t="s">
        <v>20</v>
      </c>
      <c r="C28" s="13"/>
      <c r="D28" s="10">
        <v>728509</v>
      </c>
      <c r="E28" s="12">
        <v>557489</v>
      </c>
    </row>
    <row r="29" spans="2:5" x14ac:dyDescent="0.3">
      <c r="B29" s="12" t="s">
        <v>21</v>
      </c>
      <c r="C29" s="13"/>
      <c r="D29" s="10">
        <v>1529</v>
      </c>
      <c r="E29" s="12">
        <v>1228</v>
      </c>
    </row>
    <row r="30" spans="2:5" ht="15" thickBot="1" x14ac:dyDescent="0.35">
      <c r="B30" s="18" t="s">
        <v>22</v>
      </c>
      <c r="C30" s="19">
        <v>8</v>
      </c>
      <c r="D30" s="20">
        <v>91931947</v>
      </c>
      <c r="E30" s="18">
        <v>37303553</v>
      </c>
    </row>
    <row r="31" spans="2:5" ht="15" thickBot="1" x14ac:dyDescent="0.35">
      <c r="B31" s="20"/>
      <c r="C31" s="21"/>
      <c r="D31" s="20">
        <v>197310151</v>
      </c>
      <c r="E31" s="18">
        <v>136138875</v>
      </c>
    </row>
    <row r="32" spans="2:5" ht="15" thickBot="1" x14ac:dyDescent="0.35">
      <c r="B32" s="22" t="s">
        <v>23</v>
      </c>
      <c r="C32" s="23"/>
      <c r="D32" s="22">
        <v>448337384</v>
      </c>
      <c r="E32" s="24">
        <v>388029563</v>
      </c>
    </row>
    <row r="33" spans="2:5" ht="15" thickTop="1" x14ac:dyDescent="0.3">
      <c r="D33" s="5">
        <f>SUM(D23:D30)-D31</f>
        <v>0</v>
      </c>
      <c r="E33" s="5">
        <f>SUM(E23:E30)-E31</f>
        <v>0</v>
      </c>
    </row>
    <row r="34" spans="2:5" x14ac:dyDescent="0.3">
      <c r="D34" s="5">
        <f>D20+D31-D32</f>
        <v>0</v>
      </c>
      <c r="E34" s="5">
        <f>E20+E31-E32</f>
        <v>0</v>
      </c>
    </row>
    <row r="36" spans="2:5" x14ac:dyDescent="0.3">
      <c r="B36" s="1" t="s">
        <v>24</v>
      </c>
      <c r="C36" s="2" t="s">
        <v>1</v>
      </c>
      <c r="D36" s="3" t="s">
        <v>2</v>
      </c>
      <c r="E36" s="4" t="s">
        <v>4</v>
      </c>
    </row>
    <row r="37" spans="2:5" x14ac:dyDescent="0.3">
      <c r="B37" s="1"/>
      <c r="C37" s="2"/>
      <c r="D37" s="3" t="s">
        <v>3</v>
      </c>
      <c r="E37" s="4" t="s">
        <v>5</v>
      </c>
    </row>
    <row r="38" spans="2:5" ht="15" thickBot="1" x14ac:dyDescent="0.35">
      <c r="B38" s="6"/>
      <c r="C38" s="7"/>
      <c r="D38" s="25"/>
      <c r="E38" s="9" t="s">
        <v>6</v>
      </c>
    </row>
    <row r="39" spans="2:5" x14ac:dyDescent="0.3">
      <c r="B39" s="10" t="s">
        <v>7</v>
      </c>
      <c r="C39" s="13"/>
      <c r="D39" s="10"/>
      <c r="E39" s="12"/>
    </row>
    <row r="40" spans="2:5" x14ac:dyDescent="0.3">
      <c r="B40" s="10" t="s">
        <v>25</v>
      </c>
      <c r="C40" s="13"/>
      <c r="D40" s="10"/>
      <c r="E40" s="12"/>
    </row>
    <row r="41" spans="2:5" x14ac:dyDescent="0.3">
      <c r="B41" s="10" t="s">
        <v>26</v>
      </c>
      <c r="C41" s="13"/>
      <c r="D41" s="10"/>
      <c r="E41" s="12"/>
    </row>
    <row r="42" spans="2:5" x14ac:dyDescent="0.3">
      <c r="B42" s="12" t="s">
        <v>27</v>
      </c>
      <c r="C42" s="13">
        <v>9</v>
      </c>
      <c r="D42" s="10">
        <v>133845672</v>
      </c>
      <c r="E42" s="12">
        <v>133845672</v>
      </c>
    </row>
    <row r="43" spans="2:5" ht="15" thickBot="1" x14ac:dyDescent="0.35">
      <c r="B43" s="18" t="s">
        <v>28</v>
      </c>
      <c r="C43" s="19"/>
      <c r="D43" s="20">
        <v>43044928</v>
      </c>
      <c r="E43" s="18">
        <v>36039306</v>
      </c>
    </row>
    <row r="44" spans="2:5" ht="15" thickBot="1" x14ac:dyDescent="0.35">
      <c r="B44" s="20" t="s">
        <v>29</v>
      </c>
      <c r="C44" s="19"/>
      <c r="D44" s="20">
        <v>176890600</v>
      </c>
      <c r="E44" s="18">
        <v>169884978</v>
      </c>
    </row>
    <row r="45" spans="2:5" x14ac:dyDescent="0.3">
      <c r="B45" s="10" t="s">
        <v>7</v>
      </c>
      <c r="C45" s="13"/>
      <c r="D45" s="10">
        <f>SUM(D42:D43)-D44</f>
        <v>0</v>
      </c>
      <c r="E45" s="10">
        <f>SUM(E42:E43)-E44</f>
        <v>0</v>
      </c>
    </row>
    <row r="46" spans="2:5" x14ac:dyDescent="0.3">
      <c r="B46" s="10" t="s">
        <v>30</v>
      </c>
      <c r="C46" s="13"/>
      <c r="D46" s="10"/>
      <c r="E46" s="12"/>
    </row>
    <row r="47" spans="2:5" x14ac:dyDescent="0.3">
      <c r="B47" s="12" t="s">
        <v>31</v>
      </c>
      <c r="C47" s="13">
        <v>10</v>
      </c>
      <c r="D47" s="10">
        <v>15321058</v>
      </c>
      <c r="E47" s="12">
        <v>17096412</v>
      </c>
    </row>
    <row r="48" spans="2:5" x14ac:dyDescent="0.3">
      <c r="B48" s="12" t="s">
        <v>32</v>
      </c>
      <c r="C48" s="13">
        <v>11</v>
      </c>
      <c r="D48" s="10">
        <v>14588461</v>
      </c>
      <c r="E48" s="12">
        <v>14447202</v>
      </c>
    </row>
    <row r="49" spans="2:5" x14ac:dyDescent="0.3">
      <c r="B49" s="12" t="s">
        <v>33</v>
      </c>
      <c r="C49" s="13">
        <v>13</v>
      </c>
      <c r="D49" s="10">
        <v>10675624</v>
      </c>
      <c r="E49" s="12">
        <v>10820812</v>
      </c>
    </row>
    <row r="50" spans="2:5" ht="15" thickBot="1" x14ac:dyDescent="0.35">
      <c r="B50" s="12" t="s">
        <v>34</v>
      </c>
      <c r="C50" s="13"/>
      <c r="D50" s="10">
        <v>965188</v>
      </c>
      <c r="E50" s="12">
        <v>1050195</v>
      </c>
    </row>
    <row r="51" spans="2:5" ht="15" thickBot="1" x14ac:dyDescent="0.35">
      <c r="B51" s="16"/>
      <c r="C51" s="26"/>
      <c r="D51" s="16">
        <v>41550331</v>
      </c>
      <c r="E51" s="14">
        <v>43414621</v>
      </c>
    </row>
    <row r="52" spans="2:5" x14ac:dyDescent="0.3">
      <c r="B52" s="10" t="s">
        <v>7</v>
      </c>
      <c r="C52" s="13"/>
      <c r="D52" s="10">
        <f>SUM(D47:D50)-D51</f>
        <v>0</v>
      </c>
      <c r="E52" s="10">
        <f>SUM(E47:E50)-E51</f>
        <v>0</v>
      </c>
    </row>
    <row r="53" spans="2:5" x14ac:dyDescent="0.3">
      <c r="B53" s="10" t="s">
        <v>35</v>
      </c>
      <c r="C53" s="13"/>
      <c r="D53" s="10"/>
      <c r="E53" s="12"/>
    </row>
    <row r="54" spans="2:5" x14ac:dyDescent="0.3">
      <c r="B54" s="12" t="s">
        <v>31</v>
      </c>
      <c r="C54" s="13">
        <v>10</v>
      </c>
      <c r="D54" s="10">
        <v>8640383</v>
      </c>
      <c r="E54" s="12">
        <v>9146485</v>
      </c>
    </row>
    <row r="55" spans="2:5" x14ac:dyDescent="0.3">
      <c r="B55" s="12" t="s">
        <v>32</v>
      </c>
      <c r="C55" s="13">
        <v>11</v>
      </c>
      <c r="D55" s="10">
        <v>228306</v>
      </c>
      <c r="E55" s="12">
        <v>122288</v>
      </c>
    </row>
    <row r="56" spans="2:5" x14ac:dyDescent="0.3">
      <c r="B56" s="12" t="s">
        <v>33</v>
      </c>
      <c r="C56" s="13">
        <v>13</v>
      </c>
      <c r="D56" s="10">
        <v>591193</v>
      </c>
      <c r="E56" s="12">
        <v>588121</v>
      </c>
    </row>
    <row r="57" spans="2:5" x14ac:dyDescent="0.3">
      <c r="B57" s="12" t="s">
        <v>36</v>
      </c>
      <c r="C57" s="13">
        <v>14</v>
      </c>
      <c r="D57" s="10">
        <v>179210379</v>
      </c>
      <c r="E57" s="12">
        <v>122923032</v>
      </c>
    </row>
    <row r="58" spans="2:5" x14ac:dyDescent="0.3">
      <c r="B58" s="12" t="s">
        <v>37</v>
      </c>
      <c r="C58" s="13"/>
      <c r="D58" s="10" t="s">
        <v>38</v>
      </c>
      <c r="E58" s="12" t="s">
        <v>38</v>
      </c>
    </row>
    <row r="59" spans="2:5" x14ac:dyDescent="0.3">
      <c r="B59" s="12" t="s">
        <v>39</v>
      </c>
      <c r="C59" s="13">
        <v>6</v>
      </c>
      <c r="D59" s="10" t="s">
        <v>38</v>
      </c>
      <c r="E59" s="12" t="s">
        <v>38</v>
      </c>
    </row>
    <row r="60" spans="2:5" x14ac:dyDescent="0.3">
      <c r="B60" s="12" t="s">
        <v>40</v>
      </c>
      <c r="C60" s="13">
        <v>15</v>
      </c>
      <c r="D60" s="10">
        <v>32656882</v>
      </c>
      <c r="E60" s="12">
        <v>33225553</v>
      </c>
    </row>
    <row r="61" spans="2:5" x14ac:dyDescent="0.3">
      <c r="B61" s="12" t="s">
        <v>41</v>
      </c>
      <c r="C61" s="13">
        <v>12</v>
      </c>
      <c r="D61" s="10">
        <v>3163097</v>
      </c>
      <c r="E61" s="12">
        <v>3862049</v>
      </c>
    </row>
    <row r="62" spans="2:5" x14ac:dyDescent="0.3">
      <c r="B62" s="12" t="s">
        <v>42</v>
      </c>
      <c r="C62" s="27"/>
      <c r="D62" s="10">
        <v>396732</v>
      </c>
      <c r="E62" s="12">
        <v>406431</v>
      </c>
    </row>
    <row r="63" spans="2:5" ht="15" thickBot="1" x14ac:dyDescent="0.35">
      <c r="B63" s="12" t="s">
        <v>43</v>
      </c>
      <c r="C63" s="13">
        <v>16</v>
      </c>
      <c r="D63" s="10">
        <v>5009481</v>
      </c>
      <c r="E63" s="12">
        <v>4456005</v>
      </c>
    </row>
    <row r="64" spans="2:5" ht="15" thickBot="1" x14ac:dyDescent="0.35">
      <c r="B64" s="14"/>
      <c r="C64" s="26"/>
      <c r="D64" s="16">
        <v>229896453</v>
      </c>
      <c r="E64" s="14">
        <v>174729964</v>
      </c>
    </row>
    <row r="65" spans="2:5" ht="15" thickBot="1" x14ac:dyDescent="0.35">
      <c r="B65" s="20" t="s">
        <v>44</v>
      </c>
      <c r="C65" s="21"/>
      <c r="D65" s="20">
        <v>271446784</v>
      </c>
      <c r="E65" s="18">
        <v>218144585</v>
      </c>
    </row>
    <row r="66" spans="2:5" ht="15" thickBot="1" x14ac:dyDescent="0.35">
      <c r="B66" s="22" t="s">
        <v>45</v>
      </c>
      <c r="C66" s="23"/>
      <c r="D66" s="22">
        <v>448337384</v>
      </c>
      <c r="E66" s="24">
        <v>388029563</v>
      </c>
    </row>
    <row r="67" spans="2:5" ht="15" thickTop="1" x14ac:dyDescent="0.3">
      <c r="B67" s="10" t="s">
        <v>7</v>
      </c>
      <c r="C67" s="11"/>
      <c r="D67" s="10"/>
      <c r="E67" s="12"/>
    </row>
    <row r="68" spans="2:5" x14ac:dyDescent="0.3">
      <c r="B68" s="10" t="s">
        <v>46</v>
      </c>
      <c r="C68" s="28">
        <v>9</v>
      </c>
      <c r="D68" s="2" t="s">
        <v>48</v>
      </c>
      <c r="E68" s="2" t="s">
        <v>49</v>
      </c>
    </row>
    <row r="69" spans="2:5" ht="15" thickBot="1" x14ac:dyDescent="0.35">
      <c r="B69" s="20" t="s">
        <v>47</v>
      </c>
      <c r="C69" s="29"/>
      <c r="D69" s="7"/>
      <c r="E69" s="7"/>
    </row>
    <row r="70" spans="2:5" x14ac:dyDescent="0.3">
      <c r="D70" s="5">
        <f>SUM(D54:D63)-D64</f>
        <v>0</v>
      </c>
      <c r="E70" s="5">
        <f>SUM(E54:E63)-E64</f>
        <v>0</v>
      </c>
    </row>
    <row r="71" spans="2:5" x14ac:dyDescent="0.3">
      <c r="D71" s="5">
        <f>D51+D64-D65</f>
        <v>0</v>
      </c>
      <c r="E71" s="5">
        <f>E51+E64-E65</f>
        <v>0</v>
      </c>
    </row>
    <row r="72" spans="2:5" x14ac:dyDescent="0.3">
      <c r="D72" s="5">
        <f>D44+D65-D66</f>
        <v>0</v>
      </c>
      <c r="E72" s="5">
        <f>E44+E65-E66</f>
        <v>0</v>
      </c>
    </row>
    <row r="74" spans="2:5" x14ac:dyDescent="0.3">
      <c r="B74" s="54" t="s">
        <v>116</v>
      </c>
    </row>
    <row r="75" spans="2:5" x14ac:dyDescent="0.3">
      <c r="B75" s="54" t="s">
        <v>114</v>
      </c>
    </row>
    <row r="76" spans="2:5" x14ac:dyDescent="0.3">
      <c r="B76" s="54"/>
    </row>
    <row r="77" spans="2:5" x14ac:dyDescent="0.3">
      <c r="B77" s="54"/>
    </row>
    <row r="78" spans="2:5" x14ac:dyDescent="0.3">
      <c r="B78" s="54" t="s">
        <v>115</v>
      </c>
    </row>
    <row r="79" spans="2:5" x14ac:dyDescent="0.3">
      <c r="B79" s="54" t="s">
        <v>114</v>
      </c>
    </row>
  </sheetData>
  <mergeCells count="1">
    <mergeCell ref="B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42"/>
  <sheetViews>
    <sheetView topLeftCell="A10" workbookViewId="0">
      <selection activeCell="J17" sqref="J17"/>
    </sheetView>
  </sheetViews>
  <sheetFormatPr defaultRowHeight="14.4" x14ac:dyDescent="0.3"/>
  <cols>
    <col min="2" max="2" width="64.88671875" bestFit="1" customWidth="1"/>
    <col min="3" max="3" width="9.33203125" bestFit="1" customWidth="1"/>
    <col min="4" max="5" width="22.44140625" customWidth="1"/>
  </cols>
  <sheetData>
    <row r="4" spans="2:7" ht="28.2" customHeight="1" x14ac:dyDescent="0.3">
      <c r="B4" s="52" t="s">
        <v>117</v>
      </c>
      <c r="C4" s="52"/>
      <c r="D4" s="52"/>
      <c r="E4" s="52"/>
      <c r="F4" s="52"/>
      <c r="G4" s="52"/>
    </row>
    <row r="6" spans="2:7" x14ac:dyDescent="0.3">
      <c r="B6" s="30"/>
      <c r="C6" s="17"/>
      <c r="D6" s="31" t="s">
        <v>72</v>
      </c>
      <c r="E6" s="31"/>
    </row>
    <row r="7" spans="2:7" x14ac:dyDescent="0.3">
      <c r="B7" s="30"/>
      <c r="C7" s="17"/>
      <c r="D7" s="31" t="s">
        <v>52</v>
      </c>
      <c r="E7" s="31"/>
    </row>
    <row r="8" spans="2:7" ht="15" thickBot="1" x14ac:dyDescent="0.35">
      <c r="B8" s="30"/>
      <c r="C8" s="17"/>
      <c r="D8" s="32" t="s">
        <v>53</v>
      </c>
      <c r="E8" s="32"/>
    </row>
    <row r="9" spans="2:7" ht="15" thickBot="1" x14ac:dyDescent="0.35">
      <c r="B9" s="33" t="s">
        <v>24</v>
      </c>
      <c r="C9" s="21" t="s">
        <v>1</v>
      </c>
      <c r="D9" s="34" t="s">
        <v>54</v>
      </c>
      <c r="E9" s="35" t="s">
        <v>55</v>
      </c>
    </row>
    <row r="10" spans="2:7" x14ac:dyDescent="0.3">
      <c r="B10" s="12" t="s">
        <v>7</v>
      </c>
      <c r="C10" s="13"/>
      <c r="D10" s="10"/>
      <c r="E10" s="12"/>
    </row>
    <row r="11" spans="2:7" x14ac:dyDescent="0.3">
      <c r="B11" s="12" t="s">
        <v>56</v>
      </c>
      <c r="C11" s="13">
        <v>18</v>
      </c>
      <c r="D11" s="3">
        <v>157114497</v>
      </c>
      <c r="E11" s="4">
        <v>123143511</v>
      </c>
    </row>
    <row r="12" spans="2:7" ht="15" thickBot="1" x14ac:dyDescent="0.35">
      <c r="B12" s="18" t="s">
        <v>57</v>
      </c>
      <c r="C12" s="19">
        <v>19</v>
      </c>
      <c r="D12" s="3">
        <v>-148124532</v>
      </c>
      <c r="E12" s="9">
        <v>-114243435</v>
      </c>
    </row>
    <row r="13" spans="2:7" x14ac:dyDescent="0.3">
      <c r="B13" s="10" t="s">
        <v>58</v>
      </c>
      <c r="C13" s="11"/>
      <c r="D13" s="36">
        <v>8989965</v>
      </c>
      <c r="E13" s="4">
        <v>8900076</v>
      </c>
    </row>
    <row r="14" spans="2:7" x14ac:dyDescent="0.3">
      <c r="B14" s="12" t="s">
        <v>7</v>
      </c>
      <c r="C14" s="13"/>
      <c r="D14" s="3">
        <f>D11+D12-D13</f>
        <v>0</v>
      </c>
      <c r="E14" s="3">
        <f>E11+E12-E13</f>
        <v>0</v>
      </c>
    </row>
    <row r="15" spans="2:7" x14ac:dyDescent="0.3">
      <c r="B15" s="12" t="s">
        <v>59</v>
      </c>
      <c r="C15" s="13">
        <v>20</v>
      </c>
      <c r="D15" s="3">
        <v>-1293175</v>
      </c>
      <c r="E15" s="4">
        <v>-639361</v>
      </c>
    </row>
    <row r="16" spans="2:7" x14ac:dyDescent="0.3">
      <c r="B16" s="12" t="s">
        <v>73</v>
      </c>
      <c r="C16" s="13"/>
      <c r="D16" s="3">
        <v>-668212</v>
      </c>
      <c r="E16" s="4">
        <v>73446</v>
      </c>
    </row>
    <row r="17" spans="2:5" x14ac:dyDescent="0.3">
      <c r="B17" s="12" t="s">
        <v>60</v>
      </c>
      <c r="C17" s="27"/>
      <c r="D17" s="3">
        <v>120180</v>
      </c>
      <c r="E17" s="4">
        <v>12347</v>
      </c>
    </row>
    <row r="18" spans="2:5" ht="15" thickBot="1" x14ac:dyDescent="0.35">
      <c r="B18" s="12" t="s">
        <v>61</v>
      </c>
      <c r="C18" s="27"/>
      <c r="D18" s="3">
        <v>-15575</v>
      </c>
      <c r="E18" s="4">
        <v>-11748</v>
      </c>
    </row>
    <row r="19" spans="2:5" x14ac:dyDescent="0.3">
      <c r="B19" s="37" t="s">
        <v>62</v>
      </c>
      <c r="C19" s="38"/>
      <c r="D19" s="36">
        <v>7133183</v>
      </c>
      <c r="E19" s="39">
        <v>8334760</v>
      </c>
    </row>
    <row r="20" spans="2:5" x14ac:dyDescent="0.3">
      <c r="B20" s="12" t="s">
        <v>7</v>
      </c>
      <c r="C20" s="13"/>
      <c r="D20" s="3">
        <f>SUM(D13:D18)-D19</f>
        <v>0</v>
      </c>
      <c r="E20" s="3">
        <f>SUM(E13:E18)-E19</f>
        <v>0</v>
      </c>
    </row>
    <row r="21" spans="2:5" x14ac:dyDescent="0.3">
      <c r="B21" s="12" t="s">
        <v>74</v>
      </c>
      <c r="C21" s="13"/>
      <c r="D21" s="3">
        <v>557681</v>
      </c>
      <c r="E21" s="4">
        <v>800633</v>
      </c>
    </row>
    <row r="22" spans="2:5" x14ac:dyDescent="0.3">
      <c r="B22" s="12" t="s">
        <v>63</v>
      </c>
      <c r="C22" s="13">
        <v>21</v>
      </c>
      <c r="D22" s="3">
        <v>2383117</v>
      </c>
      <c r="E22" s="4">
        <v>2425048</v>
      </c>
    </row>
    <row r="23" spans="2:5" ht="15" thickBot="1" x14ac:dyDescent="0.35">
      <c r="B23" s="12" t="s">
        <v>64</v>
      </c>
      <c r="C23" s="13">
        <v>21</v>
      </c>
      <c r="D23" s="3">
        <v>-1133745</v>
      </c>
      <c r="E23" s="4">
        <v>-1522643</v>
      </c>
    </row>
    <row r="24" spans="2:5" x14ac:dyDescent="0.3">
      <c r="B24" s="37" t="s">
        <v>65</v>
      </c>
      <c r="C24" s="38"/>
      <c r="D24" s="36">
        <v>8940236</v>
      </c>
      <c r="E24" s="39">
        <v>10037798</v>
      </c>
    </row>
    <row r="25" spans="2:5" x14ac:dyDescent="0.3">
      <c r="B25" s="12" t="s">
        <v>7</v>
      </c>
      <c r="C25" s="13"/>
      <c r="D25" s="3">
        <f>SUM(D19:D23)-D24</f>
        <v>0</v>
      </c>
      <c r="E25" s="3">
        <f>SUM(E19:E23)-E24</f>
        <v>0</v>
      </c>
    </row>
    <row r="26" spans="2:5" ht="15" thickBot="1" x14ac:dyDescent="0.35">
      <c r="B26" s="18" t="s">
        <v>66</v>
      </c>
      <c r="C26" s="19">
        <v>22</v>
      </c>
      <c r="D26" s="40">
        <v>-1934614</v>
      </c>
      <c r="E26" s="9">
        <v>-2033017</v>
      </c>
    </row>
    <row r="27" spans="2:5" ht="15" thickBot="1" x14ac:dyDescent="0.35">
      <c r="B27" s="20" t="s">
        <v>67</v>
      </c>
      <c r="C27" s="21"/>
      <c r="D27" s="40">
        <v>7005622</v>
      </c>
      <c r="E27" s="9">
        <v>8004781</v>
      </c>
    </row>
    <row r="28" spans="2:5" ht="15" thickBot="1" x14ac:dyDescent="0.35">
      <c r="B28" s="22" t="s">
        <v>75</v>
      </c>
      <c r="C28" s="23"/>
      <c r="D28" s="41">
        <v>7005622</v>
      </c>
      <c r="E28" s="42">
        <v>8004781</v>
      </c>
    </row>
    <row r="29" spans="2:5" ht="15" thickTop="1" x14ac:dyDescent="0.3">
      <c r="B29" s="10" t="s">
        <v>7</v>
      </c>
      <c r="C29" s="11"/>
      <c r="D29" s="3">
        <f>D24+D26-D27</f>
        <v>0</v>
      </c>
      <c r="E29" s="3">
        <f>E24+E26-E27</f>
        <v>0</v>
      </c>
    </row>
    <row r="30" spans="2:5" x14ac:dyDescent="0.3">
      <c r="B30" s="10" t="s">
        <v>68</v>
      </c>
      <c r="C30" s="11"/>
      <c r="D30" s="3"/>
      <c r="E30" s="4"/>
    </row>
    <row r="31" spans="2:5" ht="15" thickBot="1" x14ac:dyDescent="0.35">
      <c r="B31" s="18" t="s">
        <v>69</v>
      </c>
      <c r="C31" s="19">
        <v>10</v>
      </c>
      <c r="D31" s="34" t="s">
        <v>70</v>
      </c>
      <c r="E31" s="35" t="s">
        <v>71</v>
      </c>
    </row>
    <row r="37" spans="2:2" x14ac:dyDescent="0.3">
      <c r="B37" s="54" t="s">
        <v>116</v>
      </c>
    </row>
    <row r="38" spans="2:2" x14ac:dyDescent="0.3">
      <c r="B38" s="54" t="s">
        <v>114</v>
      </c>
    </row>
    <row r="39" spans="2:2" x14ac:dyDescent="0.3">
      <c r="B39" s="54"/>
    </row>
    <row r="40" spans="2:2" x14ac:dyDescent="0.3">
      <c r="B40" s="54"/>
    </row>
    <row r="41" spans="2:2" x14ac:dyDescent="0.3">
      <c r="B41" s="54" t="s">
        <v>115</v>
      </c>
    </row>
    <row r="42" spans="2:2" x14ac:dyDescent="0.3">
      <c r="B42" s="54" t="s">
        <v>114</v>
      </c>
    </row>
  </sheetData>
  <mergeCells count="1">
    <mergeCell ref="B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2"/>
  <sheetViews>
    <sheetView topLeftCell="A16" workbookViewId="0">
      <selection activeCell="J9" sqref="J9"/>
    </sheetView>
  </sheetViews>
  <sheetFormatPr defaultRowHeight="14.4" x14ac:dyDescent="0.3"/>
  <cols>
    <col min="2" max="2" width="83.88671875" bestFit="1" customWidth="1"/>
    <col min="3" max="3" width="9.33203125" bestFit="1" customWidth="1"/>
    <col min="4" max="5" width="23.77734375" customWidth="1"/>
  </cols>
  <sheetData>
    <row r="3" spans="2:5" ht="30" customHeight="1" thickBot="1" x14ac:dyDescent="0.35">
      <c r="B3" s="53" t="s">
        <v>118</v>
      </c>
      <c r="C3" s="53"/>
      <c r="D3" s="53"/>
      <c r="E3" s="53"/>
    </row>
    <row r="6" spans="2:5" x14ac:dyDescent="0.3">
      <c r="B6" s="1" t="s">
        <v>24</v>
      </c>
      <c r="C6" s="2"/>
      <c r="D6" s="2" t="s">
        <v>72</v>
      </c>
      <c r="E6" s="2"/>
    </row>
    <row r="7" spans="2:5" ht="24.6" thickBot="1" x14ac:dyDescent="0.35">
      <c r="B7" s="1"/>
      <c r="C7" s="2"/>
      <c r="D7" s="56" t="s">
        <v>76</v>
      </c>
      <c r="E7" s="7"/>
    </row>
    <row r="8" spans="2:5" ht="15" thickBot="1" x14ac:dyDescent="0.35">
      <c r="B8" s="6"/>
      <c r="C8" s="21" t="s">
        <v>1</v>
      </c>
      <c r="D8" s="40" t="s">
        <v>54</v>
      </c>
      <c r="E8" s="9" t="s">
        <v>55</v>
      </c>
    </row>
    <row r="9" spans="2:5" x14ac:dyDescent="0.3">
      <c r="B9" s="10"/>
      <c r="C9" s="43"/>
      <c r="D9" s="44"/>
      <c r="E9" s="28"/>
    </row>
    <row r="10" spans="2:5" x14ac:dyDescent="0.3">
      <c r="B10" s="10"/>
      <c r="C10" s="28"/>
      <c r="D10" s="2"/>
      <c r="E10" s="28"/>
    </row>
    <row r="11" spans="2:5" x14ac:dyDescent="0.3">
      <c r="B11" s="10" t="s">
        <v>77</v>
      </c>
      <c r="C11" s="28"/>
      <c r="D11" s="2"/>
      <c r="E11" s="28"/>
    </row>
    <row r="12" spans="2:5" x14ac:dyDescent="0.3">
      <c r="B12" s="12" t="s">
        <v>78</v>
      </c>
      <c r="C12" s="13"/>
      <c r="D12" s="3">
        <v>169099768</v>
      </c>
      <c r="E12" s="28">
        <v>140506911</v>
      </c>
    </row>
    <row r="13" spans="2:5" x14ac:dyDescent="0.3">
      <c r="B13" s="12" t="s">
        <v>79</v>
      </c>
      <c r="C13" s="13"/>
      <c r="D13" s="10">
        <v>-100996660</v>
      </c>
      <c r="E13" s="28">
        <v>-82867632</v>
      </c>
    </row>
    <row r="14" spans="2:5" x14ac:dyDescent="0.3">
      <c r="B14" s="12" t="s">
        <v>80</v>
      </c>
      <c r="C14" s="13"/>
      <c r="D14" s="10">
        <v>-2362562</v>
      </c>
      <c r="E14" s="28">
        <v>-2172128</v>
      </c>
    </row>
    <row r="15" spans="2:5" x14ac:dyDescent="0.3">
      <c r="B15" s="12" t="s">
        <v>81</v>
      </c>
      <c r="C15" s="13"/>
      <c r="D15" s="10">
        <v>-5248329</v>
      </c>
      <c r="E15" s="28">
        <v>-4171695</v>
      </c>
    </row>
    <row r="16" spans="2:5" x14ac:dyDescent="0.3">
      <c r="B16" s="12" t="s">
        <v>82</v>
      </c>
      <c r="C16" s="13"/>
      <c r="D16" s="10">
        <v>115617</v>
      </c>
      <c r="E16" s="28">
        <v>36709</v>
      </c>
    </row>
    <row r="17" spans="2:5" x14ac:dyDescent="0.3">
      <c r="B17" s="12" t="s">
        <v>83</v>
      </c>
      <c r="C17" s="13"/>
      <c r="D17" s="10">
        <v>-1317432</v>
      </c>
      <c r="E17" s="28">
        <v>-1200000</v>
      </c>
    </row>
    <row r="18" spans="2:5" x14ac:dyDescent="0.3">
      <c r="B18" s="12" t="s">
        <v>84</v>
      </c>
      <c r="C18" s="13"/>
      <c r="D18" s="10" t="s">
        <v>85</v>
      </c>
      <c r="E18" s="28">
        <v>-11050</v>
      </c>
    </row>
    <row r="19" spans="2:5" x14ac:dyDescent="0.3">
      <c r="B19" s="12" t="s">
        <v>86</v>
      </c>
      <c r="C19" s="13"/>
      <c r="D19" s="10">
        <v>-973531</v>
      </c>
      <c r="E19" s="28">
        <v>-1300455</v>
      </c>
    </row>
    <row r="20" spans="2:5" x14ac:dyDescent="0.3">
      <c r="B20" s="12" t="s">
        <v>87</v>
      </c>
      <c r="C20" s="13"/>
      <c r="D20" s="10">
        <v>2382816</v>
      </c>
      <c r="E20" s="28">
        <v>2061921</v>
      </c>
    </row>
    <row r="21" spans="2:5" ht="15" thickBot="1" x14ac:dyDescent="0.35">
      <c r="B21" s="12" t="s">
        <v>88</v>
      </c>
      <c r="C21" s="13"/>
      <c r="D21" s="10">
        <v>-12056</v>
      </c>
      <c r="E21" s="29">
        <v>-476</v>
      </c>
    </row>
    <row r="22" spans="2:5" ht="15" thickBot="1" x14ac:dyDescent="0.35">
      <c r="B22" s="45" t="s">
        <v>89</v>
      </c>
      <c r="C22" s="26"/>
      <c r="D22" s="16">
        <v>60687631</v>
      </c>
      <c r="E22" s="46">
        <v>50882105</v>
      </c>
    </row>
    <row r="23" spans="2:5" x14ac:dyDescent="0.3">
      <c r="B23" s="12" t="s">
        <v>7</v>
      </c>
      <c r="C23" s="13"/>
      <c r="D23" s="10">
        <f>SUM(D12:D21)-D22</f>
        <v>0</v>
      </c>
      <c r="E23" s="10">
        <f>SUM(E12:E21)-E22</f>
        <v>0</v>
      </c>
    </row>
    <row r="24" spans="2:5" x14ac:dyDescent="0.3">
      <c r="B24" s="10" t="s">
        <v>90</v>
      </c>
      <c r="C24" s="13"/>
      <c r="D24" s="10"/>
      <c r="E24" s="28"/>
    </row>
    <row r="25" spans="2:5" x14ac:dyDescent="0.3">
      <c r="B25" s="12" t="s">
        <v>100</v>
      </c>
      <c r="C25" s="13"/>
      <c r="D25" s="10">
        <v>21532</v>
      </c>
      <c r="E25" s="28">
        <v>26700</v>
      </c>
    </row>
    <row r="26" spans="2:5" x14ac:dyDescent="0.3">
      <c r="B26" s="12" t="s">
        <v>91</v>
      </c>
      <c r="C26" s="13"/>
      <c r="D26" s="10">
        <v>-3903061</v>
      </c>
      <c r="E26" s="28">
        <v>-4319531</v>
      </c>
    </row>
    <row r="27" spans="2:5" x14ac:dyDescent="0.3">
      <c r="B27" s="12" t="s">
        <v>92</v>
      </c>
      <c r="C27" s="13"/>
      <c r="D27" s="10" t="s">
        <v>85</v>
      </c>
      <c r="E27" s="28">
        <v>480</v>
      </c>
    </row>
    <row r="28" spans="2:5" ht="15" thickBot="1" x14ac:dyDescent="0.35">
      <c r="B28" s="12" t="s">
        <v>101</v>
      </c>
      <c r="C28" s="13"/>
      <c r="D28" s="10">
        <v>126</v>
      </c>
      <c r="E28" s="29">
        <v>126</v>
      </c>
    </row>
    <row r="29" spans="2:5" ht="15" thickBot="1" x14ac:dyDescent="0.35">
      <c r="B29" s="45" t="s">
        <v>102</v>
      </c>
      <c r="C29" s="26"/>
      <c r="D29" s="16">
        <v>-3881403</v>
      </c>
      <c r="E29" s="46">
        <v>-4292225</v>
      </c>
    </row>
    <row r="30" spans="2:5" x14ac:dyDescent="0.3">
      <c r="B30" s="10" t="s">
        <v>7</v>
      </c>
      <c r="C30" s="13"/>
      <c r="D30" s="10">
        <f>SUM(D25:D28)-D29</f>
        <v>0</v>
      </c>
      <c r="E30" s="10">
        <f>SUM(E25:E28)-E29</f>
        <v>0</v>
      </c>
    </row>
    <row r="31" spans="2:5" x14ac:dyDescent="0.3">
      <c r="B31" s="10" t="s">
        <v>93</v>
      </c>
      <c r="C31" s="13"/>
      <c r="D31" s="10"/>
      <c r="E31" s="28"/>
    </row>
    <row r="32" spans="2:5" x14ac:dyDescent="0.3">
      <c r="B32" s="12" t="s">
        <v>94</v>
      </c>
      <c r="C32" s="13"/>
      <c r="D32" s="10">
        <v>0</v>
      </c>
      <c r="E32" s="28">
        <v>-19654</v>
      </c>
    </row>
    <row r="33" spans="2:5" ht="15" thickBot="1" x14ac:dyDescent="0.35">
      <c r="B33" s="12" t="s">
        <v>95</v>
      </c>
      <c r="C33" s="13">
        <v>11</v>
      </c>
      <c r="D33" s="10">
        <v>-2167618</v>
      </c>
      <c r="E33" s="29">
        <v>-2315541</v>
      </c>
    </row>
    <row r="34" spans="2:5" ht="15" thickBot="1" x14ac:dyDescent="0.35">
      <c r="B34" s="45" t="s">
        <v>103</v>
      </c>
      <c r="C34" s="26"/>
      <c r="D34" s="16">
        <v>-2167618</v>
      </c>
      <c r="E34" s="46">
        <v>-2335195</v>
      </c>
    </row>
    <row r="35" spans="2:5" x14ac:dyDescent="0.3">
      <c r="B35" s="10" t="s">
        <v>96</v>
      </c>
      <c r="C35" s="13"/>
      <c r="D35" s="10">
        <v>54638610</v>
      </c>
      <c r="E35" s="43">
        <v>44254685</v>
      </c>
    </row>
    <row r="36" spans="2:5" x14ac:dyDescent="0.3">
      <c r="B36" s="10"/>
      <c r="C36" s="13"/>
      <c r="D36" s="10">
        <f>D32+D33-D34</f>
        <v>0</v>
      </c>
      <c r="E36" s="10">
        <f>E32+E33-E34</f>
        <v>0</v>
      </c>
    </row>
    <row r="37" spans="2:5" x14ac:dyDescent="0.3">
      <c r="B37" s="10"/>
      <c r="C37" s="13"/>
      <c r="D37" s="10">
        <f>D22+D29+D34-D35</f>
        <v>0</v>
      </c>
      <c r="E37" s="10">
        <f>E22+E29+E34-E35</f>
        <v>0</v>
      </c>
    </row>
    <row r="38" spans="2:5" x14ac:dyDescent="0.3">
      <c r="B38" s="47" t="s">
        <v>7</v>
      </c>
      <c r="C38" s="13"/>
      <c r="D38" s="10"/>
      <c r="E38" s="28"/>
    </row>
    <row r="39" spans="2:5" x14ac:dyDescent="0.3">
      <c r="B39" s="12" t="s">
        <v>97</v>
      </c>
      <c r="C39" s="13"/>
      <c r="D39" s="10">
        <v>-10216</v>
      </c>
      <c r="E39" s="28">
        <v>-1601</v>
      </c>
    </row>
    <row r="40" spans="2:5" ht="15" thickBot="1" x14ac:dyDescent="0.35">
      <c r="B40" s="18" t="s">
        <v>98</v>
      </c>
      <c r="C40" s="19"/>
      <c r="D40" s="20">
        <v>37303553</v>
      </c>
      <c r="E40" s="29">
        <v>46754429</v>
      </c>
    </row>
    <row r="41" spans="2:5" ht="15" thickBot="1" x14ac:dyDescent="0.35">
      <c r="B41" s="22" t="s">
        <v>99</v>
      </c>
      <c r="C41" s="48">
        <v>9</v>
      </c>
      <c r="D41" s="22">
        <v>91931947</v>
      </c>
      <c r="E41" s="49">
        <v>91007513</v>
      </c>
    </row>
    <row r="42" spans="2:5" ht="15" thickTop="1" x14ac:dyDescent="0.3">
      <c r="D42" s="50">
        <f>D35+D39+D40-D41</f>
        <v>0</v>
      </c>
      <c r="E42" s="50">
        <f>E35+E39+E40-E41</f>
        <v>0</v>
      </c>
    </row>
    <row r="47" spans="2:5" x14ac:dyDescent="0.3">
      <c r="B47" s="54" t="s">
        <v>116</v>
      </c>
    </row>
    <row r="48" spans="2:5" x14ac:dyDescent="0.3">
      <c r="B48" s="54" t="s">
        <v>114</v>
      </c>
    </row>
    <row r="49" spans="2:2" x14ac:dyDescent="0.3">
      <c r="B49" s="54"/>
    </row>
    <row r="50" spans="2:2" x14ac:dyDescent="0.3">
      <c r="B50" s="54"/>
    </row>
    <row r="51" spans="2:2" x14ac:dyDescent="0.3">
      <c r="B51" s="54" t="s">
        <v>115</v>
      </c>
    </row>
    <row r="52" spans="2:2" x14ac:dyDescent="0.3">
      <c r="B52" s="54" t="s">
        <v>114</v>
      </c>
    </row>
  </sheetData>
  <mergeCells count="1"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2"/>
  <sheetViews>
    <sheetView tabSelected="1" workbookViewId="0">
      <selection activeCell="E34" sqref="E34"/>
    </sheetView>
  </sheetViews>
  <sheetFormatPr defaultRowHeight="14.4" x14ac:dyDescent="0.3"/>
  <cols>
    <col min="2" max="2" width="37.5546875" bestFit="1" customWidth="1"/>
    <col min="3" max="3" width="7" bestFit="1" customWidth="1"/>
    <col min="4" max="4" width="17.88671875" bestFit="1" customWidth="1"/>
    <col min="5" max="5" width="27.88671875" bestFit="1" customWidth="1"/>
    <col min="6" max="6" width="14.5546875" bestFit="1" customWidth="1"/>
  </cols>
  <sheetData>
    <row r="3" spans="2:6" ht="28.8" customHeight="1" thickBot="1" x14ac:dyDescent="0.35">
      <c r="B3" s="55" t="s">
        <v>119</v>
      </c>
      <c r="C3" s="55"/>
      <c r="D3" s="55"/>
      <c r="E3" s="55"/>
      <c r="F3" s="55"/>
    </row>
    <row r="8" spans="2:6" x14ac:dyDescent="0.3">
      <c r="B8" s="1" t="s">
        <v>24</v>
      </c>
      <c r="C8" s="2" t="s">
        <v>1</v>
      </c>
      <c r="D8" s="2" t="s">
        <v>27</v>
      </c>
      <c r="E8" s="2" t="s">
        <v>104</v>
      </c>
      <c r="F8" s="3" t="s">
        <v>105</v>
      </c>
    </row>
    <row r="9" spans="2:6" ht="15" thickBot="1" x14ac:dyDescent="0.35">
      <c r="B9" s="6"/>
      <c r="C9" s="7"/>
      <c r="D9" s="7"/>
      <c r="E9" s="7"/>
      <c r="F9" s="40" t="s">
        <v>106</v>
      </c>
    </row>
    <row r="10" spans="2:6" x14ac:dyDescent="0.3">
      <c r="B10" s="10" t="s">
        <v>7</v>
      </c>
      <c r="C10" s="11"/>
      <c r="D10" s="12"/>
      <c r="E10" s="12"/>
      <c r="F10" s="12"/>
    </row>
    <row r="11" spans="2:6" ht="15" thickBot="1" x14ac:dyDescent="0.35">
      <c r="B11" s="20" t="s">
        <v>107</v>
      </c>
      <c r="C11" s="21"/>
      <c r="D11" s="18">
        <v>133845672</v>
      </c>
      <c r="E11" s="18">
        <v>36039306</v>
      </c>
      <c r="F11" s="18">
        <v>169884978</v>
      </c>
    </row>
    <row r="12" spans="2:6" x14ac:dyDescent="0.3">
      <c r="B12" s="12"/>
      <c r="C12" s="11"/>
      <c r="D12" s="12"/>
      <c r="E12" s="12"/>
      <c r="F12" s="12"/>
    </row>
    <row r="13" spans="2:6" ht="15" thickBot="1" x14ac:dyDescent="0.35">
      <c r="B13" s="18" t="s">
        <v>108</v>
      </c>
      <c r="C13" s="19"/>
      <c r="D13" s="20" t="s">
        <v>38</v>
      </c>
      <c r="E13" s="20">
        <v>7005622</v>
      </c>
      <c r="F13" s="20">
        <v>7005622</v>
      </c>
    </row>
    <row r="14" spans="2:6" ht="15" thickBot="1" x14ac:dyDescent="0.35">
      <c r="B14" s="20" t="s">
        <v>109</v>
      </c>
      <c r="C14" s="21"/>
      <c r="D14" s="20" t="s">
        <v>38</v>
      </c>
      <c r="E14" s="20">
        <v>7005622</v>
      </c>
      <c r="F14" s="20">
        <v>7005622</v>
      </c>
    </row>
    <row r="15" spans="2:6" ht="15" thickBot="1" x14ac:dyDescent="0.35">
      <c r="B15" s="10" t="s">
        <v>110</v>
      </c>
      <c r="C15" s="13"/>
      <c r="D15" s="10">
        <v>133845672</v>
      </c>
      <c r="E15" s="10">
        <v>43044928</v>
      </c>
      <c r="F15" s="10">
        <v>176890600</v>
      </c>
    </row>
    <row r="16" spans="2:6" x14ac:dyDescent="0.3">
      <c r="B16" s="37"/>
      <c r="C16" s="38"/>
      <c r="D16" s="51">
        <f>SUM(D11:D13)-D15</f>
        <v>0</v>
      </c>
      <c r="E16" s="51">
        <f>SUM(E11:E13)-E15</f>
        <v>0</v>
      </c>
      <c r="F16" s="51">
        <f>SUM(F11:F13)-F15</f>
        <v>0</v>
      </c>
    </row>
    <row r="17" spans="2:6" ht="15" thickBot="1" x14ac:dyDescent="0.35">
      <c r="B17" s="20" t="s">
        <v>111</v>
      </c>
      <c r="C17" s="19"/>
      <c r="D17" s="18">
        <v>133845672</v>
      </c>
      <c r="E17" s="18">
        <v>32524519</v>
      </c>
      <c r="F17" s="18">
        <v>166370191</v>
      </c>
    </row>
    <row r="18" spans="2:6" x14ac:dyDescent="0.3">
      <c r="B18" s="10" t="s">
        <v>7</v>
      </c>
      <c r="C18" s="13"/>
      <c r="D18" s="12"/>
      <c r="E18" s="12"/>
      <c r="F18" s="12"/>
    </row>
    <row r="19" spans="2:6" ht="15" thickBot="1" x14ac:dyDescent="0.35">
      <c r="B19" s="18" t="s">
        <v>108</v>
      </c>
      <c r="C19" s="21"/>
      <c r="D19" s="18">
        <v>0</v>
      </c>
      <c r="E19" s="18">
        <v>8004781</v>
      </c>
      <c r="F19" s="18">
        <v>8004781</v>
      </c>
    </row>
    <row r="20" spans="2:6" ht="15" thickBot="1" x14ac:dyDescent="0.35">
      <c r="B20" s="20" t="s">
        <v>109</v>
      </c>
      <c r="C20" s="21"/>
      <c r="D20" s="18" t="s">
        <v>38</v>
      </c>
      <c r="E20" s="18">
        <v>8004781</v>
      </c>
      <c r="F20" s="18">
        <v>8004781</v>
      </c>
    </row>
    <row r="21" spans="2:6" ht="15" thickBot="1" x14ac:dyDescent="0.35">
      <c r="B21" s="22" t="s">
        <v>112</v>
      </c>
      <c r="C21" s="48"/>
      <c r="D21" s="24">
        <v>133845672</v>
      </c>
      <c r="E21" s="24">
        <v>40529300</v>
      </c>
      <c r="F21" s="24">
        <v>174374972</v>
      </c>
    </row>
    <row r="22" spans="2:6" ht="15" thickTop="1" x14ac:dyDescent="0.3">
      <c r="D22" s="50">
        <f>D17+D19-D21</f>
        <v>0</v>
      </c>
      <c r="E22" s="50">
        <f t="shared" ref="E22:F22" si="0">E17+E19-E21</f>
        <v>0</v>
      </c>
      <c r="F22" s="50">
        <f t="shared" si="0"/>
        <v>0</v>
      </c>
    </row>
    <row r="27" spans="2:6" x14ac:dyDescent="0.3">
      <c r="B27" s="54" t="s">
        <v>116</v>
      </c>
    </row>
    <row r="28" spans="2:6" x14ac:dyDescent="0.3">
      <c r="B28" s="54" t="s">
        <v>114</v>
      </c>
    </row>
    <row r="29" spans="2:6" x14ac:dyDescent="0.3">
      <c r="B29" s="54"/>
    </row>
    <row r="30" spans="2:6" x14ac:dyDescent="0.3">
      <c r="B30" s="54"/>
    </row>
    <row r="31" spans="2:6" x14ac:dyDescent="0.3">
      <c r="B31" s="54" t="s">
        <v>115</v>
      </c>
    </row>
    <row r="32" spans="2:6" x14ac:dyDescent="0.3">
      <c r="B32" s="54" t="s">
        <v>114</v>
      </c>
    </row>
  </sheetData>
  <mergeCells count="1"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2024-04-25T11:59:24Z</dcterms:modified>
</cp:coreProperties>
</file>