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ои докумен\Мои документы\My Documents\Светлана\2018\Финансовая отчетность\3 квартал\биржа\"/>
    </mc:Choice>
  </mc:AlternateContent>
  <bookViews>
    <workbookView xWindow="0" yWindow="0" windowWidth="28800" windowHeight="11835" activeTab="3"/>
  </bookViews>
  <sheets>
    <sheet name="ОФП" sheetId="1" r:id="rId1"/>
    <sheet name="ОСД" sheetId="3" r:id="rId2"/>
    <sheet name="ОИК" sheetId="4" r:id="rId3"/>
    <sheet name="ДДС" sheetId="5" r:id="rId4"/>
  </sheets>
  <definedNames>
    <definedName name="_SUB2900" localSheetId="3">ДДС!#REF!</definedName>
    <definedName name="_SUB2900" localSheetId="2">ОИК!#REF!</definedName>
    <definedName name="_SUB2900" localSheetId="1">ОСД!#REF!</definedName>
    <definedName name="_SUB2900" localSheetId="0">ОФП!$G$50</definedName>
    <definedName name="_xlnm._FilterDatabase" localSheetId="3" hidden="1">ДДС!#REF!</definedName>
    <definedName name="_xlnm._FilterDatabase" localSheetId="2" hidden="1">ОИК!#REF!</definedName>
    <definedName name="_xlnm._FilterDatabase" localSheetId="1" hidden="1">ОСД!$B$8:$E$23</definedName>
    <definedName name="_xlnm._FilterDatabase" localSheetId="0" hidden="1">ОФП!#REF!</definedName>
    <definedName name="AS2DocOpenMode" hidden="1">"AS2DocumentEdit"</definedName>
    <definedName name="AS2HasNoAutoHeaderFooter" hidden="1">" "</definedName>
    <definedName name="wrn.Aging._.and._.Trend._.Analysis." hidden="1">{#N/A,#N/A,FALSE,"Aging Summary";#N/A,#N/A,FALSE,"Ratio Analysis";#N/A,#N/A,FALSE,"Test 120 Day Accts";#N/A,#N/A,FALSE,"Tickmarks"}</definedName>
    <definedName name="_xlnm.Print_Area" localSheetId="3">ДДС!$A$1:$G$43</definedName>
    <definedName name="_xlnm.Print_Area" localSheetId="2">ОИК!$A$1:$G$28</definedName>
    <definedName name="_xlnm.Print_Area" localSheetId="1">ОСД!$A$1:$G$26</definedName>
    <definedName name="_xlnm.Print_Area" localSheetId="0">ОФП!$A$1:$G$51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E35" i="5" l="1"/>
  <c r="D35" i="5"/>
  <c r="E28" i="5"/>
  <c r="D28" i="5"/>
  <c r="E18" i="5"/>
  <c r="D18" i="5"/>
  <c r="D15" i="5"/>
  <c r="E14" i="5"/>
  <c r="E15" i="5" s="1"/>
  <c r="G24" i="4"/>
  <c r="G21" i="4"/>
  <c r="G19" i="4"/>
  <c r="G16" i="4"/>
  <c r="G13" i="4"/>
  <c r="E12" i="3" l="1"/>
  <c r="E19" i="3" s="1"/>
  <c r="E21" i="3" s="1"/>
  <c r="D12" i="3"/>
  <c r="D19" i="3" s="1"/>
  <c r="D21" i="3" s="1"/>
  <c r="E20" i="5"/>
  <c r="E36" i="5" s="1"/>
  <c r="E39" i="5" s="1"/>
  <c r="D20" i="5"/>
  <c r="D36" i="5" s="1"/>
  <c r="D39" i="5" s="1"/>
  <c r="D18" i="4"/>
  <c r="E46" i="1"/>
  <c r="E38" i="1"/>
  <c r="E31" i="1"/>
  <c r="E25" i="1"/>
  <c r="E18" i="1"/>
  <c r="E23" i="3" l="1"/>
  <c r="E15" i="4"/>
  <c r="G15" i="4" s="1"/>
  <c r="G18" i="4" s="1"/>
  <c r="D23" i="3"/>
  <c r="E23" i="4"/>
  <c r="G23" i="4" s="1"/>
  <c r="G20" i="4"/>
  <c r="D26" i="4"/>
  <c r="D31" i="1"/>
  <c r="D49" i="1" s="1"/>
  <c r="E49" i="1"/>
  <c r="E26" i="1"/>
  <c r="E47" i="1"/>
  <c r="E48" i="1" s="1"/>
  <c r="D46" i="1"/>
  <c r="D38" i="1"/>
  <c r="E18" i="4" l="1"/>
  <c r="E26" i="4"/>
  <c r="G26" i="4"/>
  <c r="D47" i="1"/>
  <c r="D48" i="1" s="1"/>
  <c r="D18" i="1" l="1"/>
  <c r="D25" i="1"/>
  <c r="D26" i="1" l="1"/>
</calcChain>
</file>

<file path=xl/sharedStrings.xml><?xml version="1.0" encoding="utf-8"?>
<sst xmlns="http://schemas.openxmlformats.org/spreadsheetml/2006/main" count="140" uniqueCount="122">
  <si>
    <t>АО Каспий Нефть</t>
  </si>
  <si>
    <t>Отчет о финансовом положении</t>
  </si>
  <si>
    <t xml:space="preserve">В тысячах тенге </t>
  </si>
  <si>
    <t>примечание</t>
  </si>
  <si>
    <t>на 30.09.2018г.</t>
  </si>
  <si>
    <t>на 31.12.2017г.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</si>
  <si>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</si>
  <si>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</si>
  <si>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</si>
  <si>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</si>
  <si>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</si>
  <si>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 xml:space="preserve">Займы выданные </t>
  </si>
  <si>
    <t>-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</si>
  <si>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</si>
  <si>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</si>
  <si>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</si>
  <si>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</si>
  <si>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</si>
  <si>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Прочие краткосрочные активы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</si>
  <si>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</si>
  <si>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</si>
  <si>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</si>
  <si>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</si>
  <si>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</si>
  <si>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Нераспределенная прибыль</t>
  </si>
  <si>
    <t>Долгосрочные обязательства</t>
  </si>
  <si>
    <t>Долгосрочные банковские займы</t>
  </si>
  <si>
    <t>Обязательство по отсроченному подоходному налогу</t>
  </si>
  <si>
    <t>Обязательство по ликвидации  и восстановлению месторождения</t>
  </si>
  <si>
    <t>Прочие долгосрочные финансовые обязательства</t>
  </si>
  <si>
    <t>Текущие обязательства</t>
  </si>
  <si>
    <t>Краткосрочные банковские займы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</si>
  <si>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</si>
  <si>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</si>
  <si>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</si>
  <si>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</si>
  <si>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</si>
  <si>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</si>
  <si>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</si>
  <si>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Отчет о совокупном доходе</t>
  </si>
  <si>
    <t>9 мес 2018г</t>
  </si>
  <si>
    <t>9 мес 2017г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</si>
  <si>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</si>
  <si>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</si>
  <si>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</si>
  <si>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</si>
  <si>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</si>
  <si>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</si>
  <si>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</si>
  <si>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</si>
  <si>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</si>
  <si>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</si>
  <si>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</si>
  <si>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</si>
  <si>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</si>
  <si>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</si>
  <si>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Отчет о движении денежных средств</t>
  </si>
  <si>
    <t>за отчетный период</t>
  </si>
  <si>
    <t>за предыдущий период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</si>
  <si>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</si>
  <si>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</si>
  <si>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</si>
  <si>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</si>
  <si>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</si>
  <si>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</si>
  <si>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Отчисления в бюджет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</si>
  <si>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</si>
  <si>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</si>
  <si>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от выбытия основных средств</t>
  </si>
  <si>
    <t>Приобретение основных средств,нма и платежи по незавершенному строительству</t>
  </si>
  <si>
    <t>Финансовая помощь выданная</t>
  </si>
  <si>
    <t>Проценты по займам</t>
  </si>
  <si>
    <t xml:space="preserve">Депозит на ликвидацию и восстановление месторождений 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</si>
  <si>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</si>
  <si>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</si>
  <si>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</si>
  <si>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Займы полученные</t>
  </si>
  <si>
    <t>Возврат краткосрочного беспроцентного займа</t>
  </si>
  <si>
    <t>Выдача краткосрочного беспроцентного займа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</si>
  <si>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</si>
  <si>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</si>
  <si>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</si>
  <si>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началопериода</t>
  </si>
  <si>
    <t>Денежные средства и их эквиваленты на конец периода</t>
  </si>
  <si>
    <t>В тысячах тенге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</si>
  <si>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</si>
  <si>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</si>
  <si>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</si>
  <si>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</si>
  <si>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На 1 января 2017 года </t>
  </si>
  <si>
    <t xml:space="preserve">Прибыль и общий совокупный доход за период </t>
  </si>
  <si>
    <t>Дивиденды объявленные</t>
  </si>
  <si>
    <t xml:space="preserve">На 30 сентября 2017 года </t>
  </si>
  <si>
    <t xml:space="preserve">На 1 января 2018 года </t>
  </si>
  <si>
    <t xml:space="preserve">На 30 сентября   2018 года </t>
  </si>
  <si>
    <t>4</t>
  </si>
  <si>
    <t>5</t>
  </si>
  <si>
    <t>9</t>
  </si>
  <si>
    <t>6</t>
  </si>
  <si>
    <t>8</t>
  </si>
  <si>
    <t>7</t>
  </si>
  <si>
    <t>10</t>
  </si>
  <si>
    <t>11</t>
  </si>
  <si>
    <t>12</t>
  </si>
  <si>
    <t>17</t>
  </si>
  <si>
    <t>19</t>
  </si>
  <si>
    <t>22</t>
  </si>
  <si>
    <t>18</t>
  </si>
  <si>
    <t>16</t>
  </si>
  <si>
    <t>13</t>
  </si>
  <si>
    <t>14</t>
  </si>
  <si>
    <t>15</t>
  </si>
  <si>
    <t>20</t>
  </si>
  <si>
    <t>21</t>
  </si>
  <si>
    <t>23</t>
  </si>
  <si>
    <t>24</t>
  </si>
  <si>
    <t>25</t>
  </si>
  <si>
    <t>26</t>
  </si>
  <si>
    <t>27</t>
  </si>
  <si>
    <t>28</t>
  </si>
  <si>
    <t>Отчет об изменениях в капитале</t>
  </si>
  <si>
    <t>Краткосрочные займы выданные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</si>
</sst>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р_._-;\-* #,##0_р_._-;_-* &quot;-&quot;??_р_._-;_-@_-"/>
    <numFmt numFmtId="165" formatCode="#,##0.00&quot;тенге&quot;"/>
    <numFmt numFmtId="166" formatCode="d/mmmm/yyyy&quot; год&quot;\ ddd"/>
    <numFmt numFmtId="167" formatCode="&quot;Инв.№&quot;#,##0"/>
  </numFmts>
  <fonts count="1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9"/>
      <name val="Arial"/>
      <family val="2"/>
      <charset val="204"/>
    </font>
    <font>
      <b/>
      <sz val="9"/>
      <name val="Arial Cyr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hadow/>
      <sz val="9"/>
      <color indexed="62"/>
      <name val="Times New Roman"/>
      <family val="1"/>
      <charset val="204"/>
    </font>
    <font>
      <i/>
      <sz val="8"/>
      <name val="Arial Cyr"/>
    </font>
    <font>
      <i/>
      <shadow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1" applyFont="1"/>
    <xf numFmtId="0" fontId="4" fillId="0" borderId="0" xfId="1" applyFont="1" applyFill="1"/>
    <xf numFmtId="0" fontId="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4" xfId="1" applyFont="1" applyFill="1" applyBorder="1"/>
    <xf numFmtId="0" fontId="3" fillId="0" borderId="0" xfId="1" applyFont="1" applyFill="1" applyBorder="1"/>
    <xf numFmtId="0" fontId="3" fillId="0" borderId="0" xfId="1" applyFont="1"/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/>
    <xf numFmtId="164" fontId="2" fillId="0" borderId="7" xfId="2" applyNumberFormat="1" applyFont="1" applyFill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43" fontId="3" fillId="0" borderId="1" xfId="2" applyFont="1" applyFill="1" applyBorder="1"/>
    <xf numFmtId="49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/>
    <xf numFmtId="164" fontId="3" fillId="0" borderId="7" xfId="2" applyNumberFormat="1" applyFont="1" applyFill="1" applyBorder="1" applyAlignment="1">
      <alignment horizontal="center" vertical="center"/>
    </xf>
    <xf numFmtId="164" fontId="3" fillId="0" borderId="4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4" fontId="3" fillId="0" borderId="1" xfId="2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3" fillId="0" borderId="1" xfId="1" applyNumberFormat="1" applyFont="1" applyFill="1" applyBorder="1" applyAlignment="1">
      <alignment vertical="center"/>
    </xf>
    <xf numFmtId="164" fontId="2" fillId="0" borderId="7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43" fontId="2" fillId="0" borderId="0" xfId="1" applyNumberFormat="1" applyFont="1" applyFill="1"/>
    <xf numFmtId="0" fontId="2" fillId="0" borderId="1" xfId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vertical="center"/>
    </xf>
    <xf numFmtId="164" fontId="6" fillId="0" borderId="7" xfId="2" applyNumberFormat="1" applyFont="1" applyFill="1" applyBorder="1" applyAlignment="1">
      <alignment vertical="center"/>
    </xf>
    <xf numFmtId="164" fontId="6" fillId="0" borderId="4" xfId="2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4" xfId="1" applyNumberFormat="1" applyFont="1" applyFill="1" applyBorder="1"/>
    <xf numFmtId="164" fontId="3" fillId="0" borderId="7" xfId="2" applyNumberFormat="1" applyFont="1" applyFill="1" applyBorder="1"/>
    <xf numFmtId="164" fontId="3" fillId="0" borderId="4" xfId="2" applyNumberFormat="1" applyFont="1" applyFill="1" applyBorder="1"/>
    <xf numFmtId="164" fontId="3" fillId="0" borderId="0" xfId="2" applyNumberFormat="1" applyFont="1" applyFill="1" applyBorder="1"/>
    <xf numFmtId="0" fontId="2" fillId="0" borderId="0" xfId="1" applyFont="1" applyFill="1" applyBorder="1"/>
    <xf numFmtId="43" fontId="2" fillId="0" borderId="0" xfId="1" applyNumberFormat="1" applyFont="1" applyFill="1" applyBorder="1"/>
    <xf numFmtId="164" fontId="5" fillId="0" borderId="0" xfId="2" applyNumberFormat="1" applyFont="1" applyFill="1"/>
    <xf numFmtId="164" fontId="2" fillId="0" borderId="1" xfId="2" applyNumberFormat="1" applyFont="1" applyFill="1" applyBorder="1"/>
    <xf numFmtId="164" fontId="5" fillId="0" borderId="7" xfId="2" applyNumberFormat="1" applyFont="1" applyFill="1" applyBorder="1"/>
    <xf numFmtId="164" fontId="5" fillId="0" borderId="4" xfId="2" applyNumberFormat="1" applyFont="1" applyFill="1" applyBorder="1"/>
    <xf numFmtId="164" fontId="5" fillId="0" borderId="0" xfId="2" applyNumberFormat="1" applyFont="1" applyFill="1" applyBorder="1"/>
    <xf numFmtId="164" fontId="2" fillId="0" borderId="7" xfId="2" applyNumberFormat="1" applyFont="1" applyFill="1" applyBorder="1"/>
    <xf numFmtId="2" fontId="5" fillId="0" borderId="0" xfId="2" applyNumberFormat="1" applyFont="1" applyFill="1" applyBorder="1"/>
    <xf numFmtId="165" fontId="5" fillId="0" borderId="0" xfId="2" applyNumberFormat="1" applyFont="1" applyFill="1" applyBorder="1"/>
    <xf numFmtId="164" fontId="2" fillId="0" borderId="4" xfId="2" applyNumberFormat="1" applyFont="1" applyFill="1" applyBorder="1"/>
    <xf numFmtId="164" fontId="2" fillId="0" borderId="0" xfId="2" applyNumberFormat="1" applyFont="1" applyFill="1" applyBorder="1"/>
    <xf numFmtId="0" fontId="2" fillId="0" borderId="7" xfId="1" applyFont="1" applyFill="1" applyBorder="1"/>
    <xf numFmtId="0" fontId="2" fillId="0" borderId="4" xfId="1" applyFont="1" applyFill="1" applyBorder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wrapText="1"/>
    </xf>
    <xf numFmtId="0" fontId="7" fillId="0" borderId="0" xfId="1" applyFont="1" applyFill="1" applyAlignment="1">
      <alignment horizontal="justify" vertical="center" wrapText="1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0" fontId="8" fillId="0" borderId="0" xfId="1" applyFont="1" applyFill="1" applyAlignment="1">
      <alignment vertical="center" wrapText="1"/>
    </xf>
    <xf numFmtId="164" fontId="9" fillId="0" borderId="0" xfId="2" applyNumberFormat="1" applyFont="1" applyFill="1" applyAlignment="1">
      <alignment horizontal="center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64" fontId="11" fillId="0" borderId="0" xfId="2" applyNumberFormat="1" applyFont="1" applyFill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Fill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vertical="center" wrapText="1"/>
    </xf>
    <xf numFmtId="0" fontId="8" fillId="0" borderId="12" xfId="1" applyFont="1" applyFill="1" applyBorder="1" applyAlignment="1">
      <alignment horizontal="center" vertical="center" wrapText="1"/>
    </xf>
    <xf numFmtId="164" fontId="7" fillId="0" borderId="12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9" fillId="0" borderId="0" xfId="2" applyNumberFormat="1" applyFont="1" applyFill="1" applyAlignment="1">
      <alignment horizontal="center" vertical="center"/>
    </xf>
    <xf numFmtId="0" fontId="8" fillId="0" borderId="12" xfId="1" applyFont="1" applyFill="1" applyBorder="1" applyAlignment="1">
      <alignment vertical="center" wrapText="1"/>
    </xf>
    <xf numFmtId="164" fontId="7" fillId="0" borderId="13" xfId="2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right" vertical="center" wrapText="1"/>
    </xf>
    <xf numFmtId="0" fontId="7" fillId="0" borderId="12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7" fillId="0" borderId="13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horizontal="center" vertical="center" wrapText="1"/>
    </xf>
    <xf numFmtId="164" fontId="7" fillId="0" borderId="13" xfId="2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justify" vertical="center"/>
    </xf>
    <xf numFmtId="0" fontId="14" fillId="0" borderId="12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164" fontId="7" fillId="0" borderId="0" xfId="2" applyNumberFormat="1" applyFont="1" applyFill="1" applyAlignment="1">
      <alignment horizontal="right" vertical="center"/>
    </xf>
    <xf numFmtId="0" fontId="9" fillId="0" borderId="12" xfId="1" applyFont="1" applyFill="1" applyBorder="1" applyAlignment="1">
      <alignment vertical="center" wrapText="1"/>
    </xf>
    <xf numFmtId="164" fontId="7" fillId="0" borderId="12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64" fontId="9" fillId="0" borderId="0" xfId="2" applyNumberFormat="1" applyFont="1" applyFill="1" applyAlignment="1">
      <alignment horizontal="right" vertical="center"/>
    </xf>
    <xf numFmtId="0" fontId="7" fillId="0" borderId="13" xfId="1" applyFont="1" applyFill="1" applyBorder="1" applyAlignment="1">
      <alignment horizontal="center" vertical="center" wrapText="1"/>
    </xf>
    <xf numFmtId="164" fontId="7" fillId="0" borderId="13" xfId="2" applyNumberFormat="1" applyFont="1" applyFill="1" applyBorder="1" applyAlignment="1">
      <alignment horizontal="right" vertical="center"/>
    </xf>
    <xf numFmtId="14" fontId="2" fillId="0" borderId="0" xfId="1" applyNumberFormat="1" applyFont="1" applyFill="1"/>
    <xf numFmtId="166" fontId="2" fillId="0" borderId="0" xfId="1" applyNumberFormat="1" applyFont="1" applyFill="1"/>
    <xf numFmtId="167" fontId="2" fillId="0" borderId="0" xfId="1" applyNumberFormat="1" applyFont="1" applyFill="1"/>
    <xf numFmtId="164" fontId="2" fillId="0" borderId="0" xfId="2" applyNumberFormat="1" applyFont="1" applyFill="1" applyBorder="1" applyAlignment="1">
      <alignment horizontal="center" vertical="center"/>
    </xf>
    <xf numFmtId="0" fontId="15" fillId="0" borderId="0" xfId="1" applyFont="1" applyFill="1"/>
    <xf numFmtId="0" fontId="16" fillId="0" borderId="12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43" fontId="3" fillId="0" borderId="2" xfId="2" applyFont="1" applyFill="1" applyBorder="1" applyAlignment="1">
      <alignment horizontal="center" wrapText="1"/>
    </xf>
    <xf numFmtId="43" fontId="3" fillId="0" borderId="5" xfId="2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wrapText="1"/>
    </xf>
    <xf numFmtId="0" fontId="2" fillId="0" borderId="11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58"/>
  <sheetViews>
    <sheetView topLeftCell="B16" zoomScaleNormal="100" workbookViewId="0">
      <selection activeCell="D49" sqref="D49"/>
    </sheetView>
  </sheetViews>
  <sheetFormatPr defaultRowHeight="12" x14ac:dyDescent="0.2"/>
  <cols>
    <col min="1" max="1" width="9.140625" style="1"/>
    <col min="2" max="2" width="53.7109375" style="1" bestFit="1" customWidth="1"/>
    <col min="3" max="3" width="9.710937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249" width="9.140625" style="3"/>
    <col min="250" max="250" width="53.7109375" style="3" bestFit="1" customWidth="1"/>
    <col min="251" max="251" width="8.42578125" style="3" customWidth="1"/>
    <col min="252" max="252" width="21.42578125" style="3" customWidth="1"/>
    <col min="253" max="253" width="21.140625" style="3" customWidth="1"/>
    <col min="254" max="254" width="21.5703125" style="3" customWidth="1"/>
    <col min="255" max="255" width="15" style="3" customWidth="1"/>
    <col min="256" max="256" width="20.5703125" style="3" customWidth="1"/>
    <col min="257" max="257" width="19.85546875" style="3" customWidth="1"/>
    <col min="258" max="258" width="9.140625" style="3"/>
    <col min="259" max="260" width="9.28515625" style="3" bestFit="1" customWidth="1"/>
    <col min="261" max="262" width="18.42578125" style="3" bestFit="1" customWidth="1"/>
    <col min="263" max="505" width="9.140625" style="3"/>
    <col min="506" max="506" width="53.7109375" style="3" bestFit="1" customWidth="1"/>
    <col min="507" max="507" width="8.42578125" style="3" customWidth="1"/>
    <col min="508" max="508" width="21.42578125" style="3" customWidth="1"/>
    <col min="509" max="509" width="21.140625" style="3" customWidth="1"/>
    <col min="510" max="510" width="21.5703125" style="3" customWidth="1"/>
    <col min="511" max="511" width="15" style="3" customWidth="1"/>
    <col min="512" max="512" width="20.5703125" style="3" customWidth="1"/>
    <col min="513" max="513" width="19.85546875" style="3" customWidth="1"/>
    <col min="514" max="514" width="9.140625" style="3"/>
    <col min="515" max="516" width="9.28515625" style="3" bestFit="1" customWidth="1"/>
    <col min="517" max="518" width="18.42578125" style="3" bestFit="1" customWidth="1"/>
    <col min="519" max="761" width="9.140625" style="3"/>
    <col min="762" max="762" width="53.7109375" style="3" bestFit="1" customWidth="1"/>
    <col min="763" max="763" width="8.42578125" style="3" customWidth="1"/>
    <col min="764" max="764" width="21.42578125" style="3" customWidth="1"/>
    <col min="765" max="765" width="21.140625" style="3" customWidth="1"/>
    <col min="766" max="766" width="21.5703125" style="3" customWidth="1"/>
    <col min="767" max="767" width="15" style="3" customWidth="1"/>
    <col min="768" max="768" width="20.5703125" style="3" customWidth="1"/>
    <col min="769" max="769" width="19.85546875" style="3" customWidth="1"/>
    <col min="770" max="770" width="9.140625" style="3"/>
    <col min="771" max="772" width="9.28515625" style="3" bestFit="1" customWidth="1"/>
    <col min="773" max="774" width="18.42578125" style="3" bestFit="1" customWidth="1"/>
    <col min="775" max="1017" width="9.140625" style="3"/>
    <col min="1018" max="1018" width="53.7109375" style="3" bestFit="1" customWidth="1"/>
    <col min="1019" max="1019" width="8.42578125" style="3" customWidth="1"/>
    <col min="1020" max="1020" width="21.42578125" style="3" customWidth="1"/>
    <col min="1021" max="1021" width="21.140625" style="3" customWidth="1"/>
    <col min="1022" max="1022" width="21.5703125" style="3" customWidth="1"/>
    <col min="1023" max="1023" width="15" style="3" customWidth="1"/>
    <col min="1024" max="1024" width="20.5703125" style="3" customWidth="1"/>
    <col min="1025" max="1025" width="19.85546875" style="3" customWidth="1"/>
    <col min="1026" max="1026" width="9.140625" style="3"/>
    <col min="1027" max="1028" width="9.28515625" style="3" bestFit="1" customWidth="1"/>
    <col min="1029" max="1030" width="18.42578125" style="3" bestFit="1" customWidth="1"/>
    <col min="1031" max="1273" width="9.140625" style="3"/>
    <col min="1274" max="1274" width="53.7109375" style="3" bestFit="1" customWidth="1"/>
    <col min="1275" max="1275" width="8.42578125" style="3" customWidth="1"/>
    <col min="1276" max="1276" width="21.42578125" style="3" customWidth="1"/>
    <col min="1277" max="1277" width="21.140625" style="3" customWidth="1"/>
    <col min="1278" max="1278" width="21.5703125" style="3" customWidth="1"/>
    <col min="1279" max="1279" width="15" style="3" customWidth="1"/>
    <col min="1280" max="1280" width="20.5703125" style="3" customWidth="1"/>
    <col min="1281" max="1281" width="19.85546875" style="3" customWidth="1"/>
    <col min="1282" max="1282" width="9.140625" style="3"/>
    <col min="1283" max="1284" width="9.28515625" style="3" bestFit="1" customWidth="1"/>
    <col min="1285" max="1286" width="18.42578125" style="3" bestFit="1" customWidth="1"/>
    <col min="1287" max="1529" width="9.140625" style="3"/>
    <col min="1530" max="1530" width="53.7109375" style="3" bestFit="1" customWidth="1"/>
    <col min="1531" max="1531" width="8.42578125" style="3" customWidth="1"/>
    <col min="1532" max="1532" width="21.42578125" style="3" customWidth="1"/>
    <col min="1533" max="1533" width="21.140625" style="3" customWidth="1"/>
    <col min="1534" max="1534" width="21.5703125" style="3" customWidth="1"/>
    <col min="1535" max="1535" width="15" style="3" customWidth="1"/>
    <col min="1536" max="1536" width="20.5703125" style="3" customWidth="1"/>
    <col min="1537" max="1537" width="19.85546875" style="3" customWidth="1"/>
    <col min="1538" max="1538" width="9.140625" style="3"/>
    <col min="1539" max="1540" width="9.28515625" style="3" bestFit="1" customWidth="1"/>
    <col min="1541" max="1542" width="18.42578125" style="3" bestFit="1" customWidth="1"/>
    <col min="1543" max="1785" width="9.140625" style="3"/>
    <col min="1786" max="1786" width="53.7109375" style="3" bestFit="1" customWidth="1"/>
    <col min="1787" max="1787" width="8.42578125" style="3" customWidth="1"/>
    <col min="1788" max="1788" width="21.42578125" style="3" customWidth="1"/>
    <col min="1789" max="1789" width="21.140625" style="3" customWidth="1"/>
    <col min="1790" max="1790" width="21.5703125" style="3" customWidth="1"/>
    <col min="1791" max="1791" width="15" style="3" customWidth="1"/>
    <col min="1792" max="1792" width="20.5703125" style="3" customWidth="1"/>
    <col min="1793" max="1793" width="19.85546875" style="3" customWidth="1"/>
    <col min="1794" max="1794" width="9.140625" style="3"/>
    <col min="1795" max="1796" width="9.28515625" style="3" bestFit="1" customWidth="1"/>
    <col min="1797" max="1798" width="18.42578125" style="3" bestFit="1" customWidth="1"/>
    <col min="1799" max="2041" width="9.140625" style="3"/>
    <col min="2042" max="2042" width="53.7109375" style="3" bestFit="1" customWidth="1"/>
    <col min="2043" max="2043" width="8.42578125" style="3" customWidth="1"/>
    <col min="2044" max="2044" width="21.42578125" style="3" customWidth="1"/>
    <col min="2045" max="2045" width="21.140625" style="3" customWidth="1"/>
    <col min="2046" max="2046" width="21.5703125" style="3" customWidth="1"/>
    <col min="2047" max="2047" width="15" style="3" customWidth="1"/>
    <col min="2048" max="2048" width="20.5703125" style="3" customWidth="1"/>
    <col min="2049" max="2049" width="19.85546875" style="3" customWidth="1"/>
    <col min="2050" max="2050" width="9.140625" style="3"/>
    <col min="2051" max="2052" width="9.28515625" style="3" bestFit="1" customWidth="1"/>
    <col min="2053" max="2054" width="18.42578125" style="3" bestFit="1" customWidth="1"/>
    <col min="2055" max="2297" width="9.140625" style="3"/>
    <col min="2298" max="2298" width="53.7109375" style="3" bestFit="1" customWidth="1"/>
    <col min="2299" max="2299" width="8.42578125" style="3" customWidth="1"/>
    <col min="2300" max="2300" width="21.42578125" style="3" customWidth="1"/>
    <col min="2301" max="2301" width="21.140625" style="3" customWidth="1"/>
    <col min="2302" max="2302" width="21.5703125" style="3" customWidth="1"/>
    <col min="2303" max="2303" width="15" style="3" customWidth="1"/>
    <col min="2304" max="2304" width="20.5703125" style="3" customWidth="1"/>
    <col min="2305" max="2305" width="19.85546875" style="3" customWidth="1"/>
    <col min="2306" max="2306" width="9.140625" style="3"/>
    <col min="2307" max="2308" width="9.28515625" style="3" bestFit="1" customWidth="1"/>
    <col min="2309" max="2310" width="18.42578125" style="3" bestFit="1" customWidth="1"/>
    <col min="2311" max="2553" width="9.140625" style="3"/>
    <col min="2554" max="2554" width="53.7109375" style="3" bestFit="1" customWidth="1"/>
    <col min="2555" max="2555" width="8.42578125" style="3" customWidth="1"/>
    <col min="2556" max="2556" width="21.42578125" style="3" customWidth="1"/>
    <col min="2557" max="2557" width="21.140625" style="3" customWidth="1"/>
    <col min="2558" max="2558" width="21.5703125" style="3" customWidth="1"/>
    <col min="2559" max="2559" width="15" style="3" customWidth="1"/>
    <col min="2560" max="2560" width="20.5703125" style="3" customWidth="1"/>
    <col min="2561" max="2561" width="19.85546875" style="3" customWidth="1"/>
    <col min="2562" max="2562" width="9.140625" style="3"/>
    <col min="2563" max="2564" width="9.28515625" style="3" bestFit="1" customWidth="1"/>
    <col min="2565" max="2566" width="18.42578125" style="3" bestFit="1" customWidth="1"/>
    <col min="2567" max="2809" width="9.140625" style="3"/>
    <col min="2810" max="2810" width="53.7109375" style="3" bestFit="1" customWidth="1"/>
    <col min="2811" max="2811" width="8.42578125" style="3" customWidth="1"/>
    <col min="2812" max="2812" width="21.42578125" style="3" customWidth="1"/>
    <col min="2813" max="2813" width="21.140625" style="3" customWidth="1"/>
    <col min="2814" max="2814" width="21.5703125" style="3" customWidth="1"/>
    <col min="2815" max="2815" width="15" style="3" customWidth="1"/>
    <col min="2816" max="2816" width="20.5703125" style="3" customWidth="1"/>
    <col min="2817" max="2817" width="19.85546875" style="3" customWidth="1"/>
    <col min="2818" max="2818" width="9.140625" style="3"/>
    <col min="2819" max="2820" width="9.28515625" style="3" bestFit="1" customWidth="1"/>
    <col min="2821" max="2822" width="18.42578125" style="3" bestFit="1" customWidth="1"/>
    <col min="2823" max="3065" width="9.140625" style="3"/>
    <col min="3066" max="3066" width="53.7109375" style="3" bestFit="1" customWidth="1"/>
    <col min="3067" max="3067" width="8.42578125" style="3" customWidth="1"/>
    <col min="3068" max="3068" width="21.42578125" style="3" customWidth="1"/>
    <col min="3069" max="3069" width="21.140625" style="3" customWidth="1"/>
    <col min="3070" max="3070" width="21.5703125" style="3" customWidth="1"/>
    <col min="3071" max="3071" width="15" style="3" customWidth="1"/>
    <col min="3072" max="3072" width="20.5703125" style="3" customWidth="1"/>
    <col min="3073" max="3073" width="19.85546875" style="3" customWidth="1"/>
    <col min="3074" max="3074" width="9.140625" style="3"/>
    <col min="3075" max="3076" width="9.28515625" style="3" bestFit="1" customWidth="1"/>
    <col min="3077" max="3078" width="18.42578125" style="3" bestFit="1" customWidth="1"/>
    <col min="3079" max="3321" width="9.140625" style="3"/>
    <col min="3322" max="3322" width="53.7109375" style="3" bestFit="1" customWidth="1"/>
    <col min="3323" max="3323" width="8.42578125" style="3" customWidth="1"/>
    <col min="3324" max="3324" width="21.42578125" style="3" customWidth="1"/>
    <col min="3325" max="3325" width="21.140625" style="3" customWidth="1"/>
    <col min="3326" max="3326" width="21.5703125" style="3" customWidth="1"/>
    <col min="3327" max="3327" width="15" style="3" customWidth="1"/>
    <col min="3328" max="3328" width="20.5703125" style="3" customWidth="1"/>
    <col min="3329" max="3329" width="19.85546875" style="3" customWidth="1"/>
    <col min="3330" max="3330" width="9.140625" style="3"/>
    <col min="3331" max="3332" width="9.28515625" style="3" bestFit="1" customWidth="1"/>
    <col min="3333" max="3334" width="18.42578125" style="3" bestFit="1" customWidth="1"/>
    <col min="3335" max="3577" width="9.140625" style="3"/>
    <col min="3578" max="3578" width="53.7109375" style="3" bestFit="1" customWidth="1"/>
    <col min="3579" max="3579" width="8.42578125" style="3" customWidth="1"/>
    <col min="3580" max="3580" width="21.42578125" style="3" customWidth="1"/>
    <col min="3581" max="3581" width="21.140625" style="3" customWidth="1"/>
    <col min="3582" max="3582" width="21.5703125" style="3" customWidth="1"/>
    <col min="3583" max="3583" width="15" style="3" customWidth="1"/>
    <col min="3584" max="3584" width="20.5703125" style="3" customWidth="1"/>
    <col min="3585" max="3585" width="19.85546875" style="3" customWidth="1"/>
    <col min="3586" max="3586" width="9.140625" style="3"/>
    <col min="3587" max="3588" width="9.28515625" style="3" bestFit="1" customWidth="1"/>
    <col min="3589" max="3590" width="18.42578125" style="3" bestFit="1" customWidth="1"/>
    <col min="3591" max="3833" width="9.140625" style="3"/>
    <col min="3834" max="3834" width="53.7109375" style="3" bestFit="1" customWidth="1"/>
    <col min="3835" max="3835" width="8.42578125" style="3" customWidth="1"/>
    <col min="3836" max="3836" width="21.42578125" style="3" customWidth="1"/>
    <col min="3837" max="3837" width="21.140625" style="3" customWidth="1"/>
    <col min="3838" max="3838" width="21.5703125" style="3" customWidth="1"/>
    <col min="3839" max="3839" width="15" style="3" customWidth="1"/>
    <col min="3840" max="3840" width="20.5703125" style="3" customWidth="1"/>
    <col min="3841" max="3841" width="19.85546875" style="3" customWidth="1"/>
    <col min="3842" max="3842" width="9.140625" style="3"/>
    <col min="3843" max="3844" width="9.28515625" style="3" bestFit="1" customWidth="1"/>
    <col min="3845" max="3846" width="18.42578125" style="3" bestFit="1" customWidth="1"/>
    <col min="3847" max="4089" width="9.140625" style="3"/>
    <col min="4090" max="4090" width="53.7109375" style="3" bestFit="1" customWidth="1"/>
    <col min="4091" max="4091" width="8.42578125" style="3" customWidth="1"/>
    <col min="4092" max="4092" width="21.42578125" style="3" customWidth="1"/>
    <col min="4093" max="4093" width="21.140625" style="3" customWidth="1"/>
    <col min="4094" max="4094" width="21.5703125" style="3" customWidth="1"/>
    <col min="4095" max="4095" width="15" style="3" customWidth="1"/>
    <col min="4096" max="4096" width="20.5703125" style="3" customWidth="1"/>
    <col min="4097" max="4097" width="19.85546875" style="3" customWidth="1"/>
    <col min="4098" max="4098" width="9.140625" style="3"/>
    <col min="4099" max="4100" width="9.28515625" style="3" bestFit="1" customWidth="1"/>
    <col min="4101" max="4102" width="18.42578125" style="3" bestFit="1" customWidth="1"/>
    <col min="4103" max="4345" width="9.140625" style="3"/>
    <col min="4346" max="4346" width="53.7109375" style="3" bestFit="1" customWidth="1"/>
    <col min="4347" max="4347" width="8.42578125" style="3" customWidth="1"/>
    <col min="4348" max="4348" width="21.42578125" style="3" customWidth="1"/>
    <col min="4349" max="4349" width="21.140625" style="3" customWidth="1"/>
    <col min="4350" max="4350" width="21.5703125" style="3" customWidth="1"/>
    <col min="4351" max="4351" width="15" style="3" customWidth="1"/>
    <col min="4352" max="4352" width="20.5703125" style="3" customWidth="1"/>
    <col min="4353" max="4353" width="19.85546875" style="3" customWidth="1"/>
    <col min="4354" max="4354" width="9.140625" style="3"/>
    <col min="4355" max="4356" width="9.28515625" style="3" bestFit="1" customWidth="1"/>
    <col min="4357" max="4358" width="18.42578125" style="3" bestFit="1" customWidth="1"/>
    <col min="4359" max="4601" width="9.140625" style="3"/>
    <col min="4602" max="4602" width="53.7109375" style="3" bestFit="1" customWidth="1"/>
    <col min="4603" max="4603" width="8.42578125" style="3" customWidth="1"/>
    <col min="4604" max="4604" width="21.42578125" style="3" customWidth="1"/>
    <col min="4605" max="4605" width="21.140625" style="3" customWidth="1"/>
    <col min="4606" max="4606" width="21.5703125" style="3" customWidth="1"/>
    <col min="4607" max="4607" width="15" style="3" customWidth="1"/>
    <col min="4608" max="4608" width="20.5703125" style="3" customWidth="1"/>
    <col min="4609" max="4609" width="19.85546875" style="3" customWidth="1"/>
    <col min="4610" max="4610" width="9.140625" style="3"/>
    <col min="4611" max="4612" width="9.28515625" style="3" bestFit="1" customWidth="1"/>
    <col min="4613" max="4614" width="18.42578125" style="3" bestFit="1" customWidth="1"/>
    <col min="4615" max="4857" width="9.140625" style="3"/>
    <col min="4858" max="4858" width="53.7109375" style="3" bestFit="1" customWidth="1"/>
    <col min="4859" max="4859" width="8.42578125" style="3" customWidth="1"/>
    <col min="4860" max="4860" width="21.42578125" style="3" customWidth="1"/>
    <col min="4861" max="4861" width="21.140625" style="3" customWidth="1"/>
    <col min="4862" max="4862" width="21.5703125" style="3" customWidth="1"/>
    <col min="4863" max="4863" width="15" style="3" customWidth="1"/>
    <col min="4864" max="4864" width="20.5703125" style="3" customWidth="1"/>
    <col min="4865" max="4865" width="19.85546875" style="3" customWidth="1"/>
    <col min="4866" max="4866" width="9.140625" style="3"/>
    <col min="4867" max="4868" width="9.28515625" style="3" bestFit="1" customWidth="1"/>
    <col min="4869" max="4870" width="18.42578125" style="3" bestFit="1" customWidth="1"/>
    <col min="4871" max="5113" width="9.140625" style="3"/>
    <col min="5114" max="5114" width="53.7109375" style="3" bestFit="1" customWidth="1"/>
    <col min="5115" max="5115" width="8.42578125" style="3" customWidth="1"/>
    <col min="5116" max="5116" width="21.42578125" style="3" customWidth="1"/>
    <col min="5117" max="5117" width="21.140625" style="3" customWidth="1"/>
    <col min="5118" max="5118" width="21.5703125" style="3" customWidth="1"/>
    <col min="5119" max="5119" width="15" style="3" customWidth="1"/>
    <col min="5120" max="5120" width="20.5703125" style="3" customWidth="1"/>
    <col min="5121" max="5121" width="19.85546875" style="3" customWidth="1"/>
    <col min="5122" max="5122" width="9.140625" style="3"/>
    <col min="5123" max="5124" width="9.28515625" style="3" bestFit="1" customWidth="1"/>
    <col min="5125" max="5126" width="18.42578125" style="3" bestFit="1" customWidth="1"/>
    <col min="5127" max="5369" width="9.140625" style="3"/>
    <col min="5370" max="5370" width="53.7109375" style="3" bestFit="1" customWidth="1"/>
    <col min="5371" max="5371" width="8.42578125" style="3" customWidth="1"/>
    <col min="5372" max="5372" width="21.42578125" style="3" customWidth="1"/>
    <col min="5373" max="5373" width="21.140625" style="3" customWidth="1"/>
    <col min="5374" max="5374" width="21.5703125" style="3" customWidth="1"/>
    <col min="5375" max="5375" width="15" style="3" customWidth="1"/>
    <col min="5376" max="5376" width="20.5703125" style="3" customWidth="1"/>
    <col min="5377" max="5377" width="19.85546875" style="3" customWidth="1"/>
    <col min="5378" max="5378" width="9.140625" style="3"/>
    <col min="5379" max="5380" width="9.28515625" style="3" bestFit="1" customWidth="1"/>
    <col min="5381" max="5382" width="18.42578125" style="3" bestFit="1" customWidth="1"/>
    <col min="5383" max="5625" width="9.140625" style="3"/>
    <col min="5626" max="5626" width="53.7109375" style="3" bestFit="1" customWidth="1"/>
    <col min="5627" max="5627" width="8.42578125" style="3" customWidth="1"/>
    <col min="5628" max="5628" width="21.42578125" style="3" customWidth="1"/>
    <col min="5629" max="5629" width="21.140625" style="3" customWidth="1"/>
    <col min="5630" max="5630" width="21.5703125" style="3" customWidth="1"/>
    <col min="5631" max="5631" width="15" style="3" customWidth="1"/>
    <col min="5632" max="5632" width="20.5703125" style="3" customWidth="1"/>
    <col min="5633" max="5633" width="19.85546875" style="3" customWidth="1"/>
    <col min="5634" max="5634" width="9.140625" style="3"/>
    <col min="5635" max="5636" width="9.28515625" style="3" bestFit="1" customWidth="1"/>
    <col min="5637" max="5638" width="18.42578125" style="3" bestFit="1" customWidth="1"/>
    <col min="5639" max="5881" width="9.140625" style="3"/>
    <col min="5882" max="5882" width="53.7109375" style="3" bestFit="1" customWidth="1"/>
    <col min="5883" max="5883" width="8.42578125" style="3" customWidth="1"/>
    <col min="5884" max="5884" width="21.42578125" style="3" customWidth="1"/>
    <col min="5885" max="5885" width="21.140625" style="3" customWidth="1"/>
    <col min="5886" max="5886" width="21.5703125" style="3" customWidth="1"/>
    <col min="5887" max="5887" width="15" style="3" customWidth="1"/>
    <col min="5888" max="5888" width="20.5703125" style="3" customWidth="1"/>
    <col min="5889" max="5889" width="19.85546875" style="3" customWidth="1"/>
    <col min="5890" max="5890" width="9.140625" style="3"/>
    <col min="5891" max="5892" width="9.28515625" style="3" bestFit="1" customWidth="1"/>
    <col min="5893" max="5894" width="18.42578125" style="3" bestFit="1" customWidth="1"/>
    <col min="5895" max="6137" width="9.140625" style="3"/>
    <col min="6138" max="6138" width="53.7109375" style="3" bestFit="1" customWidth="1"/>
    <col min="6139" max="6139" width="8.42578125" style="3" customWidth="1"/>
    <col min="6140" max="6140" width="21.42578125" style="3" customWidth="1"/>
    <col min="6141" max="6141" width="21.140625" style="3" customWidth="1"/>
    <col min="6142" max="6142" width="21.5703125" style="3" customWidth="1"/>
    <col min="6143" max="6143" width="15" style="3" customWidth="1"/>
    <col min="6144" max="6144" width="20.5703125" style="3" customWidth="1"/>
    <col min="6145" max="6145" width="19.85546875" style="3" customWidth="1"/>
    <col min="6146" max="6146" width="9.140625" style="3"/>
    <col min="6147" max="6148" width="9.28515625" style="3" bestFit="1" customWidth="1"/>
    <col min="6149" max="6150" width="18.42578125" style="3" bestFit="1" customWidth="1"/>
    <col min="6151" max="6393" width="9.140625" style="3"/>
    <col min="6394" max="6394" width="53.7109375" style="3" bestFit="1" customWidth="1"/>
    <col min="6395" max="6395" width="8.42578125" style="3" customWidth="1"/>
    <col min="6396" max="6396" width="21.42578125" style="3" customWidth="1"/>
    <col min="6397" max="6397" width="21.140625" style="3" customWidth="1"/>
    <col min="6398" max="6398" width="21.5703125" style="3" customWidth="1"/>
    <col min="6399" max="6399" width="15" style="3" customWidth="1"/>
    <col min="6400" max="6400" width="20.5703125" style="3" customWidth="1"/>
    <col min="6401" max="6401" width="19.85546875" style="3" customWidth="1"/>
    <col min="6402" max="6402" width="9.140625" style="3"/>
    <col min="6403" max="6404" width="9.28515625" style="3" bestFit="1" customWidth="1"/>
    <col min="6405" max="6406" width="18.42578125" style="3" bestFit="1" customWidth="1"/>
    <col min="6407" max="6649" width="9.140625" style="3"/>
    <col min="6650" max="6650" width="53.7109375" style="3" bestFit="1" customWidth="1"/>
    <col min="6651" max="6651" width="8.42578125" style="3" customWidth="1"/>
    <col min="6652" max="6652" width="21.42578125" style="3" customWidth="1"/>
    <col min="6653" max="6653" width="21.140625" style="3" customWidth="1"/>
    <col min="6654" max="6654" width="21.5703125" style="3" customWidth="1"/>
    <col min="6655" max="6655" width="15" style="3" customWidth="1"/>
    <col min="6656" max="6656" width="20.5703125" style="3" customWidth="1"/>
    <col min="6657" max="6657" width="19.85546875" style="3" customWidth="1"/>
    <col min="6658" max="6658" width="9.140625" style="3"/>
    <col min="6659" max="6660" width="9.28515625" style="3" bestFit="1" customWidth="1"/>
    <col min="6661" max="6662" width="18.42578125" style="3" bestFit="1" customWidth="1"/>
    <col min="6663" max="6905" width="9.140625" style="3"/>
    <col min="6906" max="6906" width="53.7109375" style="3" bestFit="1" customWidth="1"/>
    <col min="6907" max="6907" width="8.42578125" style="3" customWidth="1"/>
    <col min="6908" max="6908" width="21.42578125" style="3" customWidth="1"/>
    <col min="6909" max="6909" width="21.140625" style="3" customWidth="1"/>
    <col min="6910" max="6910" width="21.5703125" style="3" customWidth="1"/>
    <col min="6911" max="6911" width="15" style="3" customWidth="1"/>
    <col min="6912" max="6912" width="20.5703125" style="3" customWidth="1"/>
    <col min="6913" max="6913" width="19.85546875" style="3" customWidth="1"/>
    <col min="6914" max="6914" width="9.140625" style="3"/>
    <col min="6915" max="6916" width="9.28515625" style="3" bestFit="1" customWidth="1"/>
    <col min="6917" max="6918" width="18.42578125" style="3" bestFit="1" customWidth="1"/>
    <col min="6919" max="7161" width="9.140625" style="3"/>
    <col min="7162" max="7162" width="53.7109375" style="3" bestFit="1" customWidth="1"/>
    <col min="7163" max="7163" width="8.42578125" style="3" customWidth="1"/>
    <col min="7164" max="7164" width="21.42578125" style="3" customWidth="1"/>
    <col min="7165" max="7165" width="21.140625" style="3" customWidth="1"/>
    <col min="7166" max="7166" width="21.5703125" style="3" customWidth="1"/>
    <col min="7167" max="7167" width="15" style="3" customWidth="1"/>
    <col min="7168" max="7168" width="20.5703125" style="3" customWidth="1"/>
    <col min="7169" max="7169" width="19.85546875" style="3" customWidth="1"/>
    <col min="7170" max="7170" width="9.140625" style="3"/>
    <col min="7171" max="7172" width="9.28515625" style="3" bestFit="1" customWidth="1"/>
    <col min="7173" max="7174" width="18.42578125" style="3" bestFit="1" customWidth="1"/>
    <col min="7175" max="7417" width="9.140625" style="3"/>
    <col min="7418" max="7418" width="53.7109375" style="3" bestFit="1" customWidth="1"/>
    <col min="7419" max="7419" width="8.42578125" style="3" customWidth="1"/>
    <col min="7420" max="7420" width="21.42578125" style="3" customWidth="1"/>
    <col min="7421" max="7421" width="21.140625" style="3" customWidth="1"/>
    <col min="7422" max="7422" width="21.5703125" style="3" customWidth="1"/>
    <col min="7423" max="7423" width="15" style="3" customWidth="1"/>
    <col min="7424" max="7424" width="20.5703125" style="3" customWidth="1"/>
    <col min="7425" max="7425" width="19.85546875" style="3" customWidth="1"/>
    <col min="7426" max="7426" width="9.140625" style="3"/>
    <col min="7427" max="7428" width="9.28515625" style="3" bestFit="1" customWidth="1"/>
    <col min="7429" max="7430" width="18.42578125" style="3" bestFit="1" customWidth="1"/>
    <col min="7431" max="7673" width="9.140625" style="3"/>
    <col min="7674" max="7674" width="53.7109375" style="3" bestFit="1" customWidth="1"/>
    <col min="7675" max="7675" width="8.42578125" style="3" customWidth="1"/>
    <col min="7676" max="7676" width="21.42578125" style="3" customWidth="1"/>
    <col min="7677" max="7677" width="21.140625" style="3" customWidth="1"/>
    <col min="7678" max="7678" width="21.5703125" style="3" customWidth="1"/>
    <col min="7679" max="7679" width="15" style="3" customWidth="1"/>
    <col min="7680" max="7680" width="20.5703125" style="3" customWidth="1"/>
    <col min="7681" max="7681" width="19.85546875" style="3" customWidth="1"/>
    <col min="7682" max="7682" width="9.140625" style="3"/>
    <col min="7683" max="7684" width="9.28515625" style="3" bestFit="1" customWidth="1"/>
    <col min="7685" max="7686" width="18.42578125" style="3" bestFit="1" customWidth="1"/>
    <col min="7687" max="7929" width="9.140625" style="3"/>
    <col min="7930" max="7930" width="53.7109375" style="3" bestFit="1" customWidth="1"/>
    <col min="7931" max="7931" width="8.42578125" style="3" customWidth="1"/>
    <col min="7932" max="7932" width="21.42578125" style="3" customWidth="1"/>
    <col min="7933" max="7933" width="21.140625" style="3" customWidth="1"/>
    <col min="7934" max="7934" width="21.5703125" style="3" customWidth="1"/>
    <col min="7935" max="7935" width="15" style="3" customWidth="1"/>
    <col min="7936" max="7936" width="20.5703125" style="3" customWidth="1"/>
    <col min="7937" max="7937" width="19.85546875" style="3" customWidth="1"/>
    <col min="7938" max="7938" width="9.140625" style="3"/>
    <col min="7939" max="7940" width="9.28515625" style="3" bestFit="1" customWidth="1"/>
    <col min="7941" max="7942" width="18.42578125" style="3" bestFit="1" customWidth="1"/>
    <col min="7943" max="8185" width="9.140625" style="3"/>
    <col min="8186" max="8186" width="53.7109375" style="3" bestFit="1" customWidth="1"/>
    <col min="8187" max="8187" width="8.42578125" style="3" customWidth="1"/>
    <col min="8188" max="8188" width="21.42578125" style="3" customWidth="1"/>
    <col min="8189" max="8189" width="21.140625" style="3" customWidth="1"/>
    <col min="8190" max="8190" width="21.5703125" style="3" customWidth="1"/>
    <col min="8191" max="8191" width="15" style="3" customWidth="1"/>
    <col min="8192" max="8192" width="20.5703125" style="3" customWidth="1"/>
    <col min="8193" max="8193" width="19.85546875" style="3" customWidth="1"/>
    <col min="8194" max="8194" width="9.140625" style="3"/>
    <col min="8195" max="8196" width="9.28515625" style="3" bestFit="1" customWidth="1"/>
    <col min="8197" max="8198" width="18.42578125" style="3" bestFit="1" customWidth="1"/>
    <col min="8199" max="8441" width="9.140625" style="3"/>
    <col min="8442" max="8442" width="53.7109375" style="3" bestFit="1" customWidth="1"/>
    <col min="8443" max="8443" width="8.42578125" style="3" customWidth="1"/>
    <col min="8444" max="8444" width="21.42578125" style="3" customWidth="1"/>
    <col min="8445" max="8445" width="21.140625" style="3" customWidth="1"/>
    <col min="8446" max="8446" width="21.5703125" style="3" customWidth="1"/>
    <col min="8447" max="8447" width="15" style="3" customWidth="1"/>
    <col min="8448" max="8448" width="20.5703125" style="3" customWidth="1"/>
    <col min="8449" max="8449" width="19.85546875" style="3" customWidth="1"/>
    <col min="8450" max="8450" width="9.140625" style="3"/>
    <col min="8451" max="8452" width="9.28515625" style="3" bestFit="1" customWidth="1"/>
    <col min="8453" max="8454" width="18.42578125" style="3" bestFit="1" customWidth="1"/>
    <col min="8455" max="8697" width="9.140625" style="3"/>
    <col min="8698" max="8698" width="53.7109375" style="3" bestFit="1" customWidth="1"/>
    <col min="8699" max="8699" width="8.42578125" style="3" customWidth="1"/>
    <col min="8700" max="8700" width="21.42578125" style="3" customWidth="1"/>
    <col min="8701" max="8701" width="21.140625" style="3" customWidth="1"/>
    <col min="8702" max="8702" width="21.5703125" style="3" customWidth="1"/>
    <col min="8703" max="8703" width="15" style="3" customWidth="1"/>
    <col min="8704" max="8704" width="20.5703125" style="3" customWidth="1"/>
    <col min="8705" max="8705" width="19.85546875" style="3" customWidth="1"/>
    <col min="8706" max="8706" width="9.140625" style="3"/>
    <col min="8707" max="8708" width="9.28515625" style="3" bestFit="1" customWidth="1"/>
    <col min="8709" max="8710" width="18.42578125" style="3" bestFit="1" customWidth="1"/>
    <col min="8711" max="8953" width="9.140625" style="3"/>
    <col min="8954" max="8954" width="53.7109375" style="3" bestFit="1" customWidth="1"/>
    <col min="8955" max="8955" width="8.42578125" style="3" customWidth="1"/>
    <col min="8956" max="8956" width="21.42578125" style="3" customWidth="1"/>
    <col min="8957" max="8957" width="21.140625" style="3" customWidth="1"/>
    <col min="8958" max="8958" width="21.5703125" style="3" customWidth="1"/>
    <col min="8959" max="8959" width="15" style="3" customWidth="1"/>
    <col min="8960" max="8960" width="20.5703125" style="3" customWidth="1"/>
    <col min="8961" max="8961" width="19.85546875" style="3" customWidth="1"/>
    <col min="8962" max="8962" width="9.140625" style="3"/>
    <col min="8963" max="8964" width="9.28515625" style="3" bestFit="1" customWidth="1"/>
    <col min="8965" max="8966" width="18.42578125" style="3" bestFit="1" customWidth="1"/>
    <col min="8967" max="9209" width="9.140625" style="3"/>
    <col min="9210" max="9210" width="53.7109375" style="3" bestFit="1" customWidth="1"/>
    <col min="9211" max="9211" width="8.42578125" style="3" customWidth="1"/>
    <col min="9212" max="9212" width="21.42578125" style="3" customWidth="1"/>
    <col min="9213" max="9213" width="21.140625" style="3" customWidth="1"/>
    <col min="9214" max="9214" width="21.5703125" style="3" customWidth="1"/>
    <col min="9215" max="9215" width="15" style="3" customWidth="1"/>
    <col min="9216" max="9216" width="20.5703125" style="3" customWidth="1"/>
    <col min="9217" max="9217" width="19.85546875" style="3" customWidth="1"/>
    <col min="9218" max="9218" width="9.140625" style="3"/>
    <col min="9219" max="9220" width="9.28515625" style="3" bestFit="1" customWidth="1"/>
    <col min="9221" max="9222" width="18.42578125" style="3" bestFit="1" customWidth="1"/>
    <col min="9223" max="9465" width="9.140625" style="3"/>
    <col min="9466" max="9466" width="53.7109375" style="3" bestFit="1" customWidth="1"/>
    <col min="9467" max="9467" width="8.42578125" style="3" customWidth="1"/>
    <col min="9468" max="9468" width="21.42578125" style="3" customWidth="1"/>
    <col min="9469" max="9469" width="21.140625" style="3" customWidth="1"/>
    <col min="9470" max="9470" width="21.5703125" style="3" customWidth="1"/>
    <col min="9471" max="9471" width="15" style="3" customWidth="1"/>
    <col min="9472" max="9472" width="20.5703125" style="3" customWidth="1"/>
    <col min="9473" max="9473" width="19.85546875" style="3" customWidth="1"/>
    <col min="9474" max="9474" width="9.140625" style="3"/>
    <col min="9475" max="9476" width="9.28515625" style="3" bestFit="1" customWidth="1"/>
    <col min="9477" max="9478" width="18.42578125" style="3" bestFit="1" customWidth="1"/>
    <col min="9479" max="9721" width="9.140625" style="3"/>
    <col min="9722" max="9722" width="53.7109375" style="3" bestFit="1" customWidth="1"/>
    <col min="9723" max="9723" width="8.42578125" style="3" customWidth="1"/>
    <col min="9724" max="9724" width="21.42578125" style="3" customWidth="1"/>
    <col min="9725" max="9725" width="21.140625" style="3" customWidth="1"/>
    <col min="9726" max="9726" width="21.5703125" style="3" customWidth="1"/>
    <col min="9727" max="9727" width="15" style="3" customWidth="1"/>
    <col min="9728" max="9728" width="20.5703125" style="3" customWidth="1"/>
    <col min="9729" max="9729" width="19.85546875" style="3" customWidth="1"/>
    <col min="9730" max="9730" width="9.140625" style="3"/>
    <col min="9731" max="9732" width="9.28515625" style="3" bestFit="1" customWidth="1"/>
    <col min="9733" max="9734" width="18.42578125" style="3" bestFit="1" customWidth="1"/>
    <col min="9735" max="9977" width="9.140625" style="3"/>
    <col min="9978" max="9978" width="53.7109375" style="3" bestFit="1" customWidth="1"/>
    <col min="9979" max="9979" width="8.42578125" style="3" customWidth="1"/>
    <col min="9980" max="9980" width="21.42578125" style="3" customWidth="1"/>
    <col min="9981" max="9981" width="21.140625" style="3" customWidth="1"/>
    <col min="9982" max="9982" width="21.5703125" style="3" customWidth="1"/>
    <col min="9983" max="9983" width="15" style="3" customWidth="1"/>
    <col min="9984" max="9984" width="20.5703125" style="3" customWidth="1"/>
    <col min="9985" max="9985" width="19.85546875" style="3" customWidth="1"/>
    <col min="9986" max="9986" width="9.140625" style="3"/>
    <col min="9987" max="9988" width="9.28515625" style="3" bestFit="1" customWidth="1"/>
    <col min="9989" max="9990" width="18.42578125" style="3" bestFit="1" customWidth="1"/>
    <col min="9991" max="10233" width="9.140625" style="3"/>
    <col min="10234" max="10234" width="53.7109375" style="3" bestFit="1" customWidth="1"/>
    <col min="10235" max="10235" width="8.42578125" style="3" customWidth="1"/>
    <col min="10236" max="10236" width="21.42578125" style="3" customWidth="1"/>
    <col min="10237" max="10237" width="21.140625" style="3" customWidth="1"/>
    <col min="10238" max="10238" width="21.5703125" style="3" customWidth="1"/>
    <col min="10239" max="10239" width="15" style="3" customWidth="1"/>
    <col min="10240" max="10240" width="20.5703125" style="3" customWidth="1"/>
    <col min="10241" max="10241" width="19.85546875" style="3" customWidth="1"/>
    <col min="10242" max="10242" width="9.140625" style="3"/>
    <col min="10243" max="10244" width="9.28515625" style="3" bestFit="1" customWidth="1"/>
    <col min="10245" max="10246" width="18.42578125" style="3" bestFit="1" customWidth="1"/>
    <col min="10247" max="10489" width="9.140625" style="3"/>
    <col min="10490" max="10490" width="53.7109375" style="3" bestFit="1" customWidth="1"/>
    <col min="10491" max="10491" width="8.42578125" style="3" customWidth="1"/>
    <col min="10492" max="10492" width="21.42578125" style="3" customWidth="1"/>
    <col min="10493" max="10493" width="21.140625" style="3" customWidth="1"/>
    <col min="10494" max="10494" width="21.5703125" style="3" customWidth="1"/>
    <col min="10495" max="10495" width="15" style="3" customWidth="1"/>
    <col min="10496" max="10496" width="20.5703125" style="3" customWidth="1"/>
    <col min="10497" max="10497" width="19.85546875" style="3" customWidth="1"/>
    <col min="10498" max="10498" width="9.140625" style="3"/>
    <col min="10499" max="10500" width="9.28515625" style="3" bestFit="1" customWidth="1"/>
    <col min="10501" max="10502" width="18.42578125" style="3" bestFit="1" customWidth="1"/>
    <col min="10503" max="10745" width="9.140625" style="3"/>
    <col min="10746" max="10746" width="53.7109375" style="3" bestFit="1" customWidth="1"/>
    <col min="10747" max="10747" width="8.42578125" style="3" customWidth="1"/>
    <col min="10748" max="10748" width="21.42578125" style="3" customWidth="1"/>
    <col min="10749" max="10749" width="21.140625" style="3" customWidth="1"/>
    <col min="10750" max="10750" width="21.5703125" style="3" customWidth="1"/>
    <col min="10751" max="10751" width="15" style="3" customWidth="1"/>
    <col min="10752" max="10752" width="20.5703125" style="3" customWidth="1"/>
    <col min="10753" max="10753" width="19.85546875" style="3" customWidth="1"/>
    <col min="10754" max="10754" width="9.140625" style="3"/>
    <col min="10755" max="10756" width="9.28515625" style="3" bestFit="1" customWidth="1"/>
    <col min="10757" max="10758" width="18.42578125" style="3" bestFit="1" customWidth="1"/>
    <col min="10759" max="11001" width="9.140625" style="3"/>
    <col min="11002" max="11002" width="53.7109375" style="3" bestFit="1" customWidth="1"/>
    <col min="11003" max="11003" width="8.42578125" style="3" customWidth="1"/>
    <col min="11004" max="11004" width="21.42578125" style="3" customWidth="1"/>
    <col min="11005" max="11005" width="21.140625" style="3" customWidth="1"/>
    <col min="11006" max="11006" width="21.5703125" style="3" customWidth="1"/>
    <col min="11007" max="11007" width="15" style="3" customWidth="1"/>
    <col min="11008" max="11008" width="20.5703125" style="3" customWidth="1"/>
    <col min="11009" max="11009" width="19.85546875" style="3" customWidth="1"/>
    <col min="11010" max="11010" width="9.140625" style="3"/>
    <col min="11011" max="11012" width="9.28515625" style="3" bestFit="1" customWidth="1"/>
    <col min="11013" max="11014" width="18.42578125" style="3" bestFit="1" customWidth="1"/>
    <col min="11015" max="11257" width="9.140625" style="3"/>
    <col min="11258" max="11258" width="53.7109375" style="3" bestFit="1" customWidth="1"/>
    <col min="11259" max="11259" width="8.42578125" style="3" customWidth="1"/>
    <col min="11260" max="11260" width="21.42578125" style="3" customWidth="1"/>
    <col min="11261" max="11261" width="21.140625" style="3" customWidth="1"/>
    <col min="11262" max="11262" width="21.5703125" style="3" customWidth="1"/>
    <col min="11263" max="11263" width="15" style="3" customWidth="1"/>
    <col min="11264" max="11264" width="20.5703125" style="3" customWidth="1"/>
    <col min="11265" max="11265" width="19.85546875" style="3" customWidth="1"/>
    <col min="11266" max="11266" width="9.140625" style="3"/>
    <col min="11267" max="11268" width="9.28515625" style="3" bestFit="1" customWidth="1"/>
    <col min="11269" max="11270" width="18.42578125" style="3" bestFit="1" customWidth="1"/>
    <col min="11271" max="11513" width="9.140625" style="3"/>
    <col min="11514" max="11514" width="53.7109375" style="3" bestFit="1" customWidth="1"/>
    <col min="11515" max="11515" width="8.42578125" style="3" customWidth="1"/>
    <col min="11516" max="11516" width="21.42578125" style="3" customWidth="1"/>
    <col min="11517" max="11517" width="21.140625" style="3" customWidth="1"/>
    <col min="11518" max="11518" width="21.5703125" style="3" customWidth="1"/>
    <col min="11519" max="11519" width="15" style="3" customWidth="1"/>
    <col min="11520" max="11520" width="20.5703125" style="3" customWidth="1"/>
    <col min="11521" max="11521" width="19.85546875" style="3" customWidth="1"/>
    <col min="11522" max="11522" width="9.140625" style="3"/>
    <col min="11523" max="11524" width="9.28515625" style="3" bestFit="1" customWidth="1"/>
    <col min="11525" max="11526" width="18.42578125" style="3" bestFit="1" customWidth="1"/>
    <col min="11527" max="11769" width="9.140625" style="3"/>
    <col min="11770" max="11770" width="53.7109375" style="3" bestFit="1" customWidth="1"/>
    <col min="11771" max="11771" width="8.42578125" style="3" customWidth="1"/>
    <col min="11772" max="11772" width="21.42578125" style="3" customWidth="1"/>
    <col min="11773" max="11773" width="21.140625" style="3" customWidth="1"/>
    <col min="11774" max="11774" width="21.5703125" style="3" customWidth="1"/>
    <col min="11775" max="11775" width="15" style="3" customWidth="1"/>
    <col min="11776" max="11776" width="20.5703125" style="3" customWidth="1"/>
    <col min="11777" max="11777" width="19.85546875" style="3" customWidth="1"/>
    <col min="11778" max="11778" width="9.140625" style="3"/>
    <col min="11779" max="11780" width="9.28515625" style="3" bestFit="1" customWidth="1"/>
    <col min="11781" max="11782" width="18.42578125" style="3" bestFit="1" customWidth="1"/>
    <col min="11783" max="12025" width="9.140625" style="3"/>
    <col min="12026" max="12026" width="53.7109375" style="3" bestFit="1" customWidth="1"/>
    <col min="12027" max="12027" width="8.42578125" style="3" customWidth="1"/>
    <col min="12028" max="12028" width="21.42578125" style="3" customWidth="1"/>
    <col min="12029" max="12029" width="21.140625" style="3" customWidth="1"/>
    <col min="12030" max="12030" width="21.5703125" style="3" customWidth="1"/>
    <col min="12031" max="12031" width="15" style="3" customWidth="1"/>
    <col min="12032" max="12032" width="20.5703125" style="3" customWidth="1"/>
    <col min="12033" max="12033" width="19.85546875" style="3" customWidth="1"/>
    <col min="12034" max="12034" width="9.140625" style="3"/>
    <col min="12035" max="12036" width="9.28515625" style="3" bestFit="1" customWidth="1"/>
    <col min="12037" max="12038" width="18.42578125" style="3" bestFit="1" customWidth="1"/>
    <col min="12039" max="12281" width="9.140625" style="3"/>
    <col min="12282" max="12282" width="53.7109375" style="3" bestFit="1" customWidth="1"/>
    <col min="12283" max="12283" width="8.42578125" style="3" customWidth="1"/>
    <col min="12284" max="12284" width="21.42578125" style="3" customWidth="1"/>
    <col min="12285" max="12285" width="21.140625" style="3" customWidth="1"/>
    <col min="12286" max="12286" width="21.5703125" style="3" customWidth="1"/>
    <col min="12287" max="12287" width="15" style="3" customWidth="1"/>
    <col min="12288" max="12288" width="20.5703125" style="3" customWidth="1"/>
    <col min="12289" max="12289" width="19.85546875" style="3" customWidth="1"/>
    <col min="12290" max="12290" width="9.140625" style="3"/>
    <col min="12291" max="12292" width="9.28515625" style="3" bestFit="1" customWidth="1"/>
    <col min="12293" max="12294" width="18.42578125" style="3" bestFit="1" customWidth="1"/>
    <col min="12295" max="12537" width="9.140625" style="3"/>
    <col min="12538" max="12538" width="53.7109375" style="3" bestFit="1" customWidth="1"/>
    <col min="12539" max="12539" width="8.42578125" style="3" customWidth="1"/>
    <col min="12540" max="12540" width="21.42578125" style="3" customWidth="1"/>
    <col min="12541" max="12541" width="21.140625" style="3" customWidth="1"/>
    <col min="12542" max="12542" width="21.5703125" style="3" customWidth="1"/>
    <col min="12543" max="12543" width="15" style="3" customWidth="1"/>
    <col min="12544" max="12544" width="20.5703125" style="3" customWidth="1"/>
    <col min="12545" max="12545" width="19.85546875" style="3" customWidth="1"/>
    <col min="12546" max="12546" width="9.140625" style="3"/>
    <col min="12547" max="12548" width="9.28515625" style="3" bestFit="1" customWidth="1"/>
    <col min="12549" max="12550" width="18.42578125" style="3" bestFit="1" customWidth="1"/>
    <col min="12551" max="12793" width="9.140625" style="3"/>
    <col min="12794" max="12794" width="53.7109375" style="3" bestFit="1" customWidth="1"/>
    <col min="12795" max="12795" width="8.42578125" style="3" customWidth="1"/>
    <col min="12796" max="12796" width="21.42578125" style="3" customWidth="1"/>
    <col min="12797" max="12797" width="21.140625" style="3" customWidth="1"/>
    <col min="12798" max="12798" width="21.5703125" style="3" customWidth="1"/>
    <col min="12799" max="12799" width="15" style="3" customWidth="1"/>
    <col min="12800" max="12800" width="20.5703125" style="3" customWidth="1"/>
    <col min="12801" max="12801" width="19.85546875" style="3" customWidth="1"/>
    <col min="12802" max="12802" width="9.140625" style="3"/>
    <col min="12803" max="12804" width="9.28515625" style="3" bestFit="1" customWidth="1"/>
    <col min="12805" max="12806" width="18.42578125" style="3" bestFit="1" customWidth="1"/>
    <col min="12807" max="13049" width="9.140625" style="3"/>
    <col min="13050" max="13050" width="53.7109375" style="3" bestFit="1" customWidth="1"/>
    <col min="13051" max="13051" width="8.42578125" style="3" customWidth="1"/>
    <col min="13052" max="13052" width="21.42578125" style="3" customWidth="1"/>
    <col min="13053" max="13053" width="21.140625" style="3" customWidth="1"/>
    <col min="13054" max="13054" width="21.5703125" style="3" customWidth="1"/>
    <col min="13055" max="13055" width="15" style="3" customWidth="1"/>
    <col min="13056" max="13056" width="20.5703125" style="3" customWidth="1"/>
    <col min="13057" max="13057" width="19.85546875" style="3" customWidth="1"/>
    <col min="13058" max="13058" width="9.140625" style="3"/>
    <col min="13059" max="13060" width="9.28515625" style="3" bestFit="1" customWidth="1"/>
    <col min="13061" max="13062" width="18.42578125" style="3" bestFit="1" customWidth="1"/>
    <col min="13063" max="13305" width="9.140625" style="3"/>
    <col min="13306" max="13306" width="53.7109375" style="3" bestFit="1" customWidth="1"/>
    <col min="13307" max="13307" width="8.42578125" style="3" customWidth="1"/>
    <col min="13308" max="13308" width="21.42578125" style="3" customWidth="1"/>
    <col min="13309" max="13309" width="21.140625" style="3" customWidth="1"/>
    <col min="13310" max="13310" width="21.5703125" style="3" customWidth="1"/>
    <col min="13311" max="13311" width="15" style="3" customWidth="1"/>
    <col min="13312" max="13312" width="20.5703125" style="3" customWidth="1"/>
    <col min="13313" max="13313" width="19.85546875" style="3" customWidth="1"/>
    <col min="13314" max="13314" width="9.140625" style="3"/>
    <col min="13315" max="13316" width="9.28515625" style="3" bestFit="1" customWidth="1"/>
    <col min="13317" max="13318" width="18.42578125" style="3" bestFit="1" customWidth="1"/>
    <col min="13319" max="13561" width="9.140625" style="3"/>
    <col min="13562" max="13562" width="53.7109375" style="3" bestFit="1" customWidth="1"/>
    <col min="13563" max="13563" width="8.42578125" style="3" customWidth="1"/>
    <col min="13564" max="13564" width="21.42578125" style="3" customWidth="1"/>
    <col min="13565" max="13565" width="21.140625" style="3" customWidth="1"/>
    <col min="13566" max="13566" width="21.5703125" style="3" customWidth="1"/>
    <col min="13567" max="13567" width="15" style="3" customWidth="1"/>
    <col min="13568" max="13568" width="20.5703125" style="3" customWidth="1"/>
    <col min="13569" max="13569" width="19.85546875" style="3" customWidth="1"/>
    <col min="13570" max="13570" width="9.140625" style="3"/>
    <col min="13571" max="13572" width="9.28515625" style="3" bestFit="1" customWidth="1"/>
    <col min="13573" max="13574" width="18.42578125" style="3" bestFit="1" customWidth="1"/>
    <col min="13575" max="13817" width="9.140625" style="3"/>
    <col min="13818" max="13818" width="53.7109375" style="3" bestFit="1" customWidth="1"/>
    <col min="13819" max="13819" width="8.42578125" style="3" customWidth="1"/>
    <col min="13820" max="13820" width="21.42578125" style="3" customWidth="1"/>
    <col min="13821" max="13821" width="21.140625" style="3" customWidth="1"/>
    <col min="13822" max="13822" width="21.5703125" style="3" customWidth="1"/>
    <col min="13823" max="13823" width="15" style="3" customWidth="1"/>
    <col min="13824" max="13824" width="20.5703125" style="3" customWidth="1"/>
    <col min="13825" max="13825" width="19.85546875" style="3" customWidth="1"/>
    <col min="13826" max="13826" width="9.140625" style="3"/>
    <col min="13827" max="13828" width="9.28515625" style="3" bestFit="1" customWidth="1"/>
    <col min="13829" max="13830" width="18.42578125" style="3" bestFit="1" customWidth="1"/>
    <col min="13831" max="14073" width="9.140625" style="3"/>
    <col min="14074" max="14074" width="53.7109375" style="3" bestFit="1" customWidth="1"/>
    <col min="14075" max="14075" width="8.42578125" style="3" customWidth="1"/>
    <col min="14076" max="14076" width="21.42578125" style="3" customWidth="1"/>
    <col min="14077" max="14077" width="21.140625" style="3" customWidth="1"/>
    <col min="14078" max="14078" width="21.5703125" style="3" customWidth="1"/>
    <col min="14079" max="14079" width="15" style="3" customWidth="1"/>
    <col min="14080" max="14080" width="20.5703125" style="3" customWidth="1"/>
    <col min="14081" max="14081" width="19.85546875" style="3" customWidth="1"/>
    <col min="14082" max="14082" width="9.140625" style="3"/>
    <col min="14083" max="14084" width="9.28515625" style="3" bestFit="1" customWidth="1"/>
    <col min="14085" max="14086" width="18.42578125" style="3" bestFit="1" customWidth="1"/>
    <col min="14087" max="14329" width="9.140625" style="3"/>
    <col min="14330" max="14330" width="53.7109375" style="3" bestFit="1" customWidth="1"/>
    <col min="14331" max="14331" width="8.42578125" style="3" customWidth="1"/>
    <col min="14332" max="14332" width="21.42578125" style="3" customWidth="1"/>
    <col min="14333" max="14333" width="21.140625" style="3" customWidth="1"/>
    <col min="14334" max="14334" width="21.5703125" style="3" customWidth="1"/>
    <col min="14335" max="14335" width="15" style="3" customWidth="1"/>
    <col min="14336" max="14336" width="20.5703125" style="3" customWidth="1"/>
    <col min="14337" max="14337" width="19.85546875" style="3" customWidth="1"/>
    <col min="14338" max="14338" width="9.140625" style="3"/>
    <col min="14339" max="14340" width="9.28515625" style="3" bestFit="1" customWidth="1"/>
    <col min="14341" max="14342" width="18.42578125" style="3" bestFit="1" customWidth="1"/>
    <col min="14343" max="14585" width="9.140625" style="3"/>
    <col min="14586" max="14586" width="53.7109375" style="3" bestFit="1" customWidth="1"/>
    <col min="14587" max="14587" width="8.42578125" style="3" customWidth="1"/>
    <col min="14588" max="14588" width="21.42578125" style="3" customWidth="1"/>
    <col min="14589" max="14589" width="21.140625" style="3" customWidth="1"/>
    <col min="14590" max="14590" width="21.5703125" style="3" customWidth="1"/>
    <col min="14591" max="14591" width="15" style="3" customWidth="1"/>
    <col min="14592" max="14592" width="20.5703125" style="3" customWidth="1"/>
    <col min="14593" max="14593" width="19.85546875" style="3" customWidth="1"/>
    <col min="14594" max="14594" width="9.140625" style="3"/>
    <col min="14595" max="14596" width="9.28515625" style="3" bestFit="1" customWidth="1"/>
    <col min="14597" max="14598" width="18.42578125" style="3" bestFit="1" customWidth="1"/>
    <col min="14599" max="14841" width="9.140625" style="3"/>
    <col min="14842" max="14842" width="53.7109375" style="3" bestFit="1" customWidth="1"/>
    <col min="14843" max="14843" width="8.42578125" style="3" customWidth="1"/>
    <col min="14844" max="14844" width="21.42578125" style="3" customWidth="1"/>
    <col min="14845" max="14845" width="21.140625" style="3" customWidth="1"/>
    <col min="14846" max="14846" width="21.5703125" style="3" customWidth="1"/>
    <col min="14847" max="14847" width="15" style="3" customWidth="1"/>
    <col min="14848" max="14848" width="20.5703125" style="3" customWidth="1"/>
    <col min="14849" max="14849" width="19.85546875" style="3" customWidth="1"/>
    <col min="14850" max="14850" width="9.140625" style="3"/>
    <col min="14851" max="14852" width="9.28515625" style="3" bestFit="1" customWidth="1"/>
    <col min="14853" max="14854" width="18.42578125" style="3" bestFit="1" customWidth="1"/>
    <col min="14855" max="15097" width="9.140625" style="3"/>
    <col min="15098" max="15098" width="53.7109375" style="3" bestFit="1" customWidth="1"/>
    <col min="15099" max="15099" width="8.42578125" style="3" customWidth="1"/>
    <col min="15100" max="15100" width="21.42578125" style="3" customWidth="1"/>
    <col min="15101" max="15101" width="21.140625" style="3" customWidth="1"/>
    <col min="15102" max="15102" width="21.5703125" style="3" customWidth="1"/>
    <col min="15103" max="15103" width="15" style="3" customWidth="1"/>
    <col min="15104" max="15104" width="20.5703125" style="3" customWidth="1"/>
    <col min="15105" max="15105" width="19.85546875" style="3" customWidth="1"/>
    <col min="15106" max="15106" width="9.140625" style="3"/>
    <col min="15107" max="15108" width="9.28515625" style="3" bestFit="1" customWidth="1"/>
    <col min="15109" max="15110" width="18.42578125" style="3" bestFit="1" customWidth="1"/>
    <col min="15111" max="15353" width="9.140625" style="3"/>
    <col min="15354" max="15354" width="53.7109375" style="3" bestFit="1" customWidth="1"/>
    <col min="15355" max="15355" width="8.42578125" style="3" customWidth="1"/>
    <col min="15356" max="15356" width="21.42578125" style="3" customWidth="1"/>
    <col min="15357" max="15357" width="21.140625" style="3" customWidth="1"/>
    <col min="15358" max="15358" width="21.5703125" style="3" customWidth="1"/>
    <col min="15359" max="15359" width="15" style="3" customWidth="1"/>
    <col min="15360" max="15360" width="20.5703125" style="3" customWidth="1"/>
    <col min="15361" max="15361" width="19.85546875" style="3" customWidth="1"/>
    <col min="15362" max="15362" width="9.140625" style="3"/>
    <col min="15363" max="15364" width="9.28515625" style="3" bestFit="1" customWidth="1"/>
    <col min="15365" max="15366" width="18.42578125" style="3" bestFit="1" customWidth="1"/>
    <col min="15367" max="15609" width="9.140625" style="3"/>
    <col min="15610" max="15610" width="53.7109375" style="3" bestFit="1" customWidth="1"/>
    <col min="15611" max="15611" width="8.42578125" style="3" customWidth="1"/>
    <col min="15612" max="15612" width="21.42578125" style="3" customWidth="1"/>
    <col min="15613" max="15613" width="21.140625" style="3" customWidth="1"/>
    <col min="15614" max="15614" width="21.5703125" style="3" customWidth="1"/>
    <col min="15615" max="15615" width="15" style="3" customWidth="1"/>
    <col min="15616" max="15616" width="20.5703125" style="3" customWidth="1"/>
    <col min="15617" max="15617" width="19.85546875" style="3" customWidth="1"/>
    <col min="15618" max="15618" width="9.140625" style="3"/>
    <col min="15619" max="15620" width="9.28515625" style="3" bestFit="1" customWidth="1"/>
    <col min="15621" max="15622" width="18.42578125" style="3" bestFit="1" customWidth="1"/>
    <col min="15623" max="15865" width="9.140625" style="3"/>
    <col min="15866" max="15866" width="53.7109375" style="3" bestFit="1" customWidth="1"/>
    <col min="15867" max="15867" width="8.42578125" style="3" customWidth="1"/>
    <col min="15868" max="15868" width="21.42578125" style="3" customWidth="1"/>
    <col min="15869" max="15869" width="21.140625" style="3" customWidth="1"/>
    <col min="15870" max="15870" width="21.5703125" style="3" customWidth="1"/>
    <col min="15871" max="15871" width="15" style="3" customWidth="1"/>
    <col min="15872" max="15872" width="20.5703125" style="3" customWidth="1"/>
    <col min="15873" max="15873" width="19.85546875" style="3" customWidth="1"/>
    <col min="15874" max="15874" width="9.140625" style="3"/>
    <col min="15875" max="15876" width="9.28515625" style="3" bestFit="1" customWidth="1"/>
    <col min="15877" max="15878" width="18.42578125" style="3" bestFit="1" customWidth="1"/>
    <col min="15879" max="16121" width="9.140625" style="3"/>
    <col min="16122" max="16122" width="53.7109375" style="3" bestFit="1" customWidth="1"/>
    <col min="16123" max="16123" width="8.42578125" style="3" customWidth="1"/>
    <col min="16124" max="16124" width="21.42578125" style="3" customWidth="1"/>
    <col min="16125" max="16125" width="21.140625" style="3" customWidth="1"/>
    <col min="16126" max="16126" width="21.5703125" style="3" customWidth="1"/>
    <col min="16127" max="16127" width="15" style="3" customWidth="1"/>
    <col min="16128" max="16128" width="20.5703125" style="3" customWidth="1"/>
    <col min="16129" max="16129" width="19.85546875" style="3" customWidth="1"/>
    <col min="16130" max="16130" width="9.140625" style="3"/>
    <col min="16131" max="16132" width="9.28515625" style="3" bestFit="1" customWidth="1"/>
    <col min="16133" max="16134" width="18.42578125" style="3" bestFit="1" customWidth="1"/>
    <col min="16135" max="16384" width="9.140625" style="3"/>
  </cols>
  <sheetData>
    <row r="3" spans="1:7" x14ac:dyDescent="0.2">
      <c r="B3" s="2" t="s">
        <v>0</v>
      </c>
    </row>
    <row r="5" spans="1:7" x14ac:dyDescent="0.2">
      <c r="B5" s="4" t="s">
        <v>1</v>
      </c>
    </row>
    <row r="6" spans="1:7" x14ac:dyDescent="0.2">
      <c r="E6" s="110" t="s">
        <v>2</v>
      </c>
    </row>
    <row r="7" spans="1:7" x14ac:dyDescent="0.2">
      <c r="B7" s="113"/>
      <c r="C7" s="114" t="s">
        <v>3</v>
      </c>
      <c r="D7" s="116" t="s">
        <v>4</v>
      </c>
      <c r="E7" s="117" t="s">
        <v>5</v>
      </c>
      <c r="F7" s="119"/>
      <c r="G7" s="112"/>
    </row>
    <row r="8" spans="1:7" x14ac:dyDescent="0.2">
      <c r="B8" s="113"/>
      <c r="C8" s="115"/>
      <c r="D8" s="116"/>
      <c r="E8" s="118"/>
      <c r="F8" s="119"/>
      <c r="G8" s="112"/>
    </row>
    <row r="9" spans="1:7" s="10" customFormat="1" x14ac:dyDescent="0.2">
      <c r="A9" s="2"/>
      <c r="B9" s="5" t="s">
        <v>6</v>
      </c>
      <c r="C9" s="6"/>
      <c r="D9" s="5"/>
      <c r="E9" s="7"/>
      <c r="F9" s="8"/>
      <c r="G9" s="9"/>
    </row>
    <row r="10" spans="1:7" s="10" customFormat="1" x14ac:dyDescent="0.2">
      <c r="A10" s="2"/>
      <c r="B10" s="5" t="s">
        <v>7</v>
      </c>
      <c r="C10" s="6"/>
      <c r="D10" s="5"/>
      <c r="E10" s="7"/>
      <c r="F10" s="8"/>
      <c r="G10" s="9"/>
    </row>
    <row r="11" spans="1:7" s="10" customFormat="1" x14ac:dyDescent="0.2">
      <c r="A11" s="2"/>
      <c r="B11" s="5"/>
      <c r="C11" s="6"/>
      <c r="D11" s="5"/>
      <c r="E11" s="7"/>
      <c r="F11" s="8"/>
      <c r="G11" s="9"/>
    </row>
    <row r="12" spans="1:7" x14ac:dyDescent="0.2">
      <c r="B12" s="11" t="s">
        <v>8</v>
      </c>
      <c r="C12" s="12" t="s">
        <v>95</v>
      </c>
      <c r="D12" s="13">
        <v>26708892</v>
      </c>
      <c r="E12" s="14">
        <v>26064583</v>
      </c>
      <c r="F12" s="15"/>
      <c r="G12" s="16"/>
    </row>
    <row r="13" spans="1:7" x14ac:dyDescent="0.2">
      <c r="B13" s="11" t="s">
        <v>9</v>
      </c>
      <c r="C13" s="12" t="s">
        <v>96</v>
      </c>
      <c r="D13" s="13">
        <v>51597</v>
      </c>
      <c r="E13" s="14">
        <v>4893</v>
      </c>
      <c r="F13" s="15"/>
      <c r="G13" s="16"/>
    </row>
    <row r="14" spans="1:7" x14ac:dyDescent="0.2">
      <c r="B14" s="11" t="s">
        <v>10</v>
      </c>
      <c r="C14" s="12" t="s">
        <v>98</v>
      </c>
      <c r="D14" s="17">
        <v>2330161</v>
      </c>
      <c r="E14" s="14">
        <v>2362840</v>
      </c>
      <c r="F14" s="15"/>
      <c r="G14" s="16"/>
    </row>
    <row r="15" spans="1:7" x14ac:dyDescent="0.2">
      <c r="B15" s="11" t="s">
        <v>11</v>
      </c>
      <c r="C15" s="12" t="s">
        <v>100</v>
      </c>
      <c r="D15" s="17">
        <v>68318700</v>
      </c>
      <c r="E15" s="14" t="s">
        <v>12</v>
      </c>
      <c r="F15" s="15"/>
      <c r="G15" s="16"/>
    </row>
    <row r="16" spans="1:7" x14ac:dyDescent="0.2">
      <c r="B16" s="11" t="s">
        <v>13</v>
      </c>
      <c r="C16" s="12" t="s">
        <v>99</v>
      </c>
      <c r="D16" s="17">
        <v>122831</v>
      </c>
      <c r="E16" s="14">
        <v>151927</v>
      </c>
      <c r="F16" s="15"/>
      <c r="G16" s="109"/>
    </row>
    <row r="17" spans="1:7" x14ac:dyDescent="0.2">
      <c r="B17" s="11" t="s">
        <v>14</v>
      </c>
      <c r="C17" s="12" t="s">
        <v>97</v>
      </c>
      <c r="D17" s="13">
        <v>540003</v>
      </c>
      <c r="E17" s="14">
        <v>297920</v>
      </c>
      <c r="F17" s="15"/>
      <c r="G17" s="16"/>
    </row>
    <row r="18" spans="1:7" x14ac:dyDescent="0.2">
      <c r="B18" s="18"/>
      <c r="C18" s="19"/>
      <c r="D18" s="20">
        <f>SUM(D12:D17)</f>
        <v>98072184</v>
      </c>
      <c r="E18" s="21">
        <f>SUM(E12:E17)</f>
        <v>28882163</v>
      </c>
      <c r="F18" s="22"/>
      <c r="G18" s="23"/>
    </row>
    <row r="19" spans="1:7" x14ac:dyDescent="0.2">
      <c r="B19" s="5" t="s">
        <v>15</v>
      </c>
      <c r="C19" s="12"/>
      <c r="D19" s="13"/>
      <c r="E19" s="24"/>
      <c r="F19" s="25"/>
      <c r="G19" s="16"/>
    </row>
    <row r="20" spans="1:7" x14ac:dyDescent="0.2">
      <c r="B20" s="11" t="s">
        <v>16</v>
      </c>
      <c r="C20" s="12" t="s">
        <v>101</v>
      </c>
      <c r="D20" s="13">
        <v>1191595</v>
      </c>
      <c r="E20" s="14">
        <v>1296104</v>
      </c>
      <c r="F20" s="15"/>
      <c r="G20" s="16"/>
    </row>
    <row r="21" spans="1:7" x14ac:dyDescent="0.2">
      <c r="B21" s="11" t="s">
        <v>121</v>
      </c>
      <c r="C21" s="12" t="s">
        <v>102</v>
      </c>
      <c r="D21" s="13">
        <v>27411785</v>
      </c>
      <c r="E21" s="14" t="s">
        <v>12</v>
      </c>
      <c r="F21" s="15"/>
      <c r="G21" s="16"/>
    </row>
    <row r="22" spans="1:7" x14ac:dyDescent="0.2">
      <c r="B22" s="11" t="s">
        <v>17</v>
      </c>
      <c r="C22" s="12" t="s">
        <v>103</v>
      </c>
      <c r="D22" s="13">
        <v>17833945</v>
      </c>
      <c r="E22" s="14">
        <v>6235658</v>
      </c>
      <c r="F22" s="15"/>
      <c r="G22" s="16"/>
    </row>
    <row r="23" spans="1:7" x14ac:dyDescent="0.2">
      <c r="B23" s="11" t="s">
        <v>18</v>
      </c>
      <c r="C23" s="12" t="s">
        <v>109</v>
      </c>
      <c r="D23" s="13">
        <v>2057269</v>
      </c>
      <c r="E23" s="14">
        <v>2572688</v>
      </c>
      <c r="F23" s="15"/>
      <c r="G23" s="109"/>
    </row>
    <row r="24" spans="1:7" x14ac:dyDescent="0.2">
      <c r="B24" s="11" t="s">
        <v>19</v>
      </c>
      <c r="C24" s="12" t="s">
        <v>110</v>
      </c>
      <c r="D24" s="13">
        <v>4419724</v>
      </c>
      <c r="E24" s="14">
        <v>4367583</v>
      </c>
      <c r="F24" s="15"/>
      <c r="G24" s="16"/>
    </row>
    <row r="25" spans="1:7" x14ac:dyDescent="0.2">
      <c r="B25" s="11"/>
      <c r="C25" s="12"/>
      <c r="D25" s="21">
        <f>SUM(D20:D24)</f>
        <v>52914318</v>
      </c>
      <c r="E25" s="21">
        <f>SUM(E20:E24)</f>
        <v>14472033</v>
      </c>
      <c r="F25" s="22"/>
      <c r="G25" s="23"/>
    </row>
    <row r="26" spans="1:7" s="10" customFormat="1" x14ac:dyDescent="0.2">
      <c r="A26" s="2"/>
      <c r="B26" s="5" t="s">
        <v>20</v>
      </c>
      <c r="C26" s="6"/>
      <c r="D26" s="26">
        <f>D25+D18</f>
        <v>150986502</v>
      </c>
      <c r="E26" s="21">
        <f>E18+E25</f>
        <v>43354196</v>
      </c>
      <c r="F26" s="22"/>
      <c r="G26" s="23"/>
    </row>
    <row r="27" spans="1:7" x14ac:dyDescent="0.2">
      <c r="B27" s="5" t="s">
        <v>21</v>
      </c>
      <c r="C27" s="12"/>
      <c r="D27" s="13"/>
      <c r="E27" s="24"/>
      <c r="F27" s="25"/>
      <c r="G27" s="16"/>
    </row>
    <row r="28" spans="1:7" x14ac:dyDescent="0.2">
      <c r="B28" s="5" t="s">
        <v>22</v>
      </c>
      <c r="C28" s="12"/>
      <c r="D28" s="13"/>
      <c r="E28" s="24"/>
      <c r="F28" s="25"/>
      <c r="G28" s="16"/>
    </row>
    <row r="29" spans="1:7" x14ac:dyDescent="0.2">
      <c r="B29" s="11" t="s">
        <v>23</v>
      </c>
      <c r="C29" s="12" t="s">
        <v>111</v>
      </c>
      <c r="D29" s="13">
        <v>100000</v>
      </c>
      <c r="E29" s="14">
        <v>100000</v>
      </c>
      <c r="F29" s="15"/>
      <c r="G29" s="16"/>
    </row>
    <row r="30" spans="1:7" x14ac:dyDescent="0.2">
      <c r="B30" s="11" t="s">
        <v>24</v>
      </c>
      <c r="C30" s="12"/>
      <c r="D30" s="13">
        <v>24324460</v>
      </c>
      <c r="E30" s="14">
        <v>28596161</v>
      </c>
      <c r="F30" s="15"/>
      <c r="G30" s="16"/>
    </row>
    <row r="31" spans="1:7" x14ac:dyDescent="0.2">
      <c r="B31" s="5"/>
      <c r="C31" s="12"/>
      <c r="D31" s="27">
        <f>SUM(D28:D30)</f>
        <v>24424460</v>
      </c>
      <c r="E31" s="21">
        <f>SUM(E29:E30)</f>
        <v>28696161</v>
      </c>
      <c r="F31" s="22"/>
      <c r="G31" s="23"/>
    </row>
    <row r="32" spans="1:7" x14ac:dyDescent="0.2">
      <c r="B32" s="5" t="s">
        <v>25</v>
      </c>
      <c r="C32" s="12"/>
      <c r="D32" s="13"/>
      <c r="E32" s="24"/>
      <c r="F32" s="25"/>
      <c r="G32" s="16"/>
    </row>
    <row r="33" spans="1:7" x14ac:dyDescent="0.2">
      <c r="B33" s="11" t="s">
        <v>26</v>
      </c>
      <c r="C33" s="12" t="s">
        <v>108</v>
      </c>
      <c r="D33" s="17">
        <v>99390413</v>
      </c>
      <c r="E33" s="24"/>
      <c r="F33" s="25"/>
      <c r="G33" s="16"/>
    </row>
    <row r="34" spans="1:7" x14ac:dyDescent="0.2">
      <c r="B34" s="11" t="s">
        <v>27</v>
      </c>
      <c r="C34" s="12" t="s">
        <v>104</v>
      </c>
      <c r="D34" s="13">
        <v>650296</v>
      </c>
      <c r="E34" s="14">
        <v>1282510</v>
      </c>
      <c r="F34" s="15"/>
      <c r="G34" s="16"/>
    </row>
    <row r="35" spans="1:7" x14ac:dyDescent="0.2">
      <c r="B35" s="11" t="s">
        <v>28</v>
      </c>
      <c r="C35" s="12" t="s">
        <v>107</v>
      </c>
      <c r="D35" s="13">
        <v>853004</v>
      </c>
      <c r="E35" s="14">
        <v>898505</v>
      </c>
      <c r="F35" s="15"/>
      <c r="G35" s="16"/>
    </row>
    <row r="36" spans="1:7" x14ac:dyDescent="0.2">
      <c r="B36" s="11" t="s">
        <v>29</v>
      </c>
      <c r="C36" s="12" t="s">
        <v>105</v>
      </c>
      <c r="D36" s="17">
        <v>518635</v>
      </c>
      <c r="E36" s="14">
        <v>498407</v>
      </c>
      <c r="F36" s="15"/>
      <c r="G36" s="16"/>
    </row>
    <row r="37" spans="1:7" x14ac:dyDescent="0.2">
      <c r="B37" s="11"/>
      <c r="C37" s="12"/>
      <c r="D37" s="17"/>
      <c r="E37" s="24"/>
      <c r="F37" s="25"/>
      <c r="G37" s="16"/>
    </row>
    <row r="38" spans="1:7" x14ac:dyDescent="0.2">
      <c r="B38" s="11"/>
      <c r="C38" s="12"/>
      <c r="D38" s="29">
        <f>SUM(D33:D37)</f>
        <v>101412348</v>
      </c>
      <c r="E38" s="21">
        <f>SUM(E34:E37)</f>
        <v>2679422</v>
      </c>
      <c r="F38" s="22"/>
      <c r="G38" s="23"/>
    </row>
    <row r="39" spans="1:7" x14ac:dyDescent="0.2">
      <c r="B39" s="5" t="s">
        <v>30</v>
      </c>
      <c r="C39" s="12"/>
      <c r="D39" s="17"/>
      <c r="E39" s="24"/>
      <c r="F39" s="25"/>
      <c r="G39" s="16"/>
    </row>
    <row r="41" spans="1:7" x14ac:dyDescent="0.2">
      <c r="B41" s="11" t="s">
        <v>31</v>
      </c>
      <c r="C41" s="12" t="s">
        <v>112</v>
      </c>
      <c r="D41" s="17">
        <v>5082980</v>
      </c>
      <c r="E41" s="30"/>
      <c r="F41" s="31"/>
      <c r="G41" s="16"/>
    </row>
    <row r="42" spans="1:7" x14ac:dyDescent="0.2">
      <c r="B42" s="11" t="s">
        <v>32</v>
      </c>
      <c r="C42" s="12" t="s">
        <v>113</v>
      </c>
      <c r="D42" s="17">
        <v>450304</v>
      </c>
      <c r="E42" s="30">
        <v>1178373</v>
      </c>
      <c r="F42" s="31"/>
      <c r="G42" s="16"/>
    </row>
    <row r="43" spans="1:7" x14ac:dyDescent="0.2">
      <c r="B43" s="11" t="s">
        <v>33</v>
      </c>
      <c r="C43" s="12" t="s">
        <v>106</v>
      </c>
      <c r="D43" s="17">
        <v>11727963</v>
      </c>
      <c r="E43" s="30">
        <v>7085061</v>
      </c>
      <c r="F43" s="31"/>
      <c r="G43" s="16"/>
    </row>
    <row r="44" spans="1:7" x14ac:dyDescent="0.2">
      <c r="B44" s="11" t="s">
        <v>34</v>
      </c>
      <c r="C44" s="12" t="s">
        <v>106</v>
      </c>
      <c r="D44" s="17">
        <v>6918412</v>
      </c>
      <c r="E44" s="30">
        <v>3086663</v>
      </c>
      <c r="F44" s="31"/>
      <c r="G44" s="16"/>
    </row>
    <row r="45" spans="1:7" ht="24" x14ac:dyDescent="0.2">
      <c r="B45" s="33" t="s">
        <v>35</v>
      </c>
      <c r="C45" s="12" t="s">
        <v>114</v>
      </c>
      <c r="D45" s="17">
        <v>970035</v>
      </c>
      <c r="E45" s="30">
        <v>628516</v>
      </c>
      <c r="F45" s="31"/>
      <c r="G45" s="16"/>
    </row>
    <row r="46" spans="1:7" x14ac:dyDescent="0.2">
      <c r="B46" s="11"/>
      <c r="C46" s="12"/>
      <c r="D46" s="34">
        <f>SUM(D41:D45)</f>
        <v>25149694</v>
      </c>
      <c r="E46" s="35">
        <f>SUM(E42:E45)</f>
        <v>11978613</v>
      </c>
      <c r="F46" s="36"/>
      <c r="G46" s="16"/>
    </row>
    <row r="47" spans="1:7" s="10" customFormat="1" x14ac:dyDescent="0.2">
      <c r="A47" s="2"/>
      <c r="B47" s="5" t="s">
        <v>36</v>
      </c>
      <c r="C47" s="6"/>
      <c r="D47" s="26">
        <f>D38+D46</f>
        <v>126562042</v>
      </c>
      <c r="E47" s="37">
        <f>E38+E46</f>
        <v>14658035</v>
      </c>
      <c r="F47" s="38"/>
      <c r="G47" s="23"/>
    </row>
    <row r="48" spans="1:7" x14ac:dyDescent="0.2">
      <c r="B48" s="5" t="s">
        <v>37</v>
      </c>
      <c r="C48" s="12"/>
      <c r="D48" s="20">
        <f>D31+D47</f>
        <v>150986502</v>
      </c>
      <c r="E48" s="39">
        <f>E31+E47</f>
        <v>43354196</v>
      </c>
      <c r="F48" s="40"/>
      <c r="G48" s="23"/>
    </row>
    <row r="49" spans="2:7" x14ac:dyDescent="0.2">
      <c r="B49" s="5" t="s">
        <v>38</v>
      </c>
      <c r="C49" s="5">
        <v>15</v>
      </c>
      <c r="D49" s="20">
        <f>((D31-D13)/100000)*1000</f>
        <v>243728.63</v>
      </c>
      <c r="E49" s="39">
        <f>((E31-E13)/100000)*1000</f>
        <v>286912.68000000005</v>
      </c>
      <c r="F49" s="40"/>
      <c r="G49" s="41"/>
    </row>
    <row r="50" spans="2:7" x14ac:dyDescent="0.2">
      <c r="B50" s="42"/>
      <c r="C50" s="42"/>
      <c r="D50" s="42"/>
      <c r="E50" s="42"/>
      <c r="F50" s="42"/>
      <c r="G50" s="42"/>
    </row>
    <row r="51" spans="2:7" x14ac:dyDescent="0.2">
      <c r="B51" s="42"/>
      <c r="C51" s="42"/>
      <c r="D51" s="43"/>
      <c r="E51" s="43"/>
      <c r="F51" s="43"/>
      <c r="G51" s="43"/>
    </row>
    <row r="52" spans="2:7" s="1" customFormat="1" x14ac:dyDescent="0.2">
      <c r="F52" s="107"/>
    </row>
    <row r="53" spans="2:7" s="1" customFormat="1" x14ac:dyDescent="0.2">
      <c r="F53" s="107"/>
    </row>
    <row r="54" spans="2:7" s="1" customFormat="1" x14ac:dyDescent="0.2">
      <c r="F54" s="107"/>
    </row>
    <row r="55" spans="2:7" s="1" customFormat="1" x14ac:dyDescent="0.2">
      <c r="F55" s="107"/>
    </row>
    <row r="56" spans="2:7" s="1" customFormat="1" x14ac:dyDescent="0.2">
      <c r="F56" s="107"/>
    </row>
    <row r="58" spans="2:7" s="1" customFormat="1" x14ac:dyDescent="0.2">
      <c r="F58" s="108"/>
    </row>
  </sheetData>
  <mergeCells count="6">
    <mergeCell ref="G7:G8"/>
    <mergeCell ref="B7:B8"/>
    <mergeCell ref="C7:C8"/>
    <mergeCell ref="D7:D8"/>
    <mergeCell ref="E7:E8"/>
    <mergeCell ref="F7:F8"/>
  </mergeCells>
  <pageMargins left="0" right="0" top="0" bottom="0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34"/>
  <sheetViews>
    <sheetView topLeftCell="B1" zoomScaleNormal="100" workbookViewId="0">
      <selection activeCell="D24" sqref="D24"/>
    </sheetView>
  </sheetViews>
  <sheetFormatPr defaultRowHeight="12" x14ac:dyDescent="0.2"/>
  <cols>
    <col min="1" max="1" width="9.140625" style="1"/>
    <col min="2" max="2" width="53.7109375" style="1" bestFit="1" customWidth="1"/>
    <col min="3" max="3" width="11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249" width="9.140625" style="3"/>
    <col min="250" max="250" width="53.7109375" style="3" bestFit="1" customWidth="1"/>
    <col min="251" max="251" width="8.42578125" style="3" customWidth="1"/>
    <col min="252" max="252" width="21.42578125" style="3" customWidth="1"/>
    <col min="253" max="253" width="21.140625" style="3" customWidth="1"/>
    <col min="254" max="254" width="21.5703125" style="3" customWidth="1"/>
    <col min="255" max="255" width="15" style="3" customWidth="1"/>
    <col min="256" max="256" width="20.5703125" style="3" customWidth="1"/>
    <col min="257" max="257" width="19.85546875" style="3" customWidth="1"/>
    <col min="258" max="258" width="9.140625" style="3"/>
    <col min="259" max="260" width="9.28515625" style="3" bestFit="1" customWidth="1"/>
    <col min="261" max="262" width="18.42578125" style="3" bestFit="1" customWidth="1"/>
    <col min="263" max="505" width="9.140625" style="3"/>
    <col min="506" max="506" width="53.7109375" style="3" bestFit="1" customWidth="1"/>
    <col min="507" max="507" width="8.42578125" style="3" customWidth="1"/>
    <col min="508" max="508" width="21.42578125" style="3" customWidth="1"/>
    <col min="509" max="509" width="21.140625" style="3" customWidth="1"/>
    <col min="510" max="510" width="21.5703125" style="3" customWidth="1"/>
    <col min="511" max="511" width="15" style="3" customWidth="1"/>
    <col min="512" max="512" width="20.5703125" style="3" customWidth="1"/>
    <col min="513" max="513" width="19.85546875" style="3" customWidth="1"/>
    <col min="514" max="514" width="9.140625" style="3"/>
    <col min="515" max="516" width="9.28515625" style="3" bestFit="1" customWidth="1"/>
    <col min="517" max="518" width="18.42578125" style="3" bestFit="1" customWidth="1"/>
    <col min="519" max="761" width="9.140625" style="3"/>
    <col min="762" max="762" width="53.7109375" style="3" bestFit="1" customWidth="1"/>
    <col min="763" max="763" width="8.42578125" style="3" customWidth="1"/>
    <col min="764" max="764" width="21.42578125" style="3" customWidth="1"/>
    <col min="765" max="765" width="21.140625" style="3" customWidth="1"/>
    <col min="766" max="766" width="21.5703125" style="3" customWidth="1"/>
    <col min="767" max="767" width="15" style="3" customWidth="1"/>
    <col min="768" max="768" width="20.5703125" style="3" customWidth="1"/>
    <col min="769" max="769" width="19.85546875" style="3" customWidth="1"/>
    <col min="770" max="770" width="9.140625" style="3"/>
    <col min="771" max="772" width="9.28515625" style="3" bestFit="1" customWidth="1"/>
    <col min="773" max="774" width="18.42578125" style="3" bestFit="1" customWidth="1"/>
    <col min="775" max="1017" width="9.140625" style="3"/>
    <col min="1018" max="1018" width="53.7109375" style="3" bestFit="1" customWidth="1"/>
    <col min="1019" max="1019" width="8.42578125" style="3" customWidth="1"/>
    <col min="1020" max="1020" width="21.42578125" style="3" customWidth="1"/>
    <col min="1021" max="1021" width="21.140625" style="3" customWidth="1"/>
    <col min="1022" max="1022" width="21.5703125" style="3" customWidth="1"/>
    <col min="1023" max="1023" width="15" style="3" customWidth="1"/>
    <col min="1024" max="1024" width="20.5703125" style="3" customWidth="1"/>
    <col min="1025" max="1025" width="19.85546875" style="3" customWidth="1"/>
    <col min="1026" max="1026" width="9.140625" style="3"/>
    <col min="1027" max="1028" width="9.28515625" style="3" bestFit="1" customWidth="1"/>
    <col min="1029" max="1030" width="18.42578125" style="3" bestFit="1" customWidth="1"/>
    <col min="1031" max="1273" width="9.140625" style="3"/>
    <col min="1274" max="1274" width="53.7109375" style="3" bestFit="1" customWidth="1"/>
    <col min="1275" max="1275" width="8.42578125" style="3" customWidth="1"/>
    <col min="1276" max="1276" width="21.42578125" style="3" customWidth="1"/>
    <col min="1277" max="1277" width="21.140625" style="3" customWidth="1"/>
    <col min="1278" max="1278" width="21.5703125" style="3" customWidth="1"/>
    <col min="1279" max="1279" width="15" style="3" customWidth="1"/>
    <col min="1280" max="1280" width="20.5703125" style="3" customWidth="1"/>
    <col min="1281" max="1281" width="19.85546875" style="3" customWidth="1"/>
    <col min="1282" max="1282" width="9.140625" style="3"/>
    <col min="1283" max="1284" width="9.28515625" style="3" bestFit="1" customWidth="1"/>
    <col min="1285" max="1286" width="18.42578125" style="3" bestFit="1" customWidth="1"/>
    <col min="1287" max="1529" width="9.140625" style="3"/>
    <col min="1530" max="1530" width="53.7109375" style="3" bestFit="1" customWidth="1"/>
    <col min="1531" max="1531" width="8.42578125" style="3" customWidth="1"/>
    <col min="1532" max="1532" width="21.42578125" style="3" customWidth="1"/>
    <col min="1533" max="1533" width="21.140625" style="3" customWidth="1"/>
    <col min="1534" max="1534" width="21.5703125" style="3" customWidth="1"/>
    <col min="1535" max="1535" width="15" style="3" customWidth="1"/>
    <col min="1536" max="1536" width="20.5703125" style="3" customWidth="1"/>
    <col min="1537" max="1537" width="19.85546875" style="3" customWidth="1"/>
    <col min="1538" max="1538" width="9.140625" style="3"/>
    <col min="1539" max="1540" width="9.28515625" style="3" bestFit="1" customWidth="1"/>
    <col min="1541" max="1542" width="18.42578125" style="3" bestFit="1" customWidth="1"/>
    <col min="1543" max="1785" width="9.140625" style="3"/>
    <col min="1786" max="1786" width="53.7109375" style="3" bestFit="1" customWidth="1"/>
    <col min="1787" max="1787" width="8.42578125" style="3" customWidth="1"/>
    <col min="1788" max="1788" width="21.42578125" style="3" customWidth="1"/>
    <col min="1789" max="1789" width="21.140625" style="3" customWidth="1"/>
    <col min="1790" max="1790" width="21.5703125" style="3" customWidth="1"/>
    <col min="1791" max="1791" width="15" style="3" customWidth="1"/>
    <col min="1792" max="1792" width="20.5703125" style="3" customWidth="1"/>
    <col min="1793" max="1793" width="19.85546875" style="3" customWidth="1"/>
    <col min="1794" max="1794" width="9.140625" style="3"/>
    <col min="1795" max="1796" width="9.28515625" style="3" bestFit="1" customWidth="1"/>
    <col min="1797" max="1798" width="18.42578125" style="3" bestFit="1" customWidth="1"/>
    <col min="1799" max="2041" width="9.140625" style="3"/>
    <col min="2042" max="2042" width="53.7109375" style="3" bestFit="1" customWidth="1"/>
    <col min="2043" max="2043" width="8.42578125" style="3" customWidth="1"/>
    <col min="2044" max="2044" width="21.42578125" style="3" customWidth="1"/>
    <col min="2045" max="2045" width="21.140625" style="3" customWidth="1"/>
    <col min="2046" max="2046" width="21.5703125" style="3" customWidth="1"/>
    <col min="2047" max="2047" width="15" style="3" customWidth="1"/>
    <col min="2048" max="2048" width="20.5703125" style="3" customWidth="1"/>
    <col min="2049" max="2049" width="19.85546875" style="3" customWidth="1"/>
    <col min="2050" max="2050" width="9.140625" style="3"/>
    <col min="2051" max="2052" width="9.28515625" style="3" bestFit="1" customWidth="1"/>
    <col min="2053" max="2054" width="18.42578125" style="3" bestFit="1" customWidth="1"/>
    <col min="2055" max="2297" width="9.140625" style="3"/>
    <col min="2298" max="2298" width="53.7109375" style="3" bestFit="1" customWidth="1"/>
    <col min="2299" max="2299" width="8.42578125" style="3" customWidth="1"/>
    <col min="2300" max="2300" width="21.42578125" style="3" customWidth="1"/>
    <col min="2301" max="2301" width="21.140625" style="3" customWidth="1"/>
    <col min="2302" max="2302" width="21.5703125" style="3" customWidth="1"/>
    <col min="2303" max="2303" width="15" style="3" customWidth="1"/>
    <col min="2304" max="2304" width="20.5703125" style="3" customWidth="1"/>
    <col min="2305" max="2305" width="19.85546875" style="3" customWidth="1"/>
    <col min="2306" max="2306" width="9.140625" style="3"/>
    <col min="2307" max="2308" width="9.28515625" style="3" bestFit="1" customWidth="1"/>
    <col min="2309" max="2310" width="18.42578125" style="3" bestFit="1" customWidth="1"/>
    <col min="2311" max="2553" width="9.140625" style="3"/>
    <col min="2554" max="2554" width="53.7109375" style="3" bestFit="1" customWidth="1"/>
    <col min="2555" max="2555" width="8.42578125" style="3" customWidth="1"/>
    <col min="2556" max="2556" width="21.42578125" style="3" customWidth="1"/>
    <col min="2557" max="2557" width="21.140625" style="3" customWidth="1"/>
    <col min="2558" max="2558" width="21.5703125" style="3" customWidth="1"/>
    <col min="2559" max="2559" width="15" style="3" customWidth="1"/>
    <col min="2560" max="2560" width="20.5703125" style="3" customWidth="1"/>
    <col min="2561" max="2561" width="19.85546875" style="3" customWidth="1"/>
    <col min="2562" max="2562" width="9.140625" style="3"/>
    <col min="2563" max="2564" width="9.28515625" style="3" bestFit="1" customWidth="1"/>
    <col min="2565" max="2566" width="18.42578125" style="3" bestFit="1" customWidth="1"/>
    <col min="2567" max="2809" width="9.140625" style="3"/>
    <col min="2810" max="2810" width="53.7109375" style="3" bestFit="1" customWidth="1"/>
    <col min="2811" max="2811" width="8.42578125" style="3" customWidth="1"/>
    <col min="2812" max="2812" width="21.42578125" style="3" customWidth="1"/>
    <col min="2813" max="2813" width="21.140625" style="3" customWidth="1"/>
    <col min="2814" max="2814" width="21.5703125" style="3" customWidth="1"/>
    <col min="2815" max="2815" width="15" style="3" customWidth="1"/>
    <col min="2816" max="2816" width="20.5703125" style="3" customWidth="1"/>
    <col min="2817" max="2817" width="19.85546875" style="3" customWidth="1"/>
    <col min="2818" max="2818" width="9.140625" style="3"/>
    <col min="2819" max="2820" width="9.28515625" style="3" bestFit="1" customWidth="1"/>
    <col min="2821" max="2822" width="18.42578125" style="3" bestFit="1" customWidth="1"/>
    <col min="2823" max="3065" width="9.140625" style="3"/>
    <col min="3066" max="3066" width="53.7109375" style="3" bestFit="1" customWidth="1"/>
    <col min="3067" max="3067" width="8.42578125" style="3" customWidth="1"/>
    <col min="3068" max="3068" width="21.42578125" style="3" customWidth="1"/>
    <col min="3069" max="3069" width="21.140625" style="3" customWidth="1"/>
    <col min="3070" max="3070" width="21.5703125" style="3" customWidth="1"/>
    <col min="3071" max="3071" width="15" style="3" customWidth="1"/>
    <col min="3072" max="3072" width="20.5703125" style="3" customWidth="1"/>
    <col min="3073" max="3073" width="19.85546875" style="3" customWidth="1"/>
    <col min="3074" max="3074" width="9.140625" style="3"/>
    <col min="3075" max="3076" width="9.28515625" style="3" bestFit="1" customWidth="1"/>
    <col min="3077" max="3078" width="18.42578125" style="3" bestFit="1" customWidth="1"/>
    <col min="3079" max="3321" width="9.140625" style="3"/>
    <col min="3322" max="3322" width="53.7109375" style="3" bestFit="1" customWidth="1"/>
    <col min="3323" max="3323" width="8.42578125" style="3" customWidth="1"/>
    <col min="3324" max="3324" width="21.42578125" style="3" customWidth="1"/>
    <col min="3325" max="3325" width="21.140625" style="3" customWidth="1"/>
    <col min="3326" max="3326" width="21.5703125" style="3" customWidth="1"/>
    <col min="3327" max="3327" width="15" style="3" customWidth="1"/>
    <col min="3328" max="3328" width="20.5703125" style="3" customWidth="1"/>
    <col min="3329" max="3329" width="19.85546875" style="3" customWidth="1"/>
    <col min="3330" max="3330" width="9.140625" style="3"/>
    <col min="3331" max="3332" width="9.28515625" style="3" bestFit="1" customWidth="1"/>
    <col min="3333" max="3334" width="18.42578125" style="3" bestFit="1" customWidth="1"/>
    <col min="3335" max="3577" width="9.140625" style="3"/>
    <col min="3578" max="3578" width="53.7109375" style="3" bestFit="1" customWidth="1"/>
    <col min="3579" max="3579" width="8.42578125" style="3" customWidth="1"/>
    <col min="3580" max="3580" width="21.42578125" style="3" customWidth="1"/>
    <col min="3581" max="3581" width="21.140625" style="3" customWidth="1"/>
    <col min="3582" max="3582" width="21.5703125" style="3" customWidth="1"/>
    <col min="3583" max="3583" width="15" style="3" customWidth="1"/>
    <col min="3584" max="3584" width="20.5703125" style="3" customWidth="1"/>
    <col min="3585" max="3585" width="19.85546875" style="3" customWidth="1"/>
    <col min="3586" max="3586" width="9.140625" style="3"/>
    <col min="3587" max="3588" width="9.28515625" style="3" bestFit="1" customWidth="1"/>
    <col min="3589" max="3590" width="18.42578125" style="3" bestFit="1" customWidth="1"/>
    <col min="3591" max="3833" width="9.140625" style="3"/>
    <col min="3834" max="3834" width="53.7109375" style="3" bestFit="1" customWidth="1"/>
    <col min="3835" max="3835" width="8.42578125" style="3" customWidth="1"/>
    <col min="3836" max="3836" width="21.42578125" style="3" customWidth="1"/>
    <col min="3837" max="3837" width="21.140625" style="3" customWidth="1"/>
    <col min="3838" max="3838" width="21.5703125" style="3" customWidth="1"/>
    <col min="3839" max="3839" width="15" style="3" customWidth="1"/>
    <col min="3840" max="3840" width="20.5703125" style="3" customWidth="1"/>
    <col min="3841" max="3841" width="19.85546875" style="3" customWidth="1"/>
    <col min="3842" max="3842" width="9.140625" style="3"/>
    <col min="3843" max="3844" width="9.28515625" style="3" bestFit="1" customWidth="1"/>
    <col min="3845" max="3846" width="18.42578125" style="3" bestFit="1" customWidth="1"/>
    <col min="3847" max="4089" width="9.140625" style="3"/>
    <col min="4090" max="4090" width="53.7109375" style="3" bestFit="1" customWidth="1"/>
    <col min="4091" max="4091" width="8.42578125" style="3" customWidth="1"/>
    <col min="4092" max="4092" width="21.42578125" style="3" customWidth="1"/>
    <col min="4093" max="4093" width="21.140625" style="3" customWidth="1"/>
    <col min="4094" max="4094" width="21.5703125" style="3" customWidth="1"/>
    <col min="4095" max="4095" width="15" style="3" customWidth="1"/>
    <col min="4096" max="4096" width="20.5703125" style="3" customWidth="1"/>
    <col min="4097" max="4097" width="19.85546875" style="3" customWidth="1"/>
    <col min="4098" max="4098" width="9.140625" style="3"/>
    <col min="4099" max="4100" width="9.28515625" style="3" bestFit="1" customWidth="1"/>
    <col min="4101" max="4102" width="18.42578125" style="3" bestFit="1" customWidth="1"/>
    <col min="4103" max="4345" width="9.140625" style="3"/>
    <col min="4346" max="4346" width="53.7109375" style="3" bestFit="1" customWidth="1"/>
    <col min="4347" max="4347" width="8.42578125" style="3" customWidth="1"/>
    <col min="4348" max="4348" width="21.42578125" style="3" customWidth="1"/>
    <col min="4349" max="4349" width="21.140625" style="3" customWidth="1"/>
    <col min="4350" max="4350" width="21.5703125" style="3" customWidth="1"/>
    <col min="4351" max="4351" width="15" style="3" customWidth="1"/>
    <col min="4352" max="4352" width="20.5703125" style="3" customWidth="1"/>
    <col min="4353" max="4353" width="19.85546875" style="3" customWidth="1"/>
    <col min="4354" max="4354" width="9.140625" style="3"/>
    <col min="4355" max="4356" width="9.28515625" style="3" bestFit="1" customWidth="1"/>
    <col min="4357" max="4358" width="18.42578125" style="3" bestFit="1" customWidth="1"/>
    <col min="4359" max="4601" width="9.140625" style="3"/>
    <col min="4602" max="4602" width="53.7109375" style="3" bestFit="1" customWidth="1"/>
    <col min="4603" max="4603" width="8.42578125" style="3" customWidth="1"/>
    <col min="4604" max="4604" width="21.42578125" style="3" customWidth="1"/>
    <col min="4605" max="4605" width="21.140625" style="3" customWidth="1"/>
    <col min="4606" max="4606" width="21.5703125" style="3" customWidth="1"/>
    <col min="4607" max="4607" width="15" style="3" customWidth="1"/>
    <col min="4608" max="4608" width="20.5703125" style="3" customWidth="1"/>
    <col min="4609" max="4609" width="19.85546875" style="3" customWidth="1"/>
    <col min="4610" max="4610" width="9.140625" style="3"/>
    <col min="4611" max="4612" width="9.28515625" style="3" bestFit="1" customWidth="1"/>
    <col min="4613" max="4614" width="18.42578125" style="3" bestFit="1" customWidth="1"/>
    <col min="4615" max="4857" width="9.140625" style="3"/>
    <col min="4858" max="4858" width="53.7109375" style="3" bestFit="1" customWidth="1"/>
    <col min="4859" max="4859" width="8.42578125" style="3" customWidth="1"/>
    <col min="4860" max="4860" width="21.42578125" style="3" customWidth="1"/>
    <col min="4861" max="4861" width="21.140625" style="3" customWidth="1"/>
    <col min="4862" max="4862" width="21.5703125" style="3" customWidth="1"/>
    <col min="4863" max="4863" width="15" style="3" customWidth="1"/>
    <col min="4864" max="4864" width="20.5703125" style="3" customWidth="1"/>
    <col min="4865" max="4865" width="19.85546875" style="3" customWidth="1"/>
    <col min="4866" max="4866" width="9.140625" style="3"/>
    <col min="4867" max="4868" width="9.28515625" style="3" bestFit="1" customWidth="1"/>
    <col min="4869" max="4870" width="18.42578125" style="3" bestFit="1" customWidth="1"/>
    <col min="4871" max="5113" width="9.140625" style="3"/>
    <col min="5114" max="5114" width="53.7109375" style="3" bestFit="1" customWidth="1"/>
    <col min="5115" max="5115" width="8.42578125" style="3" customWidth="1"/>
    <col min="5116" max="5116" width="21.42578125" style="3" customWidth="1"/>
    <col min="5117" max="5117" width="21.140625" style="3" customWidth="1"/>
    <col min="5118" max="5118" width="21.5703125" style="3" customWidth="1"/>
    <col min="5119" max="5119" width="15" style="3" customWidth="1"/>
    <col min="5120" max="5120" width="20.5703125" style="3" customWidth="1"/>
    <col min="5121" max="5121" width="19.85546875" style="3" customWidth="1"/>
    <col min="5122" max="5122" width="9.140625" style="3"/>
    <col min="5123" max="5124" width="9.28515625" style="3" bestFit="1" customWidth="1"/>
    <col min="5125" max="5126" width="18.42578125" style="3" bestFit="1" customWidth="1"/>
    <col min="5127" max="5369" width="9.140625" style="3"/>
    <col min="5370" max="5370" width="53.7109375" style="3" bestFit="1" customWidth="1"/>
    <col min="5371" max="5371" width="8.42578125" style="3" customWidth="1"/>
    <col min="5372" max="5372" width="21.42578125" style="3" customWidth="1"/>
    <col min="5373" max="5373" width="21.140625" style="3" customWidth="1"/>
    <col min="5374" max="5374" width="21.5703125" style="3" customWidth="1"/>
    <col min="5375" max="5375" width="15" style="3" customWidth="1"/>
    <col min="5376" max="5376" width="20.5703125" style="3" customWidth="1"/>
    <col min="5377" max="5377" width="19.85546875" style="3" customWidth="1"/>
    <col min="5378" max="5378" width="9.140625" style="3"/>
    <col min="5379" max="5380" width="9.28515625" style="3" bestFit="1" customWidth="1"/>
    <col min="5381" max="5382" width="18.42578125" style="3" bestFit="1" customWidth="1"/>
    <col min="5383" max="5625" width="9.140625" style="3"/>
    <col min="5626" max="5626" width="53.7109375" style="3" bestFit="1" customWidth="1"/>
    <col min="5627" max="5627" width="8.42578125" style="3" customWidth="1"/>
    <col min="5628" max="5628" width="21.42578125" style="3" customWidth="1"/>
    <col min="5629" max="5629" width="21.140625" style="3" customWidth="1"/>
    <col min="5630" max="5630" width="21.5703125" style="3" customWidth="1"/>
    <col min="5631" max="5631" width="15" style="3" customWidth="1"/>
    <col min="5632" max="5632" width="20.5703125" style="3" customWidth="1"/>
    <col min="5633" max="5633" width="19.85546875" style="3" customWidth="1"/>
    <col min="5634" max="5634" width="9.140625" style="3"/>
    <col min="5635" max="5636" width="9.28515625" style="3" bestFit="1" customWidth="1"/>
    <col min="5637" max="5638" width="18.42578125" style="3" bestFit="1" customWidth="1"/>
    <col min="5639" max="5881" width="9.140625" style="3"/>
    <col min="5882" max="5882" width="53.7109375" style="3" bestFit="1" customWidth="1"/>
    <col min="5883" max="5883" width="8.42578125" style="3" customWidth="1"/>
    <col min="5884" max="5884" width="21.42578125" style="3" customWidth="1"/>
    <col min="5885" max="5885" width="21.140625" style="3" customWidth="1"/>
    <col min="5886" max="5886" width="21.5703125" style="3" customWidth="1"/>
    <col min="5887" max="5887" width="15" style="3" customWidth="1"/>
    <col min="5888" max="5888" width="20.5703125" style="3" customWidth="1"/>
    <col min="5889" max="5889" width="19.85546875" style="3" customWidth="1"/>
    <col min="5890" max="5890" width="9.140625" style="3"/>
    <col min="5891" max="5892" width="9.28515625" style="3" bestFit="1" customWidth="1"/>
    <col min="5893" max="5894" width="18.42578125" style="3" bestFit="1" customWidth="1"/>
    <col min="5895" max="6137" width="9.140625" style="3"/>
    <col min="6138" max="6138" width="53.7109375" style="3" bestFit="1" customWidth="1"/>
    <col min="6139" max="6139" width="8.42578125" style="3" customWidth="1"/>
    <col min="6140" max="6140" width="21.42578125" style="3" customWidth="1"/>
    <col min="6141" max="6141" width="21.140625" style="3" customWidth="1"/>
    <col min="6142" max="6142" width="21.5703125" style="3" customWidth="1"/>
    <col min="6143" max="6143" width="15" style="3" customWidth="1"/>
    <col min="6144" max="6144" width="20.5703125" style="3" customWidth="1"/>
    <col min="6145" max="6145" width="19.85546875" style="3" customWidth="1"/>
    <col min="6146" max="6146" width="9.140625" style="3"/>
    <col min="6147" max="6148" width="9.28515625" style="3" bestFit="1" customWidth="1"/>
    <col min="6149" max="6150" width="18.42578125" style="3" bestFit="1" customWidth="1"/>
    <col min="6151" max="6393" width="9.140625" style="3"/>
    <col min="6394" max="6394" width="53.7109375" style="3" bestFit="1" customWidth="1"/>
    <col min="6395" max="6395" width="8.42578125" style="3" customWidth="1"/>
    <col min="6396" max="6396" width="21.42578125" style="3" customWidth="1"/>
    <col min="6397" max="6397" width="21.140625" style="3" customWidth="1"/>
    <col min="6398" max="6398" width="21.5703125" style="3" customWidth="1"/>
    <col min="6399" max="6399" width="15" style="3" customWidth="1"/>
    <col min="6400" max="6400" width="20.5703125" style="3" customWidth="1"/>
    <col min="6401" max="6401" width="19.85546875" style="3" customWidth="1"/>
    <col min="6402" max="6402" width="9.140625" style="3"/>
    <col min="6403" max="6404" width="9.28515625" style="3" bestFit="1" customWidth="1"/>
    <col min="6405" max="6406" width="18.42578125" style="3" bestFit="1" customWidth="1"/>
    <col min="6407" max="6649" width="9.140625" style="3"/>
    <col min="6650" max="6650" width="53.7109375" style="3" bestFit="1" customWidth="1"/>
    <col min="6651" max="6651" width="8.42578125" style="3" customWidth="1"/>
    <col min="6652" max="6652" width="21.42578125" style="3" customWidth="1"/>
    <col min="6653" max="6653" width="21.140625" style="3" customWidth="1"/>
    <col min="6654" max="6654" width="21.5703125" style="3" customWidth="1"/>
    <col min="6655" max="6655" width="15" style="3" customWidth="1"/>
    <col min="6656" max="6656" width="20.5703125" style="3" customWidth="1"/>
    <col min="6657" max="6657" width="19.85546875" style="3" customWidth="1"/>
    <col min="6658" max="6658" width="9.140625" style="3"/>
    <col min="6659" max="6660" width="9.28515625" style="3" bestFit="1" customWidth="1"/>
    <col min="6661" max="6662" width="18.42578125" style="3" bestFit="1" customWidth="1"/>
    <col min="6663" max="6905" width="9.140625" style="3"/>
    <col min="6906" max="6906" width="53.7109375" style="3" bestFit="1" customWidth="1"/>
    <col min="6907" max="6907" width="8.42578125" style="3" customWidth="1"/>
    <col min="6908" max="6908" width="21.42578125" style="3" customWidth="1"/>
    <col min="6909" max="6909" width="21.140625" style="3" customWidth="1"/>
    <col min="6910" max="6910" width="21.5703125" style="3" customWidth="1"/>
    <col min="6911" max="6911" width="15" style="3" customWidth="1"/>
    <col min="6912" max="6912" width="20.5703125" style="3" customWidth="1"/>
    <col min="6913" max="6913" width="19.85546875" style="3" customWidth="1"/>
    <col min="6914" max="6914" width="9.140625" style="3"/>
    <col min="6915" max="6916" width="9.28515625" style="3" bestFit="1" customWidth="1"/>
    <col min="6917" max="6918" width="18.42578125" style="3" bestFit="1" customWidth="1"/>
    <col min="6919" max="7161" width="9.140625" style="3"/>
    <col min="7162" max="7162" width="53.7109375" style="3" bestFit="1" customWidth="1"/>
    <col min="7163" max="7163" width="8.42578125" style="3" customWidth="1"/>
    <col min="7164" max="7164" width="21.42578125" style="3" customWidth="1"/>
    <col min="7165" max="7165" width="21.140625" style="3" customWidth="1"/>
    <col min="7166" max="7166" width="21.5703125" style="3" customWidth="1"/>
    <col min="7167" max="7167" width="15" style="3" customWidth="1"/>
    <col min="7168" max="7168" width="20.5703125" style="3" customWidth="1"/>
    <col min="7169" max="7169" width="19.85546875" style="3" customWidth="1"/>
    <col min="7170" max="7170" width="9.140625" style="3"/>
    <col min="7171" max="7172" width="9.28515625" style="3" bestFit="1" customWidth="1"/>
    <col min="7173" max="7174" width="18.42578125" style="3" bestFit="1" customWidth="1"/>
    <col min="7175" max="7417" width="9.140625" style="3"/>
    <col min="7418" max="7418" width="53.7109375" style="3" bestFit="1" customWidth="1"/>
    <col min="7419" max="7419" width="8.42578125" style="3" customWidth="1"/>
    <col min="7420" max="7420" width="21.42578125" style="3" customWidth="1"/>
    <col min="7421" max="7421" width="21.140625" style="3" customWidth="1"/>
    <col min="7422" max="7422" width="21.5703125" style="3" customWidth="1"/>
    <col min="7423" max="7423" width="15" style="3" customWidth="1"/>
    <col min="7424" max="7424" width="20.5703125" style="3" customWidth="1"/>
    <col min="7425" max="7425" width="19.85546875" style="3" customWidth="1"/>
    <col min="7426" max="7426" width="9.140625" style="3"/>
    <col min="7427" max="7428" width="9.28515625" style="3" bestFit="1" customWidth="1"/>
    <col min="7429" max="7430" width="18.42578125" style="3" bestFit="1" customWidth="1"/>
    <col min="7431" max="7673" width="9.140625" style="3"/>
    <col min="7674" max="7674" width="53.7109375" style="3" bestFit="1" customWidth="1"/>
    <col min="7675" max="7675" width="8.42578125" style="3" customWidth="1"/>
    <col min="7676" max="7676" width="21.42578125" style="3" customWidth="1"/>
    <col min="7677" max="7677" width="21.140625" style="3" customWidth="1"/>
    <col min="7678" max="7678" width="21.5703125" style="3" customWidth="1"/>
    <col min="7679" max="7679" width="15" style="3" customWidth="1"/>
    <col min="7680" max="7680" width="20.5703125" style="3" customWidth="1"/>
    <col min="7681" max="7681" width="19.85546875" style="3" customWidth="1"/>
    <col min="7682" max="7682" width="9.140625" style="3"/>
    <col min="7683" max="7684" width="9.28515625" style="3" bestFit="1" customWidth="1"/>
    <col min="7685" max="7686" width="18.42578125" style="3" bestFit="1" customWidth="1"/>
    <col min="7687" max="7929" width="9.140625" style="3"/>
    <col min="7930" max="7930" width="53.7109375" style="3" bestFit="1" customWidth="1"/>
    <col min="7931" max="7931" width="8.42578125" style="3" customWidth="1"/>
    <col min="7932" max="7932" width="21.42578125" style="3" customWidth="1"/>
    <col min="7933" max="7933" width="21.140625" style="3" customWidth="1"/>
    <col min="7934" max="7934" width="21.5703125" style="3" customWidth="1"/>
    <col min="7935" max="7935" width="15" style="3" customWidth="1"/>
    <col min="7936" max="7936" width="20.5703125" style="3" customWidth="1"/>
    <col min="7937" max="7937" width="19.85546875" style="3" customWidth="1"/>
    <col min="7938" max="7938" width="9.140625" style="3"/>
    <col min="7939" max="7940" width="9.28515625" style="3" bestFit="1" customWidth="1"/>
    <col min="7941" max="7942" width="18.42578125" style="3" bestFit="1" customWidth="1"/>
    <col min="7943" max="8185" width="9.140625" style="3"/>
    <col min="8186" max="8186" width="53.7109375" style="3" bestFit="1" customWidth="1"/>
    <col min="8187" max="8187" width="8.42578125" style="3" customWidth="1"/>
    <col min="8188" max="8188" width="21.42578125" style="3" customWidth="1"/>
    <col min="8189" max="8189" width="21.140625" style="3" customWidth="1"/>
    <col min="8190" max="8190" width="21.5703125" style="3" customWidth="1"/>
    <col min="8191" max="8191" width="15" style="3" customWidth="1"/>
    <col min="8192" max="8192" width="20.5703125" style="3" customWidth="1"/>
    <col min="8193" max="8193" width="19.85546875" style="3" customWidth="1"/>
    <col min="8194" max="8194" width="9.140625" style="3"/>
    <col min="8195" max="8196" width="9.28515625" style="3" bestFit="1" customWidth="1"/>
    <col min="8197" max="8198" width="18.42578125" style="3" bestFit="1" customWidth="1"/>
    <col min="8199" max="8441" width="9.140625" style="3"/>
    <col min="8442" max="8442" width="53.7109375" style="3" bestFit="1" customWidth="1"/>
    <col min="8443" max="8443" width="8.42578125" style="3" customWidth="1"/>
    <col min="8444" max="8444" width="21.42578125" style="3" customWidth="1"/>
    <col min="8445" max="8445" width="21.140625" style="3" customWidth="1"/>
    <col min="8446" max="8446" width="21.5703125" style="3" customWidth="1"/>
    <col min="8447" max="8447" width="15" style="3" customWidth="1"/>
    <col min="8448" max="8448" width="20.5703125" style="3" customWidth="1"/>
    <col min="8449" max="8449" width="19.85546875" style="3" customWidth="1"/>
    <col min="8450" max="8450" width="9.140625" style="3"/>
    <col min="8451" max="8452" width="9.28515625" style="3" bestFit="1" customWidth="1"/>
    <col min="8453" max="8454" width="18.42578125" style="3" bestFit="1" customWidth="1"/>
    <col min="8455" max="8697" width="9.140625" style="3"/>
    <col min="8698" max="8698" width="53.7109375" style="3" bestFit="1" customWidth="1"/>
    <col min="8699" max="8699" width="8.42578125" style="3" customWidth="1"/>
    <col min="8700" max="8700" width="21.42578125" style="3" customWidth="1"/>
    <col min="8701" max="8701" width="21.140625" style="3" customWidth="1"/>
    <col min="8702" max="8702" width="21.5703125" style="3" customWidth="1"/>
    <col min="8703" max="8703" width="15" style="3" customWidth="1"/>
    <col min="8704" max="8704" width="20.5703125" style="3" customWidth="1"/>
    <col min="8705" max="8705" width="19.85546875" style="3" customWidth="1"/>
    <col min="8706" max="8706" width="9.140625" style="3"/>
    <col min="8707" max="8708" width="9.28515625" style="3" bestFit="1" customWidth="1"/>
    <col min="8709" max="8710" width="18.42578125" style="3" bestFit="1" customWidth="1"/>
    <col min="8711" max="8953" width="9.140625" style="3"/>
    <col min="8954" max="8954" width="53.7109375" style="3" bestFit="1" customWidth="1"/>
    <col min="8955" max="8955" width="8.42578125" style="3" customWidth="1"/>
    <col min="8956" max="8956" width="21.42578125" style="3" customWidth="1"/>
    <col min="8957" max="8957" width="21.140625" style="3" customWidth="1"/>
    <col min="8958" max="8958" width="21.5703125" style="3" customWidth="1"/>
    <col min="8959" max="8959" width="15" style="3" customWidth="1"/>
    <col min="8960" max="8960" width="20.5703125" style="3" customWidth="1"/>
    <col min="8961" max="8961" width="19.85546875" style="3" customWidth="1"/>
    <col min="8962" max="8962" width="9.140625" style="3"/>
    <col min="8963" max="8964" width="9.28515625" style="3" bestFit="1" customWidth="1"/>
    <col min="8965" max="8966" width="18.42578125" style="3" bestFit="1" customWidth="1"/>
    <col min="8967" max="9209" width="9.140625" style="3"/>
    <col min="9210" max="9210" width="53.7109375" style="3" bestFit="1" customWidth="1"/>
    <col min="9211" max="9211" width="8.42578125" style="3" customWidth="1"/>
    <col min="9212" max="9212" width="21.42578125" style="3" customWidth="1"/>
    <col min="9213" max="9213" width="21.140625" style="3" customWidth="1"/>
    <col min="9214" max="9214" width="21.5703125" style="3" customWidth="1"/>
    <col min="9215" max="9215" width="15" style="3" customWidth="1"/>
    <col min="9216" max="9216" width="20.5703125" style="3" customWidth="1"/>
    <col min="9217" max="9217" width="19.85546875" style="3" customWidth="1"/>
    <col min="9218" max="9218" width="9.140625" style="3"/>
    <col min="9219" max="9220" width="9.28515625" style="3" bestFit="1" customWidth="1"/>
    <col min="9221" max="9222" width="18.42578125" style="3" bestFit="1" customWidth="1"/>
    <col min="9223" max="9465" width="9.140625" style="3"/>
    <col min="9466" max="9466" width="53.7109375" style="3" bestFit="1" customWidth="1"/>
    <col min="9467" max="9467" width="8.42578125" style="3" customWidth="1"/>
    <col min="9468" max="9468" width="21.42578125" style="3" customWidth="1"/>
    <col min="9469" max="9469" width="21.140625" style="3" customWidth="1"/>
    <col min="9470" max="9470" width="21.5703125" style="3" customWidth="1"/>
    <col min="9471" max="9471" width="15" style="3" customWidth="1"/>
    <col min="9472" max="9472" width="20.5703125" style="3" customWidth="1"/>
    <col min="9473" max="9473" width="19.85546875" style="3" customWidth="1"/>
    <col min="9474" max="9474" width="9.140625" style="3"/>
    <col min="9475" max="9476" width="9.28515625" style="3" bestFit="1" customWidth="1"/>
    <col min="9477" max="9478" width="18.42578125" style="3" bestFit="1" customWidth="1"/>
    <col min="9479" max="9721" width="9.140625" style="3"/>
    <col min="9722" max="9722" width="53.7109375" style="3" bestFit="1" customWidth="1"/>
    <col min="9723" max="9723" width="8.42578125" style="3" customWidth="1"/>
    <col min="9724" max="9724" width="21.42578125" style="3" customWidth="1"/>
    <col min="9725" max="9725" width="21.140625" style="3" customWidth="1"/>
    <col min="9726" max="9726" width="21.5703125" style="3" customWidth="1"/>
    <col min="9727" max="9727" width="15" style="3" customWidth="1"/>
    <col min="9728" max="9728" width="20.5703125" style="3" customWidth="1"/>
    <col min="9729" max="9729" width="19.85546875" style="3" customWidth="1"/>
    <col min="9730" max="9730" width="9.140625" style="3"/>
    <col min="9731" max="9732" width="9.28515625" style="3" bestFit="1" customWidth="1"/>
    <col min="9733" max="9734" width="18.42578125" style="3" bestFit="1" customWidth="1"/>
    <col min="9735" max="9977" width="9.140625" style="3"/>
    <col min="9978" max="9978" width="53.7109375" style="3" bestFit="1" customWidth="1"/>
    <col min="9979" max="9979" width="8.42578125" style="3" customWidth="1"/>
    <col min="9980" max="9980" width="21.42578125" style="3" customWidth="1"/>
    <col min="9981" max="9981" width="21.140625" style="3" customWidth="1"/>
    <col min="9982" max="9982" width="21.5703125" style="3" customWidth="1"/>
    <col min="9983" max="9983" width="15" style="3" customWidth="1"/>
    <col min="9984" max="9984" width="20.5703125" style="3" customWidth="1"/>
    <col min="9985" max="9985" width="19.85546875" style="3" customWidth="1"/>
    <col min="9986" max="9986" width="9.140625" style="3"/>
    <col min="9987" max="9988" width="9.28515625" style="3" bestFit="1" customWidth="1"/>
    <col min="9989" max="9990" width="18.42578125" style="3" bestFit="1" customWidth="1"/>
    <col min="9991" max="10233" width="9.140625" style="3"/>
    <col min="10234" max="10234" width="53.7109375" style="3" bestFit="1" customWidth="1"/>
    <col min="10235" max="10235" width="8.42578125" style="3" customWidth="1"/>
    <col min="10236" max="10236" width="21.42578125" style="3" customWidth="1"/>
    <col min="10237" max="10237" width="21.140625" style="3" customWidth="1"/>
    <col min="10238" max="10238" width="21.5703125" style="3" customWidth="1"/>
    <col min="10239" max="10239" width="15" style="3" customWidth="1"/>
    <col min="10240" max="10240" width="20.5703125" style="3" customWidth="1"/>
    <col min="10241" max="10241" width="19.85546875" style="3" customWidth="1"/>
    <col min="10242" max="10242" width="9.140625" style="3"/>
    <col min="10243" max="10244" width="9.28515625" style="3" bestFit="1" customWidth="1"/>
    <col min="10245" max="10246" width="18.42578125" style="3" bestFit="1" customWidth="1"/>
    <col min="10247" max="10489" width="9.140625" style="3"/>
    <col min="10490" max="10490" width="53.7109375" style="3" bestFit="1" customWidth="1"/>
    <col min="10491" max="10491" width="8.42578125" style="3" customWidth="1"/>
    <col min="10492" max="10492" width="21.42578125" style="3" customWidth="1"/>
    <col min="10493" max="10493" width="21.140625" style="3" customWidth="1"/>
    <col min="10494" max="10494" width="21.5703125" style="3" customWidth="1"/>
    <col min="10495" max="10495" width="15" style="3" customWidth="1"/>
    <col min="10496" max="10496" width="20.5703125" style="3" customWidth="1"/>
    <col min="10497" max="10497" width="19.85546875" style="3" customWidth="1"/>
    <col min="10498" max="10498" width="9.140625" style="3"/>
    <col min="10499" max="10500" width="9.28515625" style="3" bestFit="1" customWidth="1"/>
    <col min="10501" max="10502" width="18.42578125" style="3" bestFit="1" customWidth="1"/>
    <col min="10503" max="10745" width="9.140625" style="3"/>
    <col min="10746" max="10746" width="53.7109375" style="3" bestFit="1" customWidth="1"/>
    <col min="10747" max="10747" width="8.42578125" style="3" customWidth="1"/>
    <col min="10748" max="10748" width="21.42578125" style="3" customWidth="1"/>
    <col min="10749" max="10749" width="21.140625" style="3" customWidth="1"/>
    <col min="10750" max="10750" width="21.5703125" style="3" customWidth="1"/>
    <col min="10751" max="10751" width="15" style="3" customWidth="1"/>
    <col min="10752" max="10752" width="20.5703125" style="3" customWidth="1"/>
    <col min="10753" max="10753" width="19.85546875" style="3" customWidth="1"/>
    <col min="10754" max="10754" width="9.140625" style="3"/>
    <col min="10755" max="10756" width="9.28515625" style="3" bestFit="1" customWidth="1"/>
    <col min="10757" max="10758" width="18.42578125" style="3" bestFit="1" customWidth="1"/>
    <col min="10759" max="11001" width="9.140625" style="3"/>
    <col min="11002" max="11002" width="53.7109375" style="3" bestFit="1" customWidth="1"/>
    <col min="11003" max="11003" width="8.42578125" style="3" customWidth="1"/>
    <col min="11004" max="11004" width="21.42578125" style="3" customWidth="1"/>
    <col min="11005" max="11005" width="21.140625" style="3" customWidth="1"/>
    <col min="11006" max="11006" width="21.5703125" style="3" customWidth="1"/>
    <col min="11007" max="11007" width="15" style="3" customWidth="1"/>
    <col min="11008" max="11008" width="20.5703125" style="3" customWidth="1"/>
    <col min="11009" max="11009" width="19.85546875" style="3" customWidth="1"/>
    <col min="11010" max="11010" width="9.140625" style="3"/>
    <col min="11011" max="11012" width="9.28515625" style="3" bestFit="1" customWidth="1"/>
    <col min="11013" max="11014" width="18.42578125" style="3" bestFit="1" customWidth="1"/>
    <col min="11015" max="11257" width="9.140625" style="3"/>
    <col min="11258" max="11258" width="53.7109375" style="3" bestFit="1" customWidth="1"/>
    <col min="11259" max="11259" width="8.42578125" style="3" customWidth="1"/>
    <col min="11260" max="11260" width="21.42578125" style="3" customWidth="1"/>
    <col min="11261" max="11261" width="21.140625" style="3" customWidth="1"/>
    <col min="11262" max="11262" width="21.5703125" style="3" customWidth="1"/>
    <col min="11263" max="11263" width="15" style="3" customWidth="1"/>
    <col min="11264" max="11264" width="20.5703125" style="3" customWidth="1"/>
    <col min="11265" max="11265" width="19.85546875" style="3" customWidth="1"/>
    <col min="11266" max="11266" width="9.140625" style="3"/>
    <col min="11267" max="11268" width="9.28515625" style="3" bestFit="1" customWidth="1"/>
    <col min="11269" max="11270" width="18.42578125" style="3" bestFit="1" customWidth="1"/>
    <col min="11271" max="11513" width="9.140625" style="3"/>
    <col min="11514" max="11514" width="53.7109375" style="3" bestFit="1" customWidth="1"/>
    <col min="11515" max="11515" width="8.42578125" style="3" customWidth="1"/>
    <col min="11516" max="11516" width="21.42578125" style="3" customWidth="1"/>
    <col min="11517" max="11517" width="21.140625" style="3" customWidth="1"/>
    <col min="11518" max="11518" width="21.5703125" style="3" customWidth="1"/>
    <col min="11519" max="11519" width="15" style="3" customWidth="1"/>
    <col min="11520" max="11520" width="20.5703125" style="3" customWidth="1"/>
    <col min="11521" max="11521" width="19.85546875" style="3" customWidth="1"/>
    <col min="11522" max="11522" width="9.140625" style="3"/>
    <col min="11523" max="11524" width="9.28515625" style="3" bestFit="1" customWidth="1"/>
    <col min="11525" max="11526" width="18.42578125" style="3" bestFit="1" customWidth="1"/>
    <col min="11527" max="11769" width="9.140625" style="3"/>
    <col min="11770" max="11770" width="53.7109375" style="3" bestFit="1" customWidth="1"/>
    <col min="11771" max="11771" width="8.42578125" style="3" customWidth="1"/>
    <col min="11772" max="11772" width="21.42578125" style="3" customWidth="1"/>
    <col min="11773" max="11773" width="21.140625" style="3" customWidth="1"/>
    <col min="11774" max="11774" width="21.5703125" style="3" customWidth="1"/>
    <col min="11775" max="11775" width="15" style="3" customWidth="1"/>
    <col min="11776" max="11776" width="20.5703125" style="3" customWidth="1"/>
    <col min="11777" max="11777" width="19.85546875" style="3" customWidth="1"/>
    <col min="11778" max="11778" width="9.140625" style="3"/>
    <col min="11779" max="11780" width="9.28515625" style="3" bestFit="1" customWidth="1"/>
    <col min="11781" max="11782" width="18.42578125" style="3" bestFit="1" customWidth="1"/>
    <col min="11783" max="12025" width="9.140625" style="3"/>
    <col min="12026" max="12026" width="53.7109375" style="3" bestFit="1" customWidth="1"/>
    <col min="12027" max="12027" width="8.42578125" style="3" customWidth="1"/>
    <col min="12028" max="12028" width="21.42578125" style="3" customWidth="1"/>
    <col min="12029" max="12029" width="21.140625" style="3" customWidth="1"/>
    <col min="12030" max="12030" width="21.5703125" style="3" customWidth="1"/>
    <col min="12031" max="12031" width="15" style="3" customWidth="1"/>
    <col min="12032" max="12032" width="20.5703125" style="3" customWidth="1"/>
    <col min="12033" max="12033" width="19.85546875" style="3" customWidth="1"/>
    <col min="12034" max="12034" width="9.140625" style="3"/>
    <col min="12035" max="12036" width="9.28515625" style="3" bestFit="1" customWidth="1"/>
    <col min="12037" max="12038" width="18.42578125" style="3" bestFit="1" customWidth="1"/>
    <col min="12039" max="12281" width="9.140625" style="3"/>
    <col min="12282" max="12282" width="53.7109375" style="3" bestFit="1" customWidth="1"/>
    <col min="12283" max="12283" width="8.42578125" style="3" customWidth="1"/>
    <col min="12284" max="12284" width="21.42578125" style="3" customWidth="1"/>
    <col min="12285" max="12285" width="21.140625" style="3" customWidth="1"/>
    <col min="12286" max="12286" width="21.5703125" style="3" customWidth="1"/>
    <col min="12287" max="12287" width="15" style="3" customWidth="1"/>
    <col min="12288" max="12288" width="20.5703125" style="3" customWidth="1"/>
    <col min="12289" max="12289" width="19.85546875" style="3" customWidth="1"/>
    <col min="12290" max="12290" width="9.140625" style="3"/>
    <col min="12291" max="12292" width="9.28515625" style="3" bestFit="1" customWidth="1"/>
    <col min="12293" max="12294" width="18.42578125" style="3" bestFit="1" customWidth="1"/>
    <col min="12295" max="12537" width="9.140625" style="3"/>
    <col min="12538" max="12538" width="53.7109375" style="3" bestFit="1" customWidth="1"/>
    <col min="12539" max="12539" width="8.42578125" style="3" customWidth="1"/>
    <col min="12540" max="12540" width="21.42578125" style="3" customWidth="1"/>
    <col min="12541" max="12541" width="21.140625" style="3" customWidth="1"/>
    <col min="12542" max="12542" width="21.5703125" style="3" customWidth="1"/>
    <col min="12543" max="12543" width="15" style="3" customWidth="1"/>
    <col min="12544" max="12544" width="20.5703125" style="3" customWidth="1"/>
    <col min="12545" max="12545" width="19.85546875" style="3" customWidth="1"/>
    <col min="12546" max="12546" width="9.140625" style="3"/>
    <col min="12547" max="12548" width="9.28515625" style="3" bestFit="1" customWidth="1"/>
    <col min="12549" max="12550" width="18.42578125" style="3" bestFit="1" customWidth="1"/>
    <col min="12551" max="12793" width="9.140625" style="3"/>
    <col min="12794" max="12794" width="53.7109375" style="3" bestFit="1" customWidth="1"/>
    <col min="12795" max="12795" width="8.42578125" style="3" customWidth="1"/>
    <col min="12796" max="12796" width="21.42578125" style="3" customWidth="1"/>
    <col min="12797" max="12797" width="21.140625" style="3" customWidth="1"/>
    <col min="12798" max="12798" width="21.5703125" style="3" customWidth="1"/>
    <col min="12799" max="12799" width="15" style="3" customWidth="1"/>
    <col min="12800" max="12800" width="20.5703125" style="3" customWidth="1"/>
    <col min="12801" max="12801" width="19.85546875" style="3" customWidth="1"/>
    <col min="12802" max="12802" width="9.140625" style="3"/>
    <col min="12803" max="12804" width="9.28515625" style="3" bestFit="1" customWidth="1"/>
    <col min="12805" max="12806" width="18.42578125" style="3" bestFit="1" customWidth="1"/>
    <col min="12807" max="13049" width="9.140625" style="3"/>
    <col min="13050" max="13050" width="53.7109375" style="3" bestFit="1" customWidth="1"/>
    <col min="13051" max="13051" width="8.42578125" style="3" customWidth="1"/>
    <col min="13052" max="13052" width="21.42578125" style="3" customWidth="1"/>
    <col min="13053" max="13053" width="21.140625" style="3" customWidth="1"/>
    <col min="13054" max="13054" width="21.5703125" style="3" customWidth="1"/>
    <col min="13055" max="13055" width="15" style="3" customWidth="1"/>
    <col min="13056" max="13056" width="20.5703125" style="3" customWidth="1"/>
    <col min="13057" max="13057" width="19.85546875" style="3" customWidth="1"/>
    <col min="13058" max="13058" width="9.140625" style="3"/>
    <col min="13059" max="13060" width="9.28515625" style="3" bestFit="1" customWidth="1"/>
    <col min="13061" max="13062" width="18.42578125" style="3" bestFit="1" customWidth="1"/>
    <col min="13063" max="13305" width="9.140625" style="3"/>
    <col min="13306" max="13306" width="53.7109375" style="3" bestFit="1" customWidth="1"/>
    <col min="13307" max="13307" width="8.42578125" style="3" customWidth="1"/>
    <col min="13308" max="13308" width="21.42578125" style="3" customWidth="1"/>
    <col min="13309" max="13309" width="21.140625" style="3" customWidth="1"/>
    <col min="13310" max="13310" width="21.5703125" style="3" customWidth="1"/>
    <col min="13311" max="13311" width="15" style="3" customWidth="1"/>
    <col min="13312" max="13312" width="20.5703125" style="3" customWidth="1"/>
    <col min="13313" max="13313" width="19.85546875" style="3" customWidth="1"/>
    <col min="13314" max="13314" width="9.140625" style="3"/>
    <col min="13315" max="13316" width="9.28515625" style="3" bestFit="1" customWidth="1"/>
    <col min="13317" max="13318" width="18.42578125" style="3" bestFit="1" customWidth="1"/>
    <col min="13319" max="13561" width="9.140625" style="3"/>
    <col min="13562" max="13562" width="53.7109375" style="3" bestFit="1" customWidth="1"/>
    <col min="13563" max="13563" width="8.42578125" style="3" customWidth="1"/>
    <col min="13564" max="13564" width="21.42578125" style="3" customWidth="1"/>
    <col min="13565" max="13565" width="21.140625" style="3" customWidth="1"/>
    <col min="13566" max="13566" width="21.5703125" style="3" customWidth="1"/>
    <col min="13567" max="13567" width="15" style="3" customWidth="1"/>
    <col min="13568" max="13568" width="20.5703125" style="3" customWidth="1"/>
    <col min="13569" max="13569" width="19.85546875" style="3" customWidth="1"/>
    <col min="13570" max="13570" width="9.140625" style="3"/>
    <col min="13571" max="13572" width="9.28515625" style="3" bestFit="1" customWidth="1"/>
    <col min="13573" max="13574" width="18.42578125" style="3" bestFit="1" customWidth="1"/>
    <col min="13575" max="13817" width="9.140625" style="3"/>
    <col min="13818" max="13818" width="53.7109375" style="3" bestFit="1" customWidth="1"/>
    <col min="13819" max="13819" width="8.42578125" style="3" customWidth="1"/>
    <col min="13820" max="13820" width="21.42578125" style="3" customWidth="1"/>
    <col min="13821" max="13821" width="21.140625" style="3" customWidth="1"/>
    <col min="13822" max="13822" width="21.5703125" style="3" customWidth="1"/>
    <col min="13823" max="13823" width="15" style="3" customWidth="1"/>
    <col min="13824" max="13824" width="20.5703125" style="3" customWidth="1"/>
    <col min="13825" max="13825" width="19.85546875" style="3" customWidth="1"/>
    <col min="13826" max="13826" width="9.140625" style="3"/>
    <col min="13827" max="13828" width="9.28515625" style="3" bestFit="1" customWidth="1"/>
    <col min="13829" max="13830" width="18.42578125" style="3" bestFit="1" customWidth="1"/>
    <col min="13831" max="14073" width="9.140625" style="3"/>
    <col min="14074" max="14074" width="53.7109375" style="3" bestFit="1" customWidth="1"/>
    <col min="14075" max="14075" width="8.42578125" style="3" customWidth="1"/>
    <col min="14076" max="14076" width="21.42578125" style="3" customWidth="1"/>
    <col min="14077" max="14077" width="21.140625" style="3" customWidth="1"/>
    <col min="14078" max="14078" width="21.5703125" style="3" customWidth="1"/>
    <col min="14079" max="14079" width="15" style="3" customWidth="1"/>
    <col min="14080" max="14080" width="20.5703125" style="3" customWidth="1"/>
    <col min="14081" max="14081" width="19.85546875" style="3" customWidth="1"/>
    <col min="14082" max="14082" width="9.140625" style="3"/>
    <col min="14083" max="14084" width="9.28515625" style="3" bestFit="1" customWidth="1"/>
    <col min="14085" max="14086" width="18.42578125" style="3" bestFit="1" customWidth="1"/>
    <col min="14087" max="14329" width="9.140625" style="3"/>
    <col min="14330" max="14330" width="53.7109375" style="3" bestFit="1" customWidth="1"/>
    <col min="14331" max="14331" width="8.42578125" style="3" customWidth="1"/>
    <col min="14332" max="14332" width="21.42578125" style="3" customWidth="1"/>
    <col min="14333" max="14333" width="21.140625" style="3" customWidth="1"/>
    <col min="14334" max="14334" width="21.5703125" style="3" customWidth="1"/>
    <col min="14335" max="14335" width="15" style="3" customWidth="1"/>
    <col min="14336" max="14336" width="20.5703125" style="3" customWidth="1"/>
    <col min="14337" max="14337" width="19.85546875" style="3" customWidth="1"/>
    <col min="14338" max="14338" width="9.140625" style="3"/>
    <col min="14339" max="14340" width="9.28515625" style="3" bestFit="1" customWidth="1"/>
    <col min="14341" max="14342" width="18.42578125" style="3" bestFit="1" customWidth="1"/>
    <col min="14343" max="14585" width="9.140625" style="3"/>
    <col min="14586" max="14586" width="53.7109375" style="3" bestFit="1" customWidth="1"/>
    <col min="14587" max="14587" width="8.42578125" style="3" customWidth="1"/>
    <col min="14588" max="14588" width="21.42578125" style="3" customWidth="1"/>
    <col min="14589" max="14589" width="21.140625" style="3" customWidth="1"/>
    <col min="14590" max="14590" width="21.5703125" style="3" customWidth="1"/>
    <col min="14591" max="14591" width="15" style="3" customWidth="1"/>
    <col min="14592" max="14592" width="20.5703125" style="3" customWidth="1"/>
    <col min="14593" max="14593" width="19.85546875" style="3" customWidth="1"/>
    <col min="14594" max="14594" width="9.140625" style="3"/>
    <col min="14595" max="14596" width="9.28515625" style="3" bestFit="1" customWidth="1"/>
    <col min="14597" max="14598" width="18.42578125" style="3" bestFit="1" customWidth="1"/>
    <col min="14599" max="14841" width="9.140625" style="3"/>
    <col min="14842" max="14842" width="53.7109375" style="3" bestFit="1" customWidth="1"/>
    <col min="14843" max="14843" width="8.42578125" style="3" customWidth="1"/>
    <col min="14844" max="14844" width="21.42578125" style="3" customWidth="1"/>
    <col min="14845" max="14845" width="21.140625" style="3" customWidth="1"/>
    <col min="14846" max="14846" width="21.5703125" style="3" customWidth="1"/>
    <col min="14847" max="14847" width="15" style="3" customWidth="1"/>
    <col min="14848" max="14848" width="20.5703125" style="3" customWidth="1"/>
    <col min="14849" max="14849" width="19.85546875" style="3" customWidth="1"/>
    <col min="14850" max="14850" width="9.140625" style="3"/>
    <col min="14851" max="14852" width="9.28515625" style="3" bestFit="1" customWidth="1"/>
    <col min="14853" max="14854" width="18.42578125" style="3" bestFit="1" customWidth="1"/>
    <col min="14855" max="15097" width="9.140625" style="3"/>
    <col min="15098" max="15098" width="53.7109375" style="3" bestFit="1" customWidth="1"/>
    <col min="15099" max="15099" width="8.42578125" style="3" customWidth="1"/>
    <col min="15100" max="15100" width="21.42578125" style="3" customWidth="1"/>
    <col min="15101" max="15101" width="21.140625" style="3" customWidth="1"/>
    <col min="15102" max="15102" width="21.5703125" style="3" customWidth="1"/>
    <col min="15103" max="15103" width="15" style="3" customWidth="1"/>
    <col min="15104" max="15104" width="20.5703125" style="3" customWidth="1"/>
    <col min="15105" max="15105" width="19.85546875" style="3" customWidth="1"/>
    <col min="15106" max="15106" width="9.140625" style="3"/>
    <col min="15107" max="15108" width="9.28515625" style="3" bestFit="1" customWidth="1"/>
    <col min="15109" max="15110" width="18.42578125" style="3" bestFit="1" customWidth="1"/>
    <col min="15111" max="15353" width="9.140625" style="3"/>
    <col min="15354" max="15354" width="53.7109375" style="3" bestFit="1" customWidth="1"/>
    <col min="15355" max="15355" width="8.42578125" style="3" customWidth="1"/>
    <col min="15356" max="15356" width="21.42578125" style="3" customWidth="1"/>
    <col min="15357" max="15357" width="21.140625" style="3" customWidth="1"/>
    <col min="15358" max="15358" width="21.5703125" style="3" customWidth="1"/>
    <col min="15359" max="15359" width="15" style="3" customWidth="1"/>
    <col min="15360" max="15360" width="20.5703125" style="3" customWidth="1"/>
    <col min="15361" max="15361" width="19.85546875" style="3" customWidth="1"/>
    <col min="15362" max="15362" width="9.140625" style="3"/>
    <col min="15363" max="15364" width="9.28515625" style="3" bestFit="1" customWidth="1"/>
    <col min="15365" max="15366" width="18.42578125" style="3" bestFit="1" customWidth="1"/>
    <col min="15367" max="15609" width="9.140625" style="3"/>
    <col min="15610" max="15610" width="53.7109375" style="3" bestFit="1" customWidth="1"/>
    <col min="15611" max="15611" width="8.42578125" style="3" customWidth="1"/>
    <col min="15612" max="15612" width="21.42578125" style="3" customWidth="1"/>
    <col min="15613" max="15613" width="21.140625" style="3" customWidth="1"/>
    <col min="15614" max="15614" width="21.5703125" style="3" customWidth="1"/>
    <col min="15615" max="15615" width="15" style="3" customWidth="1"/>
    <col min="15616" max="15616" width="20.5703125" style="3" customWidth="1"/>
    <col min="15617" max="15617" width="19.85546875" style="3" customWidth="1"/>
    <col min="15618" max="15618" width="9.140625" style="3"/>
    <col min="15619" max="15620" width="9.28515625" style="3" bestFit="1" customWidth="1"/>
    <col min="15621" max="15622" width="18.42578125" style="3" bestFit="1" customWidth="1"/>
    <col min="15623" max="15865" width="9.140625" style="3"/>
    <col min="15866" max="15866" width="53.7109375" style="3" bestFit="1" customWidth="1"/>
    <col min="15867" max="15867" width="8.42578125" style="3" customWidth="1"/>
    <col min="15868" max="15868" width="21.42578125" style="3" customWidth="1"/>
    <col min="15869" max="15869" width="21.140625" style="3" customWidth="1"/>
    <col min="15870" max="15870" width="21.5703125" style="3" customWidth="1"/>
    <col min="15871" max="15871" width="15" style="3" customWidth="1"/>
    <col min="15872" max="15872" width="20.5703125" style="3" customWidth="1"/>
    <col min="15873" max="15873" width="19.85546875" style="3" customWidth="1"/>
    <col min="15874" max="15874" width="9.140625" style="3"/>
    <col min="15875" max="15876" width="9.28515625" style="3" bestFit="1" customWidth="1"/>
    <col min="15877" max="15878" width="18.42578125" style="3" bestFit="1" customWidth="1"/>
    <col min="15879" max="16121" width="9.140625" style="3"/>
    <col min="16122" max="16122" width="53.7109375" style="3" bestFit="1" customWidth="1"/>
    <col min="16123" max="16123" width="8.42578125" style="3" customWidth="1"/>
    <col min="16124" max="16124" width="21.42578125" style="3" customWidth="1"/>
    <col min="16125" max="16125" width="21.140625" style="3" customWidth="1"/>
    <col min="16126" max="16126" width="21.5703125" style="3" customWidth="1"/>
    <col min="16127" max="16127" width="15" style="3" customWidth="1"/>
    <col min="16128" max="16128" width="20.5703125" style="3" customWidth="1"/>
    <col min="16129" max="16129" width="19.85546875" style="3" customWidth="1"/>
    <col min="16130" max="16130" width="9.140625" style="3"/>
    <col min="16131" max="16132" width="9.28515625" style="3" bestFit="1" customWidth="1"/>
    <col min="16133" max="16134" width="18.42578125" style="3" bestFit="1" customWidth="1"/>
    <col min="16135" max="16384" width="9.140625" style="3"/>
  </cols>
  <sheetData>
    <row r="3" spans="2:7" x14ac:dyDescent="0.2">
      <c r="B3" s="2" t="s">
        <v>0</v>
      </c>
    </row>
    <row r="5" spans="2:7" x14ac:dyDescent="0.2">
      <c r="D5" s="32"/>
      <c r="E5" s="32"/>
      <c r="F5" s="32"/>
      <c r="G5" s="32"/>
    </row>
    <row r="6" spans="2:7" x14ac:dyDescent="0.2">
      <c r="B6" s="4" t="s">
        <v>39</v>
      </c>
      <c r="D6" s="44"/>
      <c r="E6" s="44"/>
      <c r="F6" s="44"/>
    </row>
    <row r="7" spans="2:7" x14ac:dyDescent="0.2">
      <c r="E7" s="110" t="s">
        <v>2</v>
      </c>
    </row>
    <row r="8" spans="2:7" x14ac:dyDescent="0.2">
      <c r="B8" s="113"/>
      <c r="C8" s="120" t="s">
        <v>3</v>
      </c>
      <c r="D8" s="113" t="s">
        <v>40</v>
      </c>
      <c r="E8" s="122" t="s">
        <v>41</v>
      </c>
      <c r="F8" s="119"/>
      <c r="G8" s="112"/>
    </row>
    <row r="9" spans="2:7" x14ac:dyDescent="0.2">
      <c r="B9" s="113"/>
      <c r="C9" s="121"/>
      <c r="D9" s="113"/>
      <c r="E9" s="122"/>
      <c r="F9" s="119"/>
      <c r="G9" s="112"/>
    </row>
    <row r="10" spans="2:7" x14ac:dyDescent="0.2">
      <c r="B10" s="11" t="s">
        <v>42</v>
      </c>
      <c r="C10" s="12" t="s">
        <v>114</v>
      </c>
      <c r="D10" s="45">
        <v>83744109</v>
      </c>
      <c r="E10" s="46">
        <v>54653228</v>
      </c>
      <c r="F10" s="47"/>
      <c r="G10" s="48"/>
    </row>
    <row r="11" spans="2:7" x14ac:dyDescent="0.2">
      <c r="B11" s="11" t="s">
        <v>43</v>
      </c>
      <c r="C11" s="12" t="s">
        <v>115</v>
      </c>
      <c r="D11" s="45">
        <v>13675333</v>
      </c>
      <c r="E11" s="49">
        <v>9995674</v>
      </c>
      <c r="F11" s="47"/>
      <c r="G11" s="50"/>
    </row>
    <row r="12" spans="2:7" x14ac:dyDescent="0.2">
      <c r="B12" s="5" t="s">
        <v>44</v>
      </c>
      <c r="C12" s="6"/>
      <c r="D12" s="20">
        <f>D10-D11</f>
        <v>70068776</v>
      </c>
      <c r="E12" s="39">
        <f>E10-E11</f>
        <v>44657554</v>
      </c>
      <c r="F12" s="40"/>
      <c r="G12" s="51"/>
    </row>
    <row r="13" spans="2:7" x14ac:dyDescent="0.2">
      <c r="B13" s="11" t="s">
        <v>45</v>
      </c>
      <c r="C13" s="12" t="s">
        <v>116</v>
      </c>
      <c r="D13" s="45">
        <v>27925995</v>
      </c>
      <c r="E13" s="49">
        <v>16645872</v>
      </c>
      <c r="F13" s="47"/>
      <c r="G13" s="48"/>
    </row>
    <row r="14" spans="2:7" x14ac:dyDescent="0.2">
      <c r="B14" s="11" t="s">
        <v>46</v>
      </c>
      <c r="C14" s="12" t="s">
        <v>117</v>
      </c>
      <c r="D14" s="45">
        <v>1179357</v>
      </c>
      <c r="E14" s="49">
        <v>1226651</v>
      </c>
      <c r="F14" s="47"/>
      <c r="G14" s="48"/>
    </row>
    <row r="15" spans="2:7" x14ac:dyDescent="0.2">
      <c r="B15" s="11" t="s">
        <v>47</v>
      </c>
      <c r="C15" s="12" t="s">
        <v>118</v>
      </c>
      <c r="D15" s="45">
        <v>281996</v>
      </c>
      <c r="E15" s="49">
        <v>33267</v>
      </c>
      <c r="F15" s="47"/>
      <c r="G15" s="48"/>
    </row>
    <row r="16" spans="2:7" x14ac:dyDescent="0.2">
      <c r="B16" s="11" t="s">
        <v>48</v>
      </c>
      <c r="C16" s="12" t="s">
        <v>118</v>
      </c>
      <c r="D16" s="45">
        <v>376276</v>
      </c>
      <c r="E16" s="49">
        <v>92537</v>
      </c>
      <c r="F16" s="47"/>
      <c r="G16" s="48"/>
    </row>
    <row r="17" spans="2:7" x14ac:dyDescent="0.2">
      <c r="B17" s="11" t="s">
        <v>49</v>
      </c>
      <c r="C17" s="12" t="s">
        <v>119</v>
      </c>
      <c r="D17" s="45">
        <v>1400846</v>
      </c>
      <c r="E17" s="49">
        <v>162744</v>
      </c>
      <c r="F17" s="47"/>
      <c r="G17" s="48"/>
    </row>
    <row r="18" spans="2:7" s="1" customFormat="1" ht="45" customHeight="1" x14ac:dyDescent="0.2">
      <c r="B18" s="11" t="s">
        <v>50</v>
      </c>
      <c r="C18" s="12"/>
      <c r="D18" s="45">
        <v>223127</v>
      </c>
      <c r="E18" s="49">
        <v>-180586</v>
      </c>
      <c r="F18" s="47"/>
      <c r="G18" s="48"/>
    </row>
    <row r="19" spans="2:7" s="1" customFormat="1" x14ac:dyDescent="0.2">
      <c r="B19" s="5" t="s">
        <v>51</v>
      </c>
      <c r="C19" s="6"/>
      <c r="D19" s="20">
        <f>D12-D13-D14+D15-D16+D17+D18</f>
        <v>42493117</v>
      </c>
      <c r="E19" s="39">
        <f>E12-E13-E14+E15-E16+E17+E18</f>
        <v>26707919</v>
      </c>
      <c r="F19" s="40"/>
      <c r="G19" s="41"/>
    </row>
    <row r="20" spans="2:7" s="1" customFormat="1" x14ac:dyDescent="0.2">
      <c r="B20" s="11" t="s">
        <v>52</v>
      </c>
      <c r="C20" s="12" t="s">
        <v>108</v>
      </c>
      <c r="D20" s="45">
        <v>18168657</v>
      </c>
      <c r="E20" s="49">
        <v>8312896</v>
      </c>
      <c r="F20" s="47"/>
      <c r="G20" s="48"/>
    </row>
    <row r="21" spans="2:7" s="1" customFormat="1" x14ac:dyDescent="0.2">
      <c r="B21" s="5" t="s">
        <v>53</v>
      </c>
      <c r="C21" s="6"/>
      <c r="D21" s="20">
        <f>D19-D20</f>
        <v>24324460</v>
      </c>
      <c r="E21" s="39">
        <f>E19-E20</f>
        <v>18395023</v>
      </c>
      <c r="F21" s="40"/>
      <c r="G21" s="41"/>
    </row>
    <row r="22" spans="2:7" s="1" customFormat="1" x14ac:dyDescent="0.2">
      <c r="B22" s="5" t="s">
        <v>54</v>
      </c>
      <c r="C22" s="6"/>
      <c r="D22" s="20"/>
      <c r="E22" s="39"/>
      <c r="F22" s="40"/>
      <c r="G22" s="41"/>
    </row>
    <row r="23" spans="2:7" s="1" customFormat="1" x14ac:dyDescent="0.2">
      <c r="B23" s="11" t="s">
        <v>55</v>
      </c>
      <c r="C23" s="12" t="s">
        <v>110</v>
      </c>
      <c r="D23" s="45">
        <f>ROUND(D21/100000,0)</f>
        <v>243</v>
      </c>
      <c r="E23" s="49">
        <f>ROUND(E21/100000,0)</f>
        <v>184</v>
      </c>
      <c r="F23" s="52"/>
      <c r="G23" s="53"/>
    </row>
    <row r="24" spans="2:7" s="1" customFormat="1" x14ac:dyDescent="0.2">
      <c r="B24" s="11"/>
      <c r="C24" s="12"/>
      <c r="D24" s="11"/>
      <c r="E24" s="54"/>
      <c r="F24" s="55"/>
      <c r="G24" s="42"/>
    </row>
    <row r="27" spans="2:7" s="1" customFormat="1" x14ac:dyDescent="0.2">
      <c r="E27" s="106"/>
      <c r="F27" s="107"/>
    </row>
    <row r="28" spans="2:7" s="1" customFormat="1" x14ac:dyDescent="0.2">
      <c r="F28" s="107"/>
    </row>
    <row r="29" spans="2:7" s="1" customFormat="1" x14ac:dyDescent="0.2">
      <c r="F29" s="107"/>
    </row>
    <row r="30" spans="2:7" s="1" customFormat="1" x14ac:dyDescent="0.2">
      <c r="F30" s="107"/>
    </row>
    <row r="31" spans="2:7" s="1" customFormat="1" x14ac:dyDescent="0.2">
      <c r="F31" s="107"/>
    </row>
    <row r="32" spans="2:7" s="1" customFormat="1" x14ac:dyDescent="0.2">
      <c r="F32" s="107"/>
    </row>
    <row r="34" spans="6:6" s="1" customFormat="1" x14ac:dyDescent="0.2">
      <c r="F34" s="108"/>
    </row>
  </sheetData>
  <mergeCells count="6">
    <mergeCell ref="G8:G9"/>
    <mergeCell ref="B8:B9"/>
    <mergeCell ref="C8:C9"/>
    <mergeCell ref="D8:D9"/>
    <mergeCell ref="E8:E9"/>
    <mergeCell ref="F8:F9"/>
  </mergeCells>
  <pageMargins left="0" right="0" top="0" bottom="0" header="0.31496062992125984" footer="0.31496062992125984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39"/>
  <sheetViews>
    <sheetView topLeftCell="B1" zoomScaleNormal="100" workbookViewId="0">
      <selection activeCell="F29" sqref="F29"/>
    </sheetView>
  </sheetViews>
  <sheetFormatPr defaultRowHeight="12" x14ac:dyDescent="0.2"/>
  <cols>
    <col min="1" max="1" width="9.140625" style="1"/>
    <col min="2" max="2" width="53.7109375" style="1" bestFit="1" customWidth="1"/>
    <col min="3" max="3" width="11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249" width="9.140625" style="3"/>
    <col min="250" max="250" width="53.7109375" style="3" bestFit="1" customWidth="1"/>
    <col min="251" max="251" width="8.42578125" style="3" customWidth="1"/>
    <col min="252" max="252" width="21.42578125" style="3" customWidth="1"/>
    <col min="253" max="253" width="21.140625" style="3" customWidth="1"/>
    <col min="254" max="254" width="21.5703125" style="3" customWidth="1"/>
    <col min="255" max="255" width="15" style="3" customWidth="1"/>
    <col min="256" max="256" width="20.5703125" style="3" customWidth="1"/>
    <col min="257" max="257" width="19.85546875" style="3" customWidth="1"/>
    <col min="258" max="258" width="9.140625" style="3"/>
    <col min="259" max="260" width="9.28515625" style="3" bestFit="1" customWidth="1"/>
    <col min="261" max="262" width="18.42578125" style="3" bestFit="1" customWidth="1"/>
    <col min="263" max="505" width="9.140625" style="3"/>
    <col min="506" max="506" width="53.7109375" style="3" bestFit="1" customWidth="1"/>
    <col min="507" max="507" width="8.42578125" style="3" customWidth="1"/>
    <col min="508" max="508" width="21.42578125" style="3" customWidth="1"/>
    <col min="509" max="509" width="21.140625" style="3" customWidth="1"/>
    <col min="510" max="510" width="21.5703125" style="3" customWidth="1"/>
    <col min="511" max="511" width="15" style="3" customWidth="1"/>
    <col min="512" max="512" width="20.5703125" style="3" customWidth="1"/>
    <col min="513" max="513" width="19.85546875" style="3" customWidth="1"/>
    <col min="514" max="514" width="9.140625" style="3"/>
    <col min="515" max="516" width="9.28515625" style="3" bestFit="1" customWidth="1"/>
    <col min="517" max="518" width="18.42578125" style="3" bestFit="1" customWidth="1"/>
    <col min="519" max="761" width="9.140625" style="3"/>
    <col min="762" max="762" width="53.7109375" style="3" bestFit="1" customWidth="1"/>
    <col min="763" max="763" width="8.42578125" style="3" customWidth="1"/>
    <col min="764" max="764" width="21.42578125" style="3" customWidth="1"/>
    <col min="765" max="765" width="21.140625" style="3" customWidth="1"/>
    <col min="766" max="766" width="21.5703125" style="3" customWidth="1"/>
    <col min="767" max="767" width="15" style="3" customWidth="1"/>
    <col min="768" max="768" width="20.5703125" style="3" customWidth="1"/>
    <col min="769" max="769" width="19.85546875" style="3" customWidth="1"/>
    <col min="770" max="770" width="9.140625" style="3"/>
    <col min="771" max="772" width="9.28515625" style="3" bestFit="1" customWidth="1"/>
    <col min="773" max="774" width="18.42578125" style="3" bestFit="1" customWidth="1"/>
    <col min="775" max="1017" width="9.140625" style="3"/>
    <col min="1018" max="1018" width="53.7109375" style="3" bestFit="1" customWidth="1"/>
    <col min="1019" max="1019" width="8.42578125" style="3" customWidth="1"/>
    <col min="1020" max="1020" width="21.42578125" style="3" customWidth="1"/>
    <col min="1021" max="1021" width="21.140625" style="3" customWidth="1"/>
    <col min="1022" max="1022" width="21.5703125" style="3" customWidth="1"/>
    <col min="1023" max="1023" width="15" style="3" customWidth="1"/>
    <col min="1024" max="1024" width="20.5703125" style="3" customWidth="1"/>
    <col min="1025" max="1025" width="19.85546875" style="3" customWidth="1"/>
    <col min="1026" max="1026" width="9.140625" style="3"/>
    <col min="1027" max="1028" width="9.28515625" style="3" bestFit="1" customWidth="1"/>
    <col min="1029" max="1030" width="18.42578125" style="3" bestFit="1" customWidth="1"/>
    <col min="1031" max="1273" width="9.140625" style="3"/>
    <col min="1274" max="1274" width="53.7109375" style="3" bestFit="1" customWidth="1"/>
    <col min="1275" max="1275" width="8.42578125" style="3" customWidth="1"/>
    <col min="1276" max="1276" width="21.42578125" style="3" customWidth="1"/>
    <col min="1277" max="1277" width="21.140625" style="3" customWidth="1"/>
    <col min="1278" max="1278" width="21.5703125" style="3" customWidth="1"/>
    <col min="1279" max="1279" width="15" style="3" customWidth="1"/>
    <col min="1280" max="1280" width="20.5703125" style="3" customWidth="1"/>
    <col min="1281" max="1281" width="19.85546875" style="3" customWidth="1"/>
    <col min="1282" max="1282" width="9.140625" style="3"/>
    <col min="1283" max="1284" width="9.28515625" style="3" bestFit="1" customWidth="1"/>
    <col min="1285" max="1286" width="18.42578125" style="3" bestFit="1" customWidth="1"/>
    <col min="1287" max="1529" width="9.140625" style="3"/>
    <col min="1530" max="1530" width="53.7109375" style="3" bestFit="1" customWidth="1"/>
    <col min="1531" max="1531" width="8.42578125" style="3" customWidth="1"/>
    <col min="1532" max="1532" width="21.42578125" style="3" customWidth="1"/>
    <col min="1533" max="1533" width="21.140625" style="3" customWidth="1"/>
    <col min="1534" max="1534" width="21.5703125" style="3" customWidth="1"/>
    <col min="1535" max="1535" width="15" style="3" customWidth="1"/>
    <col min="1536" max="1536" width="20.5703125" style="3" customWidth="1"/>
    <col min="1537" max="1537" width="19.85546875" style="3" customWidth="1"/>
    <col min="1538" max="1538" width="9.140625" style="3"/>
    <col min="1539" max="1540" width="9.28515625" style="3" bestFit="1" customWidth="1"/>
    <col min="1541" max="1542" width="18.42578125" style="3" bestFit="1" customWidth="1"/>
    <col min="1543" max="1785" width="9.140625" style="3"/>
    <col min="1786" max="1786" width="53.7109375" style="3" bestFit="1" customWidth="1"/>
    <col min="1787" max="1787" width="8.42578125" style="3" customWidth="1"/>
    <col min="1788" max="1788" width="21.42578125" style="3" customWidth="1"/>
    <col min="1789" max="1789" width="21.140625" style="3" customWidth="1"/>
    <col min="1790" max="1790" width="21.5703125" style="3" customWidth="1"/>
    <col min="1791" max="1791" width="15" style="3" customWidth="1"/>
    <col min="1792" max="1792" width="20.5703125" style="3" customWidth="1"/>
    <col min="1793" max="1793" width="19.85546875" style="3" customWidth="1"/>
    <col min="1794" max="1794" width="9.140625" style="3"/>
    <col min="1795" max="1796" width="9.28515625" style="3" bestFit="1" customWidth="1"/>
    <col min="1797" max="1798" width="18.42578125" style="3" bestFit="1" customWidth="1"/>
    <col min="1799" max="2041" width="9.140625" style="3"/>
    <col min="2042" max="2042" width="53.7109375" style="3" bestFit="1" customWidth="1"/>
    <col min="2043" max="2043" width="8.42578125" style="3" customWidth="1"/>
    <col min="2044" max="2044" width="21.42578125" style="3" customWidth="1"/>
    <col min="2045" max="2045" width="21.140625" style="3" customWidth="1"/>
    <col min="2046" max="2046" width="21.5703125" style="3" customWidth="1"/>
    <col min="2047" max="2047" width="15" style="3" customWidth="1"/>
    <col min="2048" max="2048" width="20.5703125" style="3" customWidth="1"/>
    <col min="2049" max="2049" width="19.85546875" style="3" customWidth="1"/>
    <col min="2050" max="2050" width="9.140625" style="3"/>
    <col min="2051" max="2052" width="9.28515625" style="3" bestFit="1" customWidth="1"/>
    <col min="2053" max="2054" width="18.42578125" style="3" bestFit="1" customWidth="1"/>
    <col min="2055" max="2297" width="9.140625" style="3"/>
    <col min="2298" max="2298" width="53.7109375" style="3" bestFit="1" customWidth="1"/>
    <col min="2299" max="2299" width="8.42578125" style="3" customWidth="1"/>
    <col min="2300" max="2300" width="21.42578125" style="3" customWidth="1"/>
    <col min="2301" max="2301" width="21.140625" style="3" customWidth="1"/>
    <col min="2302" max="2302" width="21.5703125" style="3" customWidth="1"/>
    <col min="2303" max="2303" width="15" style="3" customWidth="1"/>
    <col min="2304" max="2304" width="20.5703125" style="3" customWidth="1"/>
    <col min="2305" max="2305" width="19.85546875" style="3" customWidth="1"/>
    <col min="2306" max="2306" width="9.140625" style="3"/>
    <col min="2307" max="2308" width="9.28515625" style="3" bestFit="1" customWidth="1"/>
    <col min="2309" max="2310" width="18.42578125" style="3" bestFit="1" customWidth="1"/>
    <col min="2311" max="2553" width="9.140625" style="3"/>
    <col min="2554" max="2554" width="53.7109375" style="3" bestFit="1" customWidth="1"/>
    <col min="2555" max="2555" width="8.42578125" style="3" customWidth="1"/>
    <col min="2556" max="2556" width="21.42578125" style="3" customWidth="1"/>
    <col min="2557" max="2557" width="21.140625" style="3" customWidth="1"/>
    <col min="2558" max="2558" width="21.5703125" style="3" customWidth="1"/>
    <col min="2559" max="2559" width="15" style="3" customWidth="1"/>
    <col min="2560" max="2560" width="20.5703125" style="3" customWidth="1"/>
    <col min="2561" max="2561" width="19.85546875" style="3" customWidth="1"/>
    <col min="2562" max="2562" width="9.140625" style="3"/>
    <col min="2563" max="2564" width="9.28515625" style="3" bestFit="1" customWidth="1"/>
    <col min="2565" max="2566" width="18.42578125" style="3" bestFit="1" customWidth="1"/>
    <col min="2567" max="2809" width="9.140625" style="3"/>
    <col min="2810" max="2810" width="53.7109375" style="3" bestFit="1" customWidth="1"/>
    <col min="2811" max="2811" width="8.42578125" style="3" customWidth="1"/>
    <col min="2812" max="2812" width="21.42578125" style="3" customWidth="1"/>
    <col min="2813" max="2813" width="21.140625" style="3" customWidth="1"/>
    <col min="2814" max="2814" width="21.5703125" style="3" customWidth="1"/>
    <col min="2815" max="2815" width="15" style="3" customWidth="1"/>
    <col min="2816" max="2816" width="20.5703125" style="3" customWidth="1"/>
    <col min="2817" max="2817" width="19.85546875" style="3" customWidth="1"/>
    <col min="2818" max="2818" width="9.140625" style="3"/>
    <col min="2819" max="2820" width="9.28515625" style="3" bestFit="1" customWidth="1"/>
    <col min="2821" max="2822" width="18.42578125" style="3" bestFit="1" customWidth="1"/>
    <col min="2823" max="3065" width="9.140625" style="3"/>
    <col min="3066" max="3066" width="53.7109375" style="3" bestFit="1" customWidth="1"/>
    <col min="3067" max="3067" width="8.42578125" style="3" customWidth="1"/>
    <col min="3068" max="3068" width="21.42578125" style="3" customWidth="1"/>
    <col min="3069" max="3069" width="21.140625" style="3" customWidth="1"/>
    <col min="3070" max="3070" width="21.5703125" style="3" customWidth="1"/>
    <col min="3071" max="3071" width="15" style="3" customWidth="1"/>
    <col min="3072" max="3072" width="20.5703125" style="3" customWidth="1"/>
    <col min="3073" max="3073" width="19.85546875" style="3" customWidth="1"/>
    <col min="3074" max="3074" width="9.140625" style="3"/>
    <col min="3075" max="3076" width="9.28515625" style="3" bestFit="1" customWidth="1"/>
    <col min="3077" max="3078" width="18.42578125" style="3" bestFit="1" customWidth="1"/>
    <col min="3079" max="3321" width="9.140625" style="3"/>
    <col min="3322" max="3322" width="53.7109375" style="3" bestFit="1" customWidth="1"/>
    <col min="3323" max="3323" width="8.42578125" style="3" customWidth="1"/>
    <col min="3324" max="3324" width="21.42578125" style="3" customWidth="1"/>
    <col min="3325" max="3325" width="21.140625" style="3" customWidth="1"/>
    <col min="3326" max="3326" width="21.5703125" style="3" customWidth="1"/>
    <col min="3327" max="3327" width="15" style="3" customWidth="1"/>
    <col min="3328" max="3328" width="20.5703125" style="3" customWidth="1"/>
    <col min="3329" max="3329" width="19.85546875" style="3" customWidth="1"/>
    <col min="3330" max="3330" width="9.140625" style="3"/>
    <col min="3331" max="3332" width="9.28515625" style="3" bestFit="1" customWidth="1"/>
    <col min="3333" max="3334" width="18.42578125" style="3" bestFit="1" customWidth="1"/>
    <col min="3335" max="3577" width="9.140625" style="3"/>
    <col min="3578" max="3578" width="53.7109375" style="3" bestFit="1" customWidth="1"/>
    <col min="3579" max="3579" width="8.42578125" style="3" customWidth="1"/>
    <col min="3580" max="3580" width="21.42578125" style="3" customWidth="1"/>
    <col min="3581" max="3581" width="21.140625" style="3" customWidth="1"/>
    <col min="3582" max="3582" width="21.5703125" style="3" customWidth="1"/>
    <col min="3583" max="3583" width="15" style="3" customWidth="1"/>
    <col min="3584" max="3584" width="20.5703125" style="3" customWidth="1"/>
    <col min="3585" max="3585" width="19.85546875" style="3" customWidth="1"/>
    <col min="3586" max="3586" width="9.140625" style="3"/>
    <col min="3587" max="3588" width="9.28515625" style="3" bestFit="1" customWidth="1"/>
    <col min="3589" max="3590" width="18.42578125" style="3" bestFit="1" customWidth="1"/>
    <col min="3591" max="3833" width="9.140625" style="3"/>
    <col min="3834" max="3834" width="53.7109375" style="3" bestFit="1" customWidth="1"/>
    <col min="3835" max="3835" width="8.42578125" style="3" customWidth="1"/>
    <col min="3836" max="3836" width="21.42578125" style="3" customWidth="1"/>
    <col min="3837" max="3837" width="21.140625" style="3" customWidth="1"/>
    <col min="3838" max="3838" width="21.5703125" style="3" customWidth="1"/>
    <col min="3839" max="3839" width="15" style="3" customWidth="1"/>
    <col min="3840" max="3840" width="20.5703125" style="3" customWidth="1"/>
    <col min="3841" max="3841" width="19.85546875" style="3" customWidth="1"/>
    <col min="3842" max="3842" width="9.140625" style="3"/>
    <col min="3843" max="3844" width="9.28515625" style="3" bestFit="1" customWidth="1"/>
    <col min="3845" max="3846" width="18.42578125" style="3" bestFit="1" customWidth="1"/>
    <col min="3847" max="4089" width="9.140625" style="3"/>
    <col min="4090" max="4090" width="53.7109375" style="3" bestFit="1" customWidth="1"/>
    <col min="4091" max="4091" width="8.42578125" style="3" customWidth="1"/>
    <col min="4092" max="4092" width="21.42578125" style="3" customWidth="1"/>
    <col min="4093" max="4093" width="21.140625" style="3" customWidth="1"/>
    <col min="4094" max="4094" width="21.5703125" style="3" customWidth="1"/>
    <col min="4095" max="4095" width="15" style="3" customWidth="1"/>
    <col min="4096" max="4096" width="20.5703125" style="3" customWidth="1"/>
    <col min="4097" max="4097" width="19.85546875" style="3" customWidth="1"/>
    <col min="4098" max="4098" width="9.140625" style="3"/>
    <col min="4099" max="4100" width="9.28515625" style="3" bestFit="1" customWidth="1"/>
    <col min="4101" max="4102" width="18.42578125" style="3" bestFit="1" customWidth="1"/>
    <col min="4103" max="4345" width="9.140625" style="3"/>
    <col min="4346" max="4346" width="53.7109375" style="3" bestFit="1" customWidth="1"/>
    <col min="4347" max="4347" width="8.42578125" style="3" customWidth="1"/>
    <col min="4348" max="4348" width="21.42578125" style="3" customWidth="1"/>
    <col min="4349" max="4349" width="21.140625" style="3" customWidth="1"/>
    <col min="4350" max="4350" width="21.5703125" style="3" customWidth="1"/>
    <col min="4351" max="4351" width="15" style="3" customWidth="1"/>
    <col min="4352" max="4352" width="20.5703125" style="3" customWidth="1"/>
    <col min="4353" max="4353" width="19.85546875" style="3" customWidth="1"/>
    <col min="4354" max="4354" width="9.140625" style="3"/>
    <col min="4355" max="4356" width="9.28515625" style="3" bestFit="1" customWidth="1"/>
    <col min="4357" max="4358" width="18.42578125" style="3" bestFit="1" customWidth="1"/>
    <col min="4359" max="4601" width="9.140625" style="3"/>
    <col min="4602" max="4602" width="53.7109375" style="3" bestFit="1" customWidth="1"/>
    <col min="4603" max="4603" width="8.42578125" style="3" customWidth="1"/>
    <col min="4604" max="4604" width="21.42578125" style="3" customWidth="1"/>
    <col min="4605" max="4605" width="21.140625" style="3" customWidth="1"/>
    <col min="4606" max="4606" width="21.5703125" style="3" customWidth="1"/>
    <col min="4607" max="4607" width="15" style="3" customWidth="1"/>
    <col min="4608" max="4608" width="20.5703125" style="3" customWidth="1"/>
    <col min="4609" max="4609" width="19.85546875" style="3" customWidth="1"/>
    <col min="4610" max="4610" width="9.140625" style="3"/>
    <col min="4611" max="4612" width="9.28515625" style="3" bestFit="1" customWidth="1"/>
    <col min="4613" max="4614" width="18.42578125" style="3" bestFit="1" customWidth="1"/>
    <col min="4615" max="4857" width="9.140625" style="3"/>
    <col min="4858" max="4858" width="53.7109375" style="3" bestFit="1" customWidth="1"/>
    <col min="4859" max="4859" width="8.42578125" style="3" customWidth="1"/>
    <col min="4860" max="4860" width="21.42578125" style="3" customWidth="1"/>
    <col min="4861" max="4861" width="21.140625" style="3" customWidth="1"/>
    <col min="4862" max="4862" width="21.5703125" style="3" customWidth="1"/>
    <col min="4863" max="4863" width="15" style="3" customWidth="1"/>
    <col min="4864" max="4864" width="20.5703125" style="3" customWidth="1"/>
    <col min="4865" max="4865" width="19.85546875" style="3" customWidth="1"/>
    <col min="4866" max="4866" width="9.140625" style="3"/>
    <col min="4867" max="4868" width="9.28515625" style="3" bestFit="1" customWidth="1"/>
    <col min="4869" max="4870" width="18.42578125" style="3" bestFit="1" customWidth="1"/>
    <col min="4871" max="5113" width="9.140625" style="3"/>
    <col min="5114" max="5114" width="53.7109375" style="3" bestFit="1" customWidth="1"/>
    <col min="5115" max="5115" width="8.42578125" style="3" customWidth="1"/>
    <col min="5116" max="5116" width="21.42578125" style="3" customWidth="1"/>
    <col min="5117" max="5117" width="21.140625" style="3" customWidth="1"/>
    <col min="5118" max="5118" width="21.5703125" style="3" customWidth="1"/>
    <col min="5119" max="5119" width="15" style="3" customWidth="1"/>
    <col min="5120" max="5120" width="20.5703125" style="3" customWidth="1"/>
    <col min="5121" max="5121" width="19.85546875" style="3" customWidth="1"/>
    <col min="5122" max="5122" width="9.140625" style="3"/>
    <col min="5123" max="5124" width="9.28515625" style="3" bestFit="1" customWidth="1"/>
    <col min="5125" max="5126" width="18.42578125" style="3" bestFit="1" customWidth="1"/>
    <col min="5127" max="5369" width="9.140625" style="3"/>
    <col min="5370" max="5370" width="53.7109375" style="3" bestFit="1" customWidth="1"/>
    <col min="5371" max="5371" width="8.42578125" style="3" customWidth="1"/>
    <col min="5372" max="5372" width="21.42578125" style="3" customWidth="1"/>
    <col min="5373" max="5373" width="21.140625" style="3" customWidth="1"/>
    <col min="5374" max="5374" width="21.5703125" style="3" customWidth="1"/>
    <col min="5375" max="5375" width="15" style="3" customWidth="1"/>
    <col min="5376" max="5376" width="20.5703125" style="3" customWidth="1"/>
    <col min="5377" max="5377" width="19.85546875" style="3" customWidth="1"/>
    <col min="5378" max="5378" width="9.140625" style="3"/>
    <col min="5379" max="5380" width="9.28515625" style="3" bestFit="1" customWidth="1"/>
    <col min="5381" max="5382" width="18.42578125" style="3" bestFit="1" customWidth="1"/>
    <col min="5383" max="5625" width="9.140625" style="3"/>
    <col min="5626" max="5626" width="53.7109375" style="3" bestFit="1" customWidth="1"/>
    <col min="5627" max="5627" width="8.42578125" style="3" customWidth="1"/>
    <col min="5628" max="5628" width="21.42578125" style="3" customWidth="1"/>
    <col min="5629" max="5629" width="21.140625" style="3" customWidth="1"/>
    <col min="5630" max="5630" width="21.5703125" style="3" customWidth="1"/>
    <col min="5631" max="5631" width="15" style="3" customWidth="1"/>
    <col min="5632" max="5632" width="20.5703125" style="3" customWidth="1"/>
    <col min="5633" max="5633" width="19.85546875" style="3" customWidth="1"/>
    <col min="5634" max="5634" width="9.140625" style="3"/>
    <col min="5635" max="5636" width="9.28515625" style="3" bestFit="1" customWidth="1"/>
    <col min="5637" max="5638" width="18.42578125" style="3" bestFit="1" customWidth="1"/>
    <col min="5639" max="5881" width="9.140625" style="3"/>
    <col min="5882" max="5882" width="53.7109375" style="3" bestFit="1" customWidth="1"/>
    <col min="5883" max="5883" width="8.42578125" style="3" customWidth="1"/>
    <col min="5884" max="5884" width="21.42578125" style="3" customWidth="1"/>
    <col min="5885" max="5885" width="21.140625" style="3" customWidth="1"/>
    <col min="5886" max="5886" width="21.5703125" style="3" customWidth="1"/>
    <col min="5887" max="5887" width="15" style="3" customWidth="1"/>
    <col min="5888" max="5888" width="20.5703125" style="3" customWidth="1"/>
    <col min="5889" max="5889" width="19.85546875" style="3" customWidth="1"/>
    <col min="5890" max="5890" width="9.140625" style="3"/>
    <col min="5891" max="5892" width="9.28515625" style="3" bestFit="1" customWidth="1"/>
    <col min="5893" max="5894" width="18.42578125" style="3" bestFit="1" customWidth="1"/>
    <col min="5895" max="6137" width="9.140625" style="3"/>
    <col min="6138" max="6138" width="53.7109375" style="3" bestFit="1" customWidth="1"/>
    <col min="6139" max="6139" width="8.42578125" style="3" customWidth="1"/>
    <col min="6140" max="6140" width="21.42578125" style="3" customWidth="1"/>
    <col min="6141" max="6141" width="21.140625" style="3" customWidth="1"/>
    <col min="6142" max="6142" width="21.5703125" style="3" customWidth="1"/>
    <col min="6143" max="6143" width="15" style="3" customWidth="1"/>
    <col min="6144" max="6144" width="20.5703125" style="3" customWidth="1"/>
    <col min="6145" max="6145" width="19.85546875" style="3" customWidth="1"/>
    <col min="6146" max="6146" width="9.140625" style="3"/>
    <col min="6147" max="6148" width="9.28515625" style="3" bestFit="1" customWidth="1"/>
    <col min="6149" max="6150" width="18.42578125" style="3" bestFit="1" customWidth="1"/>
    <col min="6151" max="6393" width="9.140625" style="3"/>
    <col min="6394" max="6394" width="53.7109375" style="3" bestFit="1" customWidth="1"/>
    <col min="6395" max="6395" width="8.42578125" style="3" customWidth="1"/>
    <col min="6396" max="6396" width="21.42578125" style="3" customWidth="1"/>
    <col min="6397" max="6397" width="21.140625" style="3" customWidth="1"/>
    <col min="6398" max="6398" width="21.5703125" style="3" customWidth="1"/>
    <col min="6399" max="6399" width="15" style="3" customWidth="1"/>
    <col min="6400" max="6400" width="20.5703125" style="3" customWidth="1"/>
    <col min="6401" max="6401" width="19.85546875" style="3" customWidth="1"/>
    <col min="6402" max="6402" width="9.140625" style="3"/>
    <col min="6403" max="6404" width="9.28515625" style="3" bestFit="1" customWidth="1"/>
    <col min="6405" max="6406" width="18.42578125" style="3" bestFit="1" customWidth="1"/>
    <col min="6407" max="6649" width="9.140625" style="3"/>
    <col min="6650" max="6650" width="53.7109375" style="3" bestFit="1" customWidth="1"/>
    <col min="6651" max="6651" width="8.42578125" style="3" customWidth="1"/>
    <col min="6652" max="6652" width="21.42578125" style="3" customWidth="1"/>
    <col min="6653" max="6653" width="21.140625" style="3" customWidth="1"/>
    <col min="6654" max="6654" width="21.5703125" style="3" customWidth="1"/>
    <col min="6655" max="6655" width="15" style="3" customWidth="1"/>
    <col min="6656" max="6656" width="20.5703125" style="3" customWidth="1"/>
    <col min="6657" max="6657" width="19.85546875" style="3" customWidth="1"/>
    <col min="6658" max="6658" width="9.140625" style="3"/>
    <col min="6659" max="6660" width="9.28515625" style="3" bestFit="1" customWidth="1"/>
    <col min="6661" max="6662" width="18.42578125" style="3" bestFit="1" customWidth="1"/>
    <col min="6663" max="6905" width="9.140625" style="3"/>
    <col min="6906" max="6906" width="53.7109375" style="3" bestFit="1" customWidth="1"/>
    <col min="6907" max="6907" width="8.42578125" style="3" customWidth="1"/>
    <col min="6908" max="6908" width="21.42578125" style="3" customWidth="1"/>
    <col min="6909" max="6909" width="21.140625" style="3" customWidth="1"/>
    <col min="6910" max="6910" width="21.5703125" style="3" customWidth="1"/>
    <col min="6911" max="6911" width="15" style="3" customWidth="1"/>
    <col min="6912" max="6912" width="20.5703125" style="3" customWidth="1"/>
    <col min="6913" max="6913" width="19.85546875" style="3" customWidth="1"/>
    <col min="6914" max="6914" width="9.140625" style="3"/>
    <col min="6915" max="6916" width="9.28515625" style="3" bestFit="1" customWidth="1"/>
    <col min="6917" max="6918" width="18.42578125" style="3" bestFit="1" customWidth="1"/>
    <col min="6919" max="7161" width="9.140625" style="3"/>
    <col min="7162" max="7162" width="53.7109375" style="3" bestFit="1" customWidth="1"/>
    <col min="7163" max="7163" width="8.42578125" style="3" customWidth="1"/>
    <col min="7164" max="7164" width="21.42578125" style="3" customWidth="1"/>
    <col min="7165" max="7165" width="21.140625" style="3" customWidth="1"/>
    <col min="7166" max="7166" width="21.5703125" style="3" customWidth="1"/>
    <col min="7167" max="7167" width="15" style="3" customWidth="1"/>
    <col min="7168" max="7168" width="20.5703125" style="3" customWidth="1"/>
    <col min="7169" max="7169" width="19.85546875" style="3" customWidth="1"/>
    <col min="7170" max="7170" width="9.140625" style="3"/>
    <col min="7171" max="7172" width="9.28515625" style="3" bestFit="1" customWidth="1"/>
    <col min="7173" max="7174" width="18.42578125" style="3" bestFit="1" customWidth="1"/>
    <col min="7175" max="7417" width="9.140625" style="3"/>
    <col min="7418" max="7418" width="53.7109375" style="3" bestFit="1" customWidth="1"/>
    <col min="7419" max="7419" width="8.42578125" style="3" customWidth="1"/>
    <col min="7420" max="7420" width="21.42578125" style="3" customWidth="1"/>
    <col min="7421" max="7421" width="21.140625" style="3" customWidth="1"/>
    <col min="7422" max="7422" width="21.5703125" style="3" customWidth="1"/>
    <col min="7423" max="7423" width="15" style="3" customWidth="1"/>
    <col min="7424" max="7424" width="20.5703125" style="3" customWidth="1"/>
    <col min="7425" max="7425" width="19.85546875" style="3" customWidth="1"/>
    <col min="7426" max="7426" width="9.140625" style="3"/>
    <col min="7427" max="7428" width="9.28515625" style="3" bestFit="1" customWidth="1"/>
    <col min="7429" max="7430" width="18.42578125" style="3" bestFit="1" customWidth="1"/>
    <col min="7431" max="7673" width="9.140625" style="3"/>
    <col min="7674" max="7674" width="53.7109375" style="3" bestFit="1" customWidth="1"/>
    <col min="7675" max="7675" width="8.42578125" style="3" customWidth="1"/>
    <col min="7676" max="7676" width="21.42578125" style="3" customWidth="1"/>
    <col min="7677" max="7677" width="21.140625" style="3" customWidth="1"/>
    <col min="7678" max="7678" width="21.5703125" style="3" customWidth="1"/>
    <col min="7679" max="7679" width="15" style="3" customWidth="1"/>
    <col min="7680" max="7680" width="20.5703125" style="3" customWidth="1"/>
    <col min="7681" max="7681" width="19.85546875" style="3" customWidth="1"/>
    <col min="7682" max="7682" width="9.140625" style="3"/>
    <col min="7683" max="7684" width="9.28515625" style="3" bestFit="1" customWidth="1"/>
    <col min="7685" max="7686" width="18.42578125" style="3" bestFit="1" customWidth="1"/>
    <col min="7687" max="7929" width="9.140625" style="3"/>
    <col min="7930" max="7930" width="53.7109375" style="3" bestFit="1" customWidth="1"/>
    <col min="7931" max="7931" width="8.42578125" style="3" customWidth="1"/>
    <col min="7932" max="7932" width="21.42578125" style="3" customWidth="1"/>
    <col min="7933" max="7933" width="21.140625" style="3" customWidth="1"/>
    <col min="7934" max="7934" width="21.5703125" style="3" customWidth="1"/>
    <col min="7935" max="7935" width="15" style="3" customWidth="1"/>
    <col min="7936" max="7936" width="20.5703125" style="3" customWidth="1"/>
    <col min="7937" max="7937" width="19.85546875" style="3" customWidth="1"/>
    <col min="7938" max="7938" width="9.140625" style="3"/>
    <col min="7939" max="7940" width="9.28515625" style="3" bestFit="1" customWidth="1"/>
    <col min="7941" max="7942" width="18.42578125" style="3" bestFit="1" customWidth="1"/>
    <col min="7943" max="8185" width="9.140625" style="3"/>
    <col min="8186" max="8186" width="53.7109375" style="3" bestFit="1" customWidth="1"/>
    <col min="8187" max="8187" width="8.42578125" style="3" customWidth="1"/>
    <col min="8188" max="8188" width="21.42578125" style="3" customWidth="1"/>
    <col min="8189" max="8189" width="21.140625" style="3" customWidth="1"/>
    <col min="8190" max="8190" width="21.5703125" style="3" customWidth="1"/>
    <col min="8191" max="8191" width="15" style="3" customWidth="1"/>
    <col min="8192" max="8192" width="20.5703125" style="3" customWidth="1"/>
    <col min="8193" max="8193" width="19.85546875" style="3" customWidth="1"/>
    <col min="8194" max="8194" width="9.140625" style="3"/>
    <col min="8195" max="8196" width="9.28515625" style="3" bestFit="1" customWidth="1"/>
    <col min="8197" max="8198" width="18.42578125" style="3" bestFit="1" customWidth="1"/>
    <col min="8199" max="8441" width="9.140625" style="3"/>
    <col min="8442" max="8442" width="53.7109375" style="3" bestFit="1" customWidth="1"/>
    <col min="8443" max="8443" width="8.42578125" style="3" customWidth="1"/>
    <col min="8444" max="8444" width="21.42578125" style="3" customWidth="1"/>
    <col min="8445" max="8445" width="21.140625" style="3" customWidth="1"/>
    <col min="8446" max="8446" width="21.5703125" style="3" customWidth="1"/>
    <col min="8447" max="8447" width="15" style="3" customWidth="1"/>
    <col min="8448" max="8448" width="20.5703125" style="3" customWidth="1"/>
    <col min="8449" max="8449" width="19.85546875" style="3" customWidth="1"/>
    <col min="8450" max="8450" width="9.140625" style="3"/>
    <col min="8451" max="8452" width="9.28515625" style="3" bestFit="1" customWidth="1"/>
    <col min="8453" max="8454" width="18.42578125" style="3" bestFit="1" customWidth="1"/>
    <col min="8455" max="8697" width="9.140625" style="3"/>
    <col min="8698" max="8698" width="53.7109375" style="3" bestFit="1" customWidth="1"/>
    <col min="8699" max="8699" width="8.42578125" style="3" customWidth="1"/>
    <col min="8700" max="8700" width="21.42578125" style="3" customWidth="1"/>
    <col min="8701" max="8701" width="21.140625" style="3" customWidth="1"/>
    <col min="8702" max="8702" width="21.5703125" style="3" customWidth="1"/>
    <col min="8703" max="8703" width="15" style="3" customWidth="1"/>
    <col min="8704" max="8704" width="20.5703125" style="3" customWidth="1"/>
    <col min="8705" max="8705" width="19.85546875" style="3" customWidth="1"/>
    <col min="8706" max="8706" width="9.140625" style="3"/>
    <col min="8707" max="8708" width="9.28515625" style="3" bestFit="1" customWidth="1"/>
    <col min="8709" max="8710" width="18.42578125" style="3" bestFit="1" customWidth="1"/>
    <col min="8711" max="8953" width="9.140625" style="3"/>
    <col min="8954" max="8954" width="53.7109375" style="3" bestFit="1" customWidth="1"/>
    <col min="8955" max="8955" width="8.42578125" style="3" customWidth="1"/>
    <col min="8956" max="8956" width="21.42578125" style="3" customWidth="1"/>
    <col min="8957" max="8957" width="21.140625" style="3" customWidth="1"/>
    <col min="8958" max="8958" width="21.5703125" style="3" customWidth="1"/>
    <col min="8959" max="8959" width="15" style="3" customWidth="1"/>
    <col min="8960" max="8960" width="20.5703125" style="3" customWidth="1"/>
    <col min="8961" max="8961" width="19.85546875" style="3" customWidth="1"/>
    <col min="8962" max="8962" width="9.140625" style="3"/>
    <col min="8963" max="8964" width="9.28515625" style="3" bestFit="1" customWidth="1"/>
    <col min="8965" max="8966" width="18.42578125" style="3" bestFit="1" customWidth="1"/>
    <col min="8967" max="9209" width="9.140625" style="3"/>
    <col min="9210" max="9210" width="53.7109375" style="3" bestFit="1" customWidth="1"/>
    <col min="9211" max="9211" width="8.42578125" style="3" customWidth="1"/>
    <col min="9212" max="9212" width="21.42578125" style="3" customWidth="1"/>
    <col min="9213" max="9213" width="21.140625" style="3" customWidth="1"/>
    <col min="9214" max="9214" width="21.5703125" style="3" customWidth="1"/>
    <col min="9215" max="9215" width="15" style="3" customWidth="1"/>
    <col min="9216" max="9216" width="20.5703125" style="3" customWidth="1"/>
    <col min="9217" max="9217" width="19.85546875" style="3" customWidth="1"/>
    <col min="9218" max="9218" width="9.140625" style="3"/>
    <col min="9219" max="9220" width="9.28515625" style="3" bestFit="1" customWidth="1"/>
    <col min="9221" max="9222" width="18.42578125" style="3" bestFit="1" customWidth="1"/>
    <col min="9223" max="9465" width="9.140625" style="3"/>
    <col min="9466" max="9466" width="53.7109375" style="3" bestFit="1" customWidth="1"/>
    <col min="9467" max="9467" width="8.42578125" style="3" customWidth="1"/>
    <col min="9468" max="9468" width="21.42578125" style="3" customWidth="1"/>
    <col min="9469" max="9469" width="21.140625" style="3" customWidth="1"/>
    <col min="9470" max="9470" width="21.5703125" style="3" customWidth="1"/>
    <col min="9471" max="9471" width="15" style="3" customWidth="1"/>
    <col min="9472" max="9472" width="20.5703125" style="3" customWidth="1"/>
    <col min="9473" max="9473" width="19.85546875" style="3" customWidth="1"/>
    <col min="9474" max="9474" width="9.140625" style="3"/>
    <col min="9475" max="9476" width="9.28515625" style="3" bestFit="1" customWidth="1"/>
    <col min="9477" max="9478" width="18.42578125" style="3" bestFit="1" customWidth="1"/>
    <col min="9479" max="9721" width="9.140625" style="3"/>
    <col min="9722" max="9722" width="53.7109375" style="3" bestFit="1" customWidth="1"/>
    <col min="9723" max="9723" width="8.42578125" style="3" customWidth="1"/>
    <col min="9724" max="9724" width="21.42578125" style="3" customWidth="1"/>
    <col min="9725" max="9725" width="21.140625" style="3" customWidth="1"/>
    <col min="9726" max="9726" width="21.5703125" style="3" customWidth="1"/>
    <col min="9727" max="9727" width="15" style="3" customWidth="1"/>
    <col min="9728" max="9728" width="20.5703125" style="3" customWidth="1"/>
    <col min="9729" max="9729" width="19.85546875" style="3" customWidth="1"/>
    <col min="9730" max="9730" width="9.140625" style="3"/>
    <col min="9731" max="9732" width="9.28515625" style="3" bestFit="1" customWidth="1"/>
    <col min="9733" max="9734" width="18.42578125" style="3" bestFit="1" customWidth="1"/>
    <col min="9735" max="9977" width="9.140625" style="3"/>
    <col min="9978" max="9978" width="53.7109375" style="3" bestFit="1" customWidth="1"/>
    <col min="9979" max="9979" width="8.42578125" style="3" customWidth="1"/>
    <col min="9980" max="9980" width="21.42578125" style="3" customWidth="1"/>
    <col min="9981" max="9981" width="21.140625" style="3" customWidth="1"/>
    <col min="9982" max="9982" width="21.5703125" style="3" customWidth="1"/>
    <col min="9983" max="9983" width="15" style="3" customWidth="1"/>
    <col min="9984" max="9984" width="20.5703125" style="3" customWidth="1"/>
    <col min="9985" max="9985" width="19.85546875" style="3" customWidth="1"/>
    <col min="9986" max="9986" width="9.140625" style="3"/>
    <col min="9987" max="9988" width="9.28515625" style="3" bestFit="1" customWidth="1"/>
    <col min="9989" max="9990" width="18.42578125" style="3" bestFit="1" customWidth="1"/>
    <col min="9991" max="10233" width="9.140625" style="3"/>
    <col min="10234" max="10234" width="53.7109375" style="3" bestFit="1" customWidth="1"/>
    <col min="10235" max="10235" width="8.42578125" style="3" customWidth="1"/>
    <col min="10236" max="10236" width="21.42578125" style="3" customWidth="1"/>
    <col min="10237" max="10237" width="21.140625" style="3" customWidth="1"/>
    <col min="10238" max="10238" width="21.5703125" style="3" customWidth="1"/>
    <col min="10239" max="10239" width="15" style="3" customWidth="1"/>
    <col min="10240" max="10240" width="20.5703125" style="3" customWidth="1"/>
    <col min="10241" max="10241" width="19.85546875" style="3" customWidth="1"/>
    <col min="10242" max="10242" width="9.140625" style="3"/>
    <col min="10243" max="10244" width="9.28515625" style="3" bestFit="1" customWidth="1"/>
    <col min="10245" max="10246" width="18.42578125" style="3" bestFit="1" customWidth="1"/>
    <col min="10247" max="10489" width="9.140625" style="3"/>
    <col min="10490" max="10490" width="53.7109375" style="3" bestFit="1" customWidth="1"/>
    <col min="10491" max="10491" width="8.42578125" style="3" customWidth="1"/>
    <col min="10492" max="10492" width="21.42578125" style="3" customWidth="1"/>
    <col min="10493" max="10493" width="21.140625" style="3" customWidth="1"/>
    <col min="10494" max="10494" width="21.5703125" style="3" customWidth="1"/>
    <col min="10495" max="10495" width="15" style="3" customWidth="1"/>
    <col min="10496" max="10496" width="20.5703125" style="3" customWidth="1"/>
    <col min="10497" max="10497" width="19.85546875" style="3" customWidth="1"/>
    <col min="10498" max="10498" width="9.140625" style="3"/>
    <col min="10499" max="10500" width="9.28515625" style="3" bestFit="1" customWidth="1"/>
    <col min="10501" max="10502" width="18.42578125" style="3" bestFit="1" customWidth="1"/>
    <col min="10503" max="10745" width="9.140625" style="3"/>
    <col min="10746" max="10746" width="53.7109375" style="3" bestFit="1" customWidth="1"/>
    <col min="10747" max="10747" width="8.42578125" style="3" customWidth="1"/>
    <col min="10748" max="10748" width="21.42578125" style="3" customWidth="1"/>
    <col min="10749" max="10749" width="21.140625" style="3" customWidth="1"/>
    <col min="10750" max="10750" width="21.5703125" style="3" customWidth="1"/>
    <col min="10751" max="10751" width="15" style="3" customWidth="1"/>
    <col min="10752" max="10752" width="20.5703125" style="3" customWidth="1"/>
    <col min="10753" max="10753" width="19.85546875" style="3" customWidth="1"/>
    <col min="10754" max="10754" width="9.140625" style="3"/>
    <col min="10755" max="10756" width="9.28515625" style="3" bestFit="1" customWidth="1"/>
    <col min="10757" max="10758" width="18.42578125" style="3" bestFit="1" customWidth="1"/>
    <col min="10759" max="11001" width="9.140625" style="3"/>
    <col min="11002" max="11002" width="53.7109375" style="3" bestFit="1" customWidth="1"/>
    <col min="11003" max="11003" width="8.42578125" style="3" customWidth="1"/>
    <col min="11004" max="11004" width="21.42578125" style="3" customWidth="1"/>
    <col min="11005" max="11005" width="21.140625" style="3" customWidth="1"/>
    <col min="11006" max="11006" width="21.5703125" style="3" customWidth="1"/>
    <col min="11007" max="11007" width="15" style="3" customWidth="1"/>
    <col min="11008" max="11008" width="20.5703125" style="3" customWidth="1"/>
    <col min="11009" max="11009" width="19.85546875" style="3" customWidth="1"/>
    <col min="11010" max="11010" width="9.140625" style="3"/>
    <col min="11011" max="11012" width="9.28515625" style="3" bestFit="1" customWidth="1"/>
    <col min="11013" max="11014" width="18.42578125" style="3" bestFit="1" customWidth="1"/>
    <col min="11015" max="11257" width="9.140625" style="3"/>
    <col min="11258" max="11258" width="53.7109375" style="3" bestFit="1" customWidth="1"/>
    <col min="11259" max="11259" width="8.42578125" style="3" customWidth="1"/>
    <col min="11260" max="11260" width="21.42578125" style="3" customWidth="1"/>
    <col min="11261" max="11261" width="21.140625" style="3" customWidth="1"/>
    <col min="11262" max="11262" width="21.5703125" style="3" customWidth="1"/>
    <col min="11263" max="11263" width="15" style="3" customWidth="1"/>
    <col min="11264" max="11264" width="20.5703125" style="3" customWidth="1"/>
    <col min="11265" max="11265" width="19.85546875" style="3" customWidth="1"/>
    <col min="11266" max="11266" width="9.140625" style="3"/>
    <col min="11267" max="11268" width="9.28515625" style="3" bestFit="1" customWidth="1"/>
    <col min="11269" max="11270" width="18.42578125" style="3" bestFit="1" customWidth="1"/>
    <col min="11271" max="11513" width="9.140625" style="3"/>
    <col min="11514" max="11514" width="53.7109375" style="3" bestFit="1" customWidth="1"/>
    <col min="11515" max="11515" width="8.42578125" style="3" customWidth="1"/>
    <col min="11516" max="11516" width="21.42578125" style="3" customWidth="1"/>
    <col min="11517" max="11517" width="21.140625" style="3" customWidth="1"/>
    <col min="11518" max="11518" width="21.5703125" style="3" customWidth="1"/>
    <col min="11519" max="11519" width="15" style="3" customWidth="1"/>
    <col min="11520" max="11520" width="20.5703125" style="3" customWidth="1"/>
    <col min="11521" max="11521" width="19.85546875" style="3" customWidth="1"/>
    <col min="11522" max="11522" width="9.140625" style="3"/>
    <col min="11523" max="11524" width="9.28515625" style="3" bestFit="1" customWidth="1"/>
    <col min="11525" max="11526" width="18.42578125" style="3" bestFit="1" customWidth="1"/>
    <col min="11527" max="11769" width="9.140625" style="3"/>
    <col min="11770" max="11770" width="53.7109375" style="3" bestFit="1" customWidth="1"/>
    <col min="11771" max="11771" width="8.42578125" style="3" customWidth="1"/>
    <col min="11772" max="11772" width="21.42578125" style="3" customWidth="1"/>
    <col min="11773" max="11773" width="21.140625" style="3" customWidth="1"/>
    <col min="11774" max="11774" width="21.5703125" style="3" customWidth="1"/>
    <col min="11775" max="11775" width="15" style="3" customWidth="1"/>
    <col min="11776" max="11776" width="20.5703125" style="3" customWidth="1"/>
    <col min="11777" max="11777" width="19.85546875" style="3" customWidth="1"/>
    <col min="11778" max="11778" width="9.140625" style="3"/>
    <col min="11779" max="11780" width="9.28515625" style="3" bestFit="1" customWidth="1"/>
    <col min="11781" max="11782" width="18.42578125" style="3" bestFit="1" customWidth="1"/>
    <col min="11783" max="12025" width="9.140625" style="3"/>
    <col min="12026" max="12026" width="53.7109375" style="3" bestFit="1" customWidth="1"/>
    <col min="12027" max="12027" width="8.42578125" style="3" customWidth="1"/>
    <col min="12028" max="12028" width="21.42578125" style="3" customWidth="1"/>
    <col min="12029" max="12029" width="21.140625" style="3" customWidth="1"/>
    <col min="12030" max="12030" width="21.5703125" style="3" customWidth="1"/>
    <col min="12031" max="12031" width="15" style="3" customWidth="1"/>
    <col min="12032" max="12032" width="20.5703125" style="3" customWidth="1"/>
    <col min="12033" max="12033" width="19.85546875" style="3" customWidth="1"/>
    <col min="12034" max="12034" width="9.140625" style="3"/>
    <col min="12035" max="12036" width="9.28515625" style="3" bestFit="1" customWidth="1"/>
    <col min="12037" max="12038" width="18.42578125" style="3" bestFit="1" customWidth="1"/>
    <col min="12039" max="12281" width="9.140625" style="3"/>
    <col min="12282" max="12282" width="53.7109375" style="3" bestFit="1" customWidth="1"/>
    <col min="12283" max="12283" width="8.42578125" style="3" customWidth="1"/>
    <col min="12284" max="12284" width="21.42578125" style="3" customWidth="1"/>
    <col min="12285" max="12285" width="21.140625" style="3" customWidth="1"/>
    <col min="12286" max="12286" width="21.5703125" style="3" customWidth="1"/>
    <col min="12287" max="12287" width="15" style="3" customWidth="1"/>
    <col min="12288" max="12288" width="20.5703125" style="3" customWidth="1"/>
    <col min="12289" max="12289" width="19.85546875" style="3" customWidth="1"/>
    <col min="12290" max="12290" width="9.140625" style="3"/>
    <col min="12291" max="12292" width="9.28515625" style="3" bestFit="1" customWidth="1"/>
    <col min="12293" max="12294" width="18.42578125" style="3" bestFit="1" customWidth="1"/>
    <col min="12295" max="12537" width="9.140625" style="3"/>
    <col min="12538" max="12538" width="53.7109375" style="3" bestFit="1" customWidth="1"/>
    <col min="12539" max="12539" width="8.42578125" style="3" customWidth="1"/>
    <col min="12540" max="12540" width="21.42578125" style="3" customWidth="1"/>
    <col min="12541" max="12541" width="21.140625" style="3" customWidth="1"/>
    <col min="12542" max="12542" width="21.5703125" style="3" customWidth="1"/>
    <col min="12543" max="12543" width="15" style="3" customWidth="1"/>
    <col min="12544" max="12544" width="20.5703125" style="3" customWidth="1"/>
    <col min="12545" max="12545" width="19.85546875" style="3" customWidth="1"/>
    <col min="12546" max="12546" width="9.140625" style="3"/>
    <col min="12547" max="12548" width="9.28515625" style="3" bestFit="1" customWidth="1"/>
    <col min="12549" max="12550" width="18.42578125" style="3" bestFit="1" customWidth="1"/>
    <col min="12551" max="12793" width="9.140625" style="3"/>
    <col min="12794" max="12794" width="53.7109375" style="3" bestFit="1" customWidth="1"/>
    <col min="12795" max="12795" width="8.42578125" style="3" customWidth="1"/>
    <col min="12796" max="12796" width="21.42578125" style="3" customWidth="1"/>
    <col min="12797" max="12797" width="21.140625" style="3" customWidth="1"/>
    <col min="12798" max="12798" width="21.5703125" style="3" customWidth="1"/>
    <col min="12799" max="12799" width="15" style="3" customWidth="1"/>
    <col min="12800" max="12800" width="20.5703125" style="3" customWidth="1"/>
    <col min="12801" max="12801" width="19.85546875" style="3" customWidth="1"/>
    <col min="12802" max="12802" width="9.140625" style="3"/>
    <col min="12803" max="12804" width="9.28515625" style="3" bestFit="1" customWidth="1"/>
    <col min="12805" max="12806" width="18.42578125" style="3" bestFit="1" customWidth="1"/>
    <col min="12807" max="13049" width="9.140625" style="3"/>
    <col min="13050" max="13050" width="53.7109375" style="3" bestFit="1" customWidth="1"/>
    <col min="13051" max="13051" width="8.42578125" style="3" customWidth="1"/>
    <col min="13052" max="13052" width="21.42578125" style="3" customWidth="1"/>
    <col min="13053" max="13053" width="21.140625" style="3" customWidth="1"/>
    <col min="13054" max="13054" width="21.5703125" style="3" customWidth="1"/>
    <col min="13055" max="13055" width="15" style="3" customWidth="1"/>
    <col min="13056" max="13056" width="20.5703125" style="3" customWidth="1"/>
    <col min="13057" max="13057" width="19.85546875" style="3" customWidth="1"/>
    <col min="13058" max="13058" width="9.140625" style="3"/>
    <col min="13059" max="13060" width="9.28515625" style="3" bestFit="1" customWidth="1"/>
    <col min="13061" max="13062" width="18.42578125" style="3" bestFit="1" customWidth="1"/>
    <col min="13063" max="13305" width="9.140625" style="3"/>
    <col min="13306" max="13306" width="53.7109375" style="3" bestFit="1" customWidth="1"/>
    <col min="13307" max="13307" width="8.42578125" style="3" customWidth="1"/>
    <col min="13308" max="13308" width="21.42578125" style="3" customWidth="1"/>
    <col min="13309" max="13309" width="21.140625" style="3" customWidth="1"/>
    <col min="13310" max="13310" width="21.5703125" style="3" customWidth="1"/>
    <col min="13311" max="13311" width="15" style="3" customWidth="1"/>
    <col min="13312" max="13312" width="20.5703125" style="3" customWidth="1"/>
    <col min="13313" max="13313" width="19.85546875" style="3" customWidth="1"/>
    <col min="13314" max="13314" width="9.140625" style="3"/>
    <col min="13315" max="13316" width="9.28515625" style="3" bestFit="1" customWidth="1"/>
    <col min="13317" max="13318" width="18.42578125" style="3" bestFit="1" customWidth="1"/>
    <col min="13319" max="13561" width="9.140625" style="3"/>
    <col min="13562" max="13562" width="53.7109375" style="3" bestFit="1" customWidth="1"/>
    <col min="13563" max="13563" width="8.42578125" style="3" customWidth="1"/>
    <col min="13564" max="13564" width="21.42578125" style="3" customWidth="1"/>
    <col min="13565" max="13565" width="21.140625" style="3" customWidth="1"/>
    <col min="13566" max="13566" width="21.5703125" style="3" customWidth="1"/>
    <col min="13567" max="13567" width="15" style="3" customWidth="1"/>
    <col min="13568" max="13568" width="20.5703125" style="3" customWidth="1"/>
    <col min="13569" max="13569" width="19.85546875" style="3" customWidth="1"/>
    <col min="13570" max="13570" width="9.140625" style="3"/>
    <col min="13571" max="13572" width="9.28515625" style="3" bestFit="1" customWidth="1"/>
    <col min="13573" max="13574" width="18.42578125" style="3" bestFit="1" customWidth="1"/>
    <col min="13575" max="13817" width="9.140625" style="3"/>
    <col min="13818" max="13818" width="53.7109375" style="3" bestFit="1" customWidth="1"/>
    <col min="13819" max="13819" width="8.42578125" style="3" customWidth="1"/>
    <col min="13820" max="13820" width="21.42578125" style="3" customWidth="1"/>
    <col min="13821" max="13821" width="21.140625" style="3" customWidth="1"/>
    <col min="13822" max="13822" width="21.5703125" style="3" customWidth="1"/>
    <col min="13823" max="13823" width="15" style="3" customWidth="1"/>
    <col min="13824" max="13824" width="20.5703125" style="3" customWidth="1"/>
    <col min="13825" max="13825" width="19.85546875" style="3" customWidth="1"/>
    <col min="13826" max="13826" width="9.140625" style="3"/>
    <col min="13827" max="13828" width="9.28515625" style="3" bestFit="1" customWidth="1"/>
    <col min="13829" max="13830" width="18.42578125" style="3" bestFit="1" customWidth="1"/>
    <col min="13831" max="14073" width="9.140625" style="3"/>
    <col min="14074" max="14074" width="53.7109375" style="3" bestFit="1" customWidth="1"/>
    <col min="14075" max="14075" width="8.42578125" style="3" customWidth="1"/>
    <col min="14076" max="14076" width="21.42578125" style="3" customWidth="1"/>
    <col min="14077" max="14077" width="21.140625" style="3" customWidth="1"/>
    <col min="14078" max="14078" width="21.5703125" style="3" customWidth="1"/>
    <col min="14079" max="14079" width="15" style="3" customWidth="1"/>
    <col min="14080" max="14080" width="20.5703125" style="3" customWidth="1"/>
    <col min="14081" max="14081" width="19.85546875" style="3" customWidth="1"/>
    <col min="14082" max="14082" width="9.140625" style="3"/>
    <col min="14083" max="14084" width="9.28515625" style="3" bestFit="1" customWidth="1"/>
    <col min="14085" max="14086" width="18.42578125" style="3" bestFit="1" customWidth="1"/>
    <col min="14087" max="14329" width="9.140625" style="3"/>
    <col min="14330" max="14330" width="53.7109375" style="3" bestFit="1" customWidth="1"/>
    <col min="14331" max="14331" width="8.42578125" style="3" customWidth="1"/>
    <col min="14332" max="14332" width="21.42578125" style="3" customWidth="1"/>
    <col min="14333" max="14333" width="21.140625" style="3" customWidth="1"/>
    <col min="14334" max="14334" width="21.5703125" style="3" customWidth="1"/>
    <col min="14335" max="14335" width="15" style="3" customWidth="1"/>
    <col min="14336" max="14336" width="20.5703125" style="3" customWidth="1"/>
    <col min="14337" max="14337" width="19.85546875" style="3" customWidth="1"/>
    <col min="14338" max="14338" width="9.140625" style="3"/>
    <col min="14339" max="14340" width="9.28515625" style="3" bestFit="1" customWidth="1"/>
    <col min="14341" max="14342" width="18.42578125" style="3" bestFit="1" customWidth="1"/>
    <col min="14343" max="14585" width="9.140625" style="3"/>
    <col min="14586" max="14586" width="53.7109375" style="3" bestFit="1" customWidth="1"/>
    <col min="14587" max="14587" width="8.42578125" style="3" customWidth="1"/>
    <col min="14588" max="14588" width="21.42578125" style="3" customWidth="1"/>
    <col min="14589" max="14589" width="21.140625" style="3" customWidth="1"/>
    <col min="14590" max="14590" width="21.5703125" style="3" customWidth="1"/>
    <col min="14591" max="14591" width="15" style="3" customWidth="1"/>
    <col min="14592" max="14592" width="20.5703125" style="3" customWidth="1"/>
    <col min="14593" max="14593" width="19.85546875" style="3" customWidth="1"/>
    <col min="14594" max="14594" width="9.140625" style="3"/>
    <col min="14595" max="14596" width="9.28515625" style="3" bestFit="1" customWidth="1"/>
    <col min="14597" max="14598" width="18.42578125" style="3" bestFit="1" customWidth="1"/>
    <col min="14599" max="14841" width="9.140625" style="3"/>
    <col min="14842" max="14842" width="53.7109375" style="3" bestFit="1" customWidth="1"/>
    <col min="14843" max="14843" width="8.42578125" style="3" customWidth="1"/>
    <col min="14844" max="14844" width="21.42578125" style="3" customWidth="1"/>
    <col min="14845" max="14845" width="21.140625" style="3" customWidth="1"/>
    <col min="14846" max="14846" width="21.5703125" style="3" customWidth="1"/>
    <col min="14847" max="14847" width="15" style="3" customWidth="1"/>
    <col min="14848" max="14848" width="20.5703125" style="3" customWidth="1"/>
    <col min="14849" max="14849" width="19.85546875" style="3" customWidth="1"/>
    <col min="14850" max="14850" width="9.140625" style="3"/>
    <col min="14851" max="14852" width="9.28515625" style="3" bestFit="1" customWidth="1"/>
    <col min="14853" max="14854" width="18.42578125" style="3" bestFit="1" customWidth="1"/>
    <col min="14855" max="15097" width="9.140625" style="3"/>
    <col min="15098" max="15098" width="53.7109375" style="3" bestFit="1" customWidth="1"/>
    <col min="15099" max="15099" width="8.42578125" style="3" customWidth="1"/>
    <col min="15100" max="15100" width="21.42578125" style="3" customWidth="1"/>
    <col min="15101" max="15101" width="21.140625" style="3" customWidth="1"/>
    <col min="15102" max="15102" width="21.5703125" style="3" customWidth="1"/>
    <col min="15103" max="15103" width="15" style="3" customWidth="1"/>
    <col min="15104" max="15104" width="20.5703125" style="3" customWidth="1"/>
    <col min="15105" max="15105" width="19.85546875" style="3" customWidth="1"/>
    <col min="15106" max="15106" width="9.140625" style="3"/>
    <col min="15107" max="15108" width="9.28515625" style="3" bestFit="1" customWidth="1"/>
    <col min="15109" max="15110" width="18.42578125" style="3" bestFit="1" customWidth="1"/>
    <col min="15111" max="15353" width="9.140625" style="3"/>
    <col min="15354" max="15354" width="53.7109375" style="3" bestFit="1" customWidth="1"/>
    <col min="15355" max="15355" width="8.42578125" style="3" customWidth="1"/>
    <col min="15356" max="15356" width="21.42578125" style="3" customWidth="1"/>
    <col min="15357" max="15357" width="21.140625" style="3" customWidth="1"/>
    <col min="15358" max="15358" width="21.5703125" style="3" customWidth="1"/>
    <col min="15359" max="15359" width="15" style="3" customWidth="1"/>
    <col min="15360" max="15360" width="20.5703125" style="3" customWidth="1"/>
    <col min="15361" max="15361" width="19.85546875" style="3" customWidth="1"/>
    <col min="15362" max="15362" width="9.140625" style="3"/>
    <col min="15363" max="15364" width="9.28515625" style="3" bestFit="1" customWidth="1"/>
    <col min="15365" max="15366" width="18.42578125" style="3" bestFit="1" customWidth="1"/>
    <col min="15367" max="15609" width="9.140625" style="3"/>
    <col min="15610" max="15610" width="53.7109375" style="3" bestFit="1" customWidth="1"/>
    <col min="15611" max="15611" width="8.42578125" style="3" customWidth="1"/>
    <col min="15612" max="15612" width="21.42578125" style="3" customWidth="1"/>
    <col min="15613" max="15613" width="21.140625" style="3" customWidth="1"/>
    <col min="15614" max="15614" width="21.5703125" style="3" customWidth="1"/>
    <col min="15615" max="15615" width="15" style="3" customWidth="1"/>
    <col min="15616" max="15616" width="20.5703125" style="3" customWidth="1"/>
    <col min="15617" max="15617" width="19.85546875" style="3" customWidth="1"/>
    <col min="15618" max="15618" width="9.140625" style="3"/>
    <col min="15619" max="15620" width="9.28515625" style="3" bestFit="1" customWidth="1"/>
    <col min="15621" max="15622" width="18.42578125" style="3" bestFit="1" customWidth="1"/>
    <col min="15623" max="15865" width="9.140625" style="3"/>
    <col min="15866" max="15866" width="53.7109375" style="3" bestFit="1" customWidth="1"/>
    <col min="15867" max="15867" width="8.42578125" style="3" customWidth="1"/>
    <col min="15868" max="15868" width="21.42578125" style="3" customWidth="1"/>
    <col min="15869" max="15869" width="21.140625" style="3" customWidth="1"/>
    <col min="15870" max="15870" width="21.5703125" style="3" customWidth="1"/>
    <col min="15871" max="15871" width="15" style="3" customWidth="1"/>
    <col min="15872" max="15872" width="20.5703125" style="3" customWidth="1"/>
    <col min="15873" max="15873" width="19.85546875" style="3" customWidth="1"/>
    <col min="15874" max="15874" width="9.140625" style="3"/>
    <col min="15875" max="15876" width="9.28515625" style="3" bestFit="1" customWidth="1"/>
    <col min="15877" max="15878" width="18.42578125" style="3" bestFit="1" customWidth="1"/>
    <col min="15879" max="16121" width="9.140625" style="3"/>
    <col min="16122" max="16122" width="53.7109375" style="3" bestFit="1" customWidth="1"/>
    <col min="16123" max="16123" width="8.42578125" style="3" customWidth="1"/>
    <col min="16124" max="16124" width="21.42578125" style="3" customWidth="1"/>
    <col min="16125" max="16125" width="21.140625" style="3" customWidth="1"/>
    <col min="16126" max="16126" width="21.5703125" style="3" customWidth="1"/>
    <col min="16127" max="16127" width="15" style="3" customWidth="1"/>
    <col min="16128" max="16128" width="20.5703125" style="3" customWidth="1"/>
    <col min="16129" max="16129" width="19.85546875" style="3" customWidth="1"/>
    <col min="16130" max="16130" width="9.140625" style="3"/>
    <col min="16131" max="16132" width="9.28515625" style="3" bestFit="1" customWidth="1"/>
    <col min="16133" max="16134" width="18.42578125" style="3" bestFit="1" customWidth="1"/>
    <col min="16135" max="16384" width="9.140625" style="3"/>
  </cols>
  <sheetData>
    <row r="3" spans="2:7" x14ac:dyDescent="0.2">
      <c r="B3" s="2" t="s">
        <v>0</v>
      </c>
    </row>
    <row r="5" spans="2:7" x14ac:dyDescent="0.2">
      <c r="D5" s="32"/>
      <c r="E5" s="32"/>
      <c r="F5" s="32"/>
      <c r="G5" s="32"/>
    </row>
    <row r="6" spans="2:7" s="1" customFormat="1" ht="12" customHeight="1" x14ac:dyDescent="0.2">
      <c r="B6" s="4" t="s">
        <v>120</v>
      </c>
    </row>
    <row r="10" spans="2:7" s="1" customFormat="1" ht="12.75" thickBot="1" x14ac:dyDescent="0.25">
      <c r="B10" s="94"/>
      <c r="C10" s="94"/>
      <c r="D10" s="94"/>
      <c r="E10" s="94"/>
      <c r="F10" s="94"/>
      <c r="G10" s="111" t="s">
        <v>2</v>
      </c>
    </row>
    <row r="11" spans="2:7" s="1" customFormat="1" ht="36.75" thickBot="1" x14ac:dyDescent="0.25">
      <c r="B11" s="95" t="s">
        <v>84</v>
      </c>
      <c r="C11" s="96" t="s">
        <v>85</v>
      </c>
      <c r="D11" s="96" t="s">
        <v>86</v>
      </c>
      <c r="E11" s="96" t="s">
        <v>87</v>
      </c>
      <c r="F11" s="96"/>
      <c r="G11" s="96" t="s">
        <v>88</v>
      </c>
    </row>
    <row r="12" spans="2:7" s="1" customFormat="1" x14ac:dyDescent="0.2">
      <c r="B12" s="80" t="s">
        <v>89</v>
      </c>
      <c r="C12" s="86"/>
      <c r="D12" s="97">
        <v>100000</v>
      </c>
      <c r="E12" s="97">
        <v>27304549</v>
      </c>
      <c r="F12" s="97"/>
      <c r="G12" s="97">
        <f>D12+E12</f>
        <v>27404549</v>
      </c>
    </row>
    <row r="13" spans="2:7" s="1" customFormat="1" ht="12.75" thickBot="1" x14ac:dyDescent="0.25">
      <c r="B13" s="98"/>
      <c r="C13" s="96"/>
      <c r="D13" s="99"/>
      <c r="E13" s="100"/>
      <c r="F13" s="100"/>
      <c r="G13" s="100">
        <f>D13++E13</f>
        <v>0</v>
      </c>
    </row>
    <row r="14" spans="2:7" s="1" customFormat="1" x14ac:dyDescent="0.2">
      <c r="B14" s="80"/>
      <c r="C14" s="86"/>
      <c r="D14" s="97"/>
      <c r="E14" s="97"/>
      <c r="F14" s="97"/>
      <c r="G14" s="97"/>
    </row>
    <row r="15" spans="2:7" s="1" customFormat="1" x14ac:dyDescent="0.2">
      <c r="B15" s="101" t="s">
        <v>90</v>
      </c>
      <c r="C15" s="102"/>
      <c r="D15" s="103" t="s">
        <v>12</v>
      </c>
      <c r="E15" s="103">
        <f>ОСД!E21</f>
        <v>18395023</v>
      </c>
      <c r="F15" s="103"/>
      <c r="G15" s="103">
        <f>E15</f>
        <v>18395023</v>
      </c>
    </row>
    <row r="16" spans="2:7" s="1" customFormat="1" x14ac:dyDescent="0.2">
      <c r="B16" s="101" t="s">
        <v>91</v>
      </c>
      <c r="C16" s="102">
        <v>14</v>
      </c>
      <c r="D16" s="103" t="s">
        <v>12</v>
      </c>
      <c r="E16" s="103">
        <v>-19481097</v>
      </c>
      <c r="F16" s="103"/>
      <c r="G16" s="103">
        <f>E16</f>
        <v>-19481097</v>
      </c>
    </row>
    <row r="17" spans="2:7" s="1" customFormat="1" ht="12.75" thickBot="1" x14ac:dyDescent="0.25">
      <c r="B17" s="80"/>
      <c r="C17" s="86"/>
      <c r="D17" s="97"/>
      <c r="E17" s="97"/>
      <c r="F17" s="97"/>
      <c r="G17" s="99"/>
    </row>
    <row r="18" spans="2:7" s="1" customFormat="1" ht="12.75" thickBot="1" x14ac:dyDescent="0.25">
      <c r="B18" s="90" t="s">
        <v>92</v>
      </c>
      <c r="C18" s="104"/>
      <c r="D18" s="105">
        <f>SUM(D12:D17)</f>
        <v>100000</v>
      </c>
      <c r="E18" s="105">
        <f>SUM(E12:E17)</f>
        <v>26218475</v>
      </c>
      <c r="F18" s="105"/>
      <c r="G18" s="105">
        <f>SUM(G12:G17)</f>
        <v>26318475</v>
      </c>
    </row>
    <row r="19" spans="2:7" s="1" customFormat="1" x14ac:dyDescent="0.2">
      <c r="B19" s="86"/>
      <c r="C19" s="86"/>
      <c r="D19" s="97"/>
      <c r="E19" s="97"/>
      <c r="F19" s="97"/>
      <c r="G19" s="97">
        <f>D19++E19</f>
        <v>0</v>
      </c>
    </row>
    <row r="20" spans="2:7" s="1" customFormat="1" x14ac:dyDescent="0.2">
      <c r="B20" s="80" t="s">
        <v>93</v>
      </c>
      <c r="C20" s="86"/>
      <c r="D20" s="97">
        <v>100000</v>
      </c>
      <c r="E20" s="97">
        <v>28596161</v>
      </c>
      <c r="F20" s="97"/>
      <c r="G20" s="97">
        <f>D20++E20</f>
        <v>28696161</v>
      </c>
    </row>
    <row r="21" spans="2:7" s="1" customFormat="1" ht="12.75" thickBot="1" x14ac:dyDescent="0.25">
      <c r="B21" s="98"/>
      <c r="C21" s="96"/>
      <c r="D21" s="99"/>
      <c r="E21" s="100">
        <v>0</v>
      </c>
      <c r="F21" s="100"/>
      <c r="G21" s="99">
        <f>D21++E21</f>
        <v>0</v>
      </c>
    </row>
    <row r="22" spans="2:7" s="1" customFormat="1" x14ac:dyDescent="0.2">
      <c r="B22" s="80"/>
      <c r="C22" s="86"/>
      <c r="D22" s="97"/>
      <c r="E22" s="97"/>
      <c r="F22" s="97"/>
      <c r="G22" s="97"/>
    </row>
    <row r="23" spans="2:7" s="1" customFormat="1" x14ac:dyDescent="0.2">
      <c r="B23" s="101" t="s">
        <v>90</v>
      </c>
      <c r="C23" s="89"/>
      <c r="D23" s="103">
        <v>0</v>
      </c>
      <c r="E23" s="103">
        <f>ОСД!D21</f>
        <v>24324460</v>
      </c>
      <c r="F23" s="103"/>
      <c r="G23" s="97">
        <f>D23+E23</f>
        <v>24324460</v>
      </c>
    </row>
    <row r="24" spans="2:7" s="1" customFormat="1" x14ac:dyDescent="0.2">
      <c r="B24" s="101" t="s">
        <v>91</v>
      </c>
      <c r="C24" s="89">
        <v>14</v>
      </c>
      <c r="D24" s="103"/>
      <c r="E24" s="103">
        <v>-28596161</v>
      </c>
      <c r="F24" s="103"/>
      <c r="G24" s="97">
        <f>D24+E24</f>
        <v>-28596161</v>
      </c>
    </row>
    <row r="25" spans="2:7" s="1" customFormat="1" ht="12.75" thickBot="1" x14ac:dyDescent="0.25">
      <c r="B25" s="80"/>
      <c r="C25" s="86"/>
      <c r="D25" s="97"/>
      <c r="E25" s="97"/>
      <c r="F25" s="97"/>
      <c r="G25" s="99"/>
    </row>
    <row r="26" spans="2:7" s="1" customFormat="1" ht="12.75" thickBot="1" x14ac:dyDescent="0.25">
      <c r="B26" s="90" t="s">
        <v>94</v>
      </c>
      <c r="C26" s="104"/>
      <c r="D26" s="105">
        <f>SUM(D20:D25)</f>
        <v>100000</v>
      </c>
      <c r="E26" s="105">
        <f>SUM(E20:E25)</f>
        <v>24324460</v>
      </c>
      <c r="F26" s="105"/>
      <c r="G26" s="105">
        <f>SUM(G20:G25)</f>
        <v>24424460</v>
      </c>
    </row>
    <row r="27" spans="2:7" s="1" customFormat="1" x14ac:dyDescent="0.2"/>
    <row r="32" spans="2:7" s="1" customFormat="1" x14ac:dyDescent="0.2">
      <c r="E32" s="106"/>
      <c r="F32" s="107"/>
    </row>
    <row r="33" spans="6:6" s="1" customFormat="1" x14ac:dyDescent="0.2">
      <c r="F33" s="107"/>
    </row>
    <row r="34" spans="6:6" s="1" customFormat="1" x14ac:dyDescent="0.2">
      <c r="F34" s="107"/>
    </row>
    <row r="35" spans="6:6" s="1" customFormat="1" x14ac:dyDescent="0.2">
      <c r="F35" s="107"/>
    </row>
    <row r="36" spans="6:6" s="1" customFormat="1" x14ac:dyDescent="0.2">
      <c r="F36" s="107"/>
    </row>
    <row r="37" spans="6:6" s="1" customFormat="1" x14ac:dyDescent="0.2">
      <c r="F37" s="107"/>
    </row>
    <row r="39" spans="6:6" s="1" customFormat="1" x14ac:dyDescent="0.2">
      <c r="F39" s="108"/>
    </row>
  </sheetData>
  <pageMargins left="0" right="0" top="0" bottom="0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G52"/>
  <sheetViews>
    <sheetView tabSelected="1" topLeftCell="B10" zoomScaleNormal="100" workbookViewId="0">
      <selection activeCell="D38" sqref="D38"/>
    </sheetView>
  </sheetViews>
  <sheetFormatPr defaultRowHeight="12" x14ac:dyDescent="0.2"/>
  <cols>
    <col min="1" max="1" width="9.140625" style="1"/>
    <col min="2" max="2" width="53.7109375" style="1" bestFit="1" customWidth="1"/>
    <col min="3" max="3" width="11.42578125" style="1" customWidth="1"/>
    <col min="4" max="4" width="21.42578125" style="1" customWidth="1"/>
    <col min="5" max="5" width="21.140625" style="1" customWidth="1"/>
    <col min="6" max="6" width="21.5703125" style="1" customWidth="1"/>
    <col min="7" max="7" width="15" style="1" customWidth="1"/>
    <col min="8" max="249" width="9.140625" style="3"/>
    <col min="250" max="250" width="53.7109375" style="3" bestFit="1" customWidth="1"/>
    <col min="251" max="251" width="8.42578125" style="3" customWidth="1"/>
    <col min="252" max="252" width="21.42578125" style="3" customWidth="1"/>
    <col min="253" max="253" width="21.140625" style="3" customWidth="1"/>
    <col min="254" max="254" width="21.5703125" style="3" customWidth="1"/>
    <col min="255" max="255" width="15" style="3" customWidth="1"/>
    <col min="256" max="256" width="20.5703125" style="3" customWidth="1"/>
    <col min="257" max="257" width="19.85546875" style="3" customWidth="1"/>
    <col min="258" max="258" width="9.140625" style="3"/>
    <col min="259" max="260" width="9.28515625" style="3" bestFit="1" customWidth="1"/>
    <col min="261" max="262" width="18.42578125" style="3" bestFit="1" customWidth="1"/>
    <col min="263" max="505" width="9.140625" style="3"/>
    <col min="506" max="506" width="53.7109375" style="3" bestFit="1" customWidth="1"/>
    <col min="507" max="507" width="8.42578125" style="3" customWidth="1"/>
    <col min="508" max="508" width="21.42578125" style="3" customWidth="1"/>
    <col min="509" max="509" width="21.140625" style="3" customWidth="1"/>
    <col min="510" max="510" width="21.5703125" style="3" customWidth="1"/>
    <col min="511" max="511" width="15" style="3" customWidth="1"/>
    <col min="512" max="512" width="20.5703125" style="3" customWidth="1"/>
    <col min="513" max="513" width="19.85546875" style="3" customWidth="1"/>
    <col min="514" max="514" width="9.140625" style="3"/>
    <col min="515" max="516" width="9.28515625" style="3" bestFit="1" customWidth="1"/>
    <col min="517" max="518" width="18.42578125" style="3" bestFit="1" customWidth="1"/>
    <col min="519" max="761" width="9.140625" style="3"/>
    <col min="762" max="762" width="53.7109375" style="3" bestFit="1" customWidth="1"/>
    <col min="763" max="763" width="8.42578125" style="3" customWidth="1"/>
    <col min="764" max="764" width="21.42578125" style="3" customWidth="1"/>
    <col min="765" max="765" width="21.140625" style="3" customWidth="1"/>
    <col min="766" max="766" width="21.5703125" style="3" customWidth="1"/>
    <col min="767" max="767" width="15" style="3" customWidth="1"/>
    <col min="768" max="768" width="20.5703125" style="3" customWidth="1"/>
    <col min="769" max="769" width="19.85546875" style="3" customWidth="1"/>
    <col min="770" max="770" width="9.140625" style="3"/>
    <col min="771" max="772" width="9.28515625" style="3" bestFit="1" customWidth="1"/>
    <col min="773" max="774" width="18.42578125" style="3" bestFit="1" customWidth="1"/>
    <col min="775" max="1017" width="9.140625" style="3"/>
    <col min="1018" max="1018" width="53.7109375" style="3" bestFit="1" customWidth="1"/>
    <col min="1019" max="1019" width="8.42578125" style="3" customWidth="1"/>
    <col min="1020" max="1020" width="21.42578125" style="3" customWidth="1"/>
    <col min="1021" max="1021" width="21.140625" style="3" customWidth="1"/>
    <col min="1022" max="1022" width="21.5703125" style="3" customWidth="1"/>
    <col min="1023" max="1023" width="15" style="3" customWidth="1"/>
    <col min="1024" max="1024" width="20.5703125" style="3" customWidth="1"/>
    <col min="1025" max="1025" width="19.85546875" style="3" customWidth="1"/>
    <col min="1026" max="1026" width="9.140625" style="3"/>
    <col min="1027" max="1028" width="9.28515625" style="3" bestFit="1" customWidth="1"/>
    <col min="1029" max="1030" width="18.42578125" style="3" bestFit="1" customWidth="1"/>
    <col min="1031" max="1273" width="9.140625" style="3"/>
    <col min="1274" max="1274" width="53.7109375" style="3" bestFit="1" customWidth="1"/>
    <col min="1275" max="1275" width="8.42578125" style="3" customWidth="1"/>
    <col min="1276" max="1276" width="21.42578125" style="3" customWidth="1"/>
    <col min="1277" max="1277" width="21.140625" style="3" customWidth="1"/>
    <col min="1278" max="1278" width="21.5703125" style="3" customWidth="1"/>
    <col min="1279" max="1279" width="15" style="3" customWidth="1"/>
    <col min="1280" max="1280" width="20.5703125" style="3" customWidth="1"/>
    <col min="1281" max="1281" width="19.85546875" style="3" customWidth="1"/>
    <col min="1282" max="1282" width="9.140625" style="3"/>
    <col min="1283" max="1284" width="9.28515625" style="3" bestFit="1" customWidth="1"/>
    <col min="1285" max="1286" width="18.42578125" style="3" bestFit="1" customWidth="1"/>
    <col min="1287" max="1529" width="9.140625" style="3"/>
    <col min="1530" max="1530" width="53.7109375" style="3" bestFit="1" customWidth="1"/>
    <col min="1531" max="1531" width="8.42578125" style="3" customWidth="1"/>
    <col min="1532" max="1532" width="21.42578125" style="3" customWidth="1"/>
    <col min="1533" max="1533" width="21.140625" style="3" customWidth="1"/>
    <col min="1534" max="1534" width="21.5703125" style="3" customWidth="1"/>
    <col min="1535" max="1535" width="15" style="3" customWidth="1"/>
    <col min="1536" max="1536" width="20.5703125" style="3" customWidth="1"/>
    <col min="1537" max="1537" width="19.85546875" style="3" customWidth="1"/>
    <col min="1538" max="1538" width="9.140625" style="3"/>
    <col min="1539" max="1540" width="9.28515625" style="3" bestFit="1" customWidth="1"/>
    <col min="1541" max="1542" width="18.42578125" style="3" bestFit="1" customWidth="1"/>
    <col min="1543" max="1785" width="9.140625" style="3"/>
    <col min="1786" max="1786" width="53.7109375" style="3" bestFit="1" customWidth="1"/>
    <col min="1787" max="1787" width="8.42578125" style="3" customWidth="1"/>
    <col min="1788" max="1788" width="21.42578125" style="3" customWidth="1"/>
    <col min="1789" max="1789" width="21.140625" style="3" customWidth="1"/>
    <col min="1790" max="1790" width="21.5703125" style="3" customWidth="1"/>
    <col min="1791" max="1791" width="15" style="3" customWidth="1"/>
    <col min="1792" max="1792" width="20.5703125" style="3" customWidth="1"/>
    <col min="1793" max="1793" width="19.85546875" style="3" customWidth="1"/>
    <col min="1794" max="1794" width="9.140625" style="3"/>
    <col min="1795" max="1796" width="9.28515625" style="3" bestFit="1" customWidth="1"/>
    <col min="1797" max="1798" width="18.42578125" style="3" bestFit="1" customWidth="1"/>
    <col min="1799" max="2041" width="9.140625" style="3"/>
    <col min="2042" max="2042" width="53.7109375" style="3" bestFit="1" customWidth="1"/>
    <col min="2043" max="2043" width="8.42578125" style="3" customWidth="1"/>
    <col min="2044" max="2044" width="21.42578125" style="3" customWidth="1"/>
    <col min="2045" max="2045" width="21.140625" style="3" customWidth="1"/>
    <col min="2046" max="2046" width="21.5703125" style="3" customWidth="1"/>
    <col min="2047" max="2047" width="15" style="3" customWidth="1"/>
    <col min="2048" max="2048" width="20.5703125" style="3" customWidth="1"/>
    <col min="2049" max="2049" width="19.85546875" style="3" customWidth="1"/>
    <col min="2050" max="2050" width="9.140625" style="3"/>
    <col min="2051" max="2052" width="9.28515625" style="3" bestFit="1" customWidth="1"/>
    <col min="2053" max="2054" width="18.42578125" style="3" bestFit="1" customWidth="1"/>
    <col min="2055" max="2297" width="9.140625" style="3"/>
    <col min="2298" max="2298" width="53.7109375" style="3" bestFit="1" customWidth="1"/>
    <col min="2299" max="2299" width="8.42578125" style="3" customWidth="1"/>
    <col min="2300" max="2300" width="21.42578125" style="3" customWidth="1"/>
    <col min="2301" max="2301" width="21.140625" style="3" customWidth="1"/>
    <col min="2302" max="2302" width="21.5703125" style="3" customWidth="1"/>
    <col min="2303" max="2303" width="15" style="3" customWidth="1"/>
    <col min="2304" max="2304" width="20.5703125" style="3" customWidth="1"/>
    <col min="2305" max="2305" width="19.85546875" style="3" customWidth="1"/>
    <col min="2306" max="2306" width="9.140625" style="3"/>
    <col min="2307" max="2308" width="9.28515625" style="3" bestFit="1" customWidth="1"/>
    <col min="2309" max="2310" width="18.42578125" style="3" bestFit="1" customWidth="1"/>
    <col min="2311" max="2553" width="9.140625" style="3"/>
    <col min="2554" max="2554" width="53.7109375" style="3" bestFit="1" customWidth="1"/>
    <col min="2555" max="2555" width="8.42578125" style="3" customWidth="1"/>
    <col min="2556" max="2556" width="21.42578125" style="3" customWidth="1"/>
    <col min="2557" max="2557" width="21.140625" style="3" customWidth="1"/>
    <col min="2558" max="2558" width="21.5703125" style="3" customWidth="1"/>
    <col min="2559" max="2559" width="15" style="3" customWidth="1"/>
    <col min="2560" max="2560" width="20.5703125" style="3" customWidth="1"/>
    <col min="2561" max="2561" width="19.85546875" style="3" customWidth="1"/>
    <col min="2562" max="2562" width="9.140625" style="3"/>
    <col min="2563" max="2564" width="9.28515625" style="3" bestFit="1" customWidth="1"/>
    <col min="2565" max="2566" width="18.42578125" style="3" bestFit="1" customWidth="1"/>
    <col min="2567" max="2809" width="9.140625" style="3"/>
    <col min="2810" max="2810" width="53.7109375" style="3" bestFit="1" customWidth="1"/>
    <col min="2811" max="2811" width="8.42578125" style="3" customWidth="1"/>
    <col min="2812" max="2812" width="21.42578125" style="3" customWidth="1"/>
    <col min="2813" max="2813" width="21.140625" style="3" customWidth="1"/>
    <col min="2814" max="2814" width="21.5703125" style="3" customWidth="1"/>
    <col min="2815" max="2815" width="15" style="3" customWidth="1"/>
    <col min="2816" max="2816" width="20.5703125" style="3" customWidth="1"/>
    <col min="2817" max="2817" width="19.85546875" style="3" customWidth="1"/>
    <col min="2818" max="2818" width="9.140625" style="3"/>
    <col min="2819" max="2820" width="9.28515625" style="3" bestFit="1" customWidth="1"/>
    <col min="2821" max="2822" width="18.42578125" style="3" bestFit="1" customWidth="1"/>
    <col min="2823" max="3065" width="9.140625" style="3"/>
    <col min="3066" max="3066" width="53.7109375" style="3" bestFit="1" customWidth="1"/>
    <col min="3067" max="3067" width="8.42578125" style="3" customWidth="1"/>
    <col min="3068" max="3068" width="21.42578125" style="3" customWidth="1"/>
    <col min="3069" max="3069" width="21.140625" style="3" customWidth="1"/>
    <col min="3070" max="3070" width="21.5703125" style="3" customWidth="1"/>
    <col min="3071" max="3071" width="15" style="3" customWidth="1"/>
    <col min="3072" max="3072" width="20.5703125" style="3" customWidth="1"/>
    <col min="3073" max="3073" width="19.85546875" style="3" customWidth="1"/>
    <col min="3074" max="3074" width="9.140625" style="3"/>
    <col min="3075" max="3076" width="9.28515625" style="3" bestFit="1" customWidth="1"/>
    <col min="3077" max="3078" width="18.42578125" style="3" bestFit="1" customWidth="1"/>
    <col min="3079" max="3321" width="9.140625" style="3"/>
    <col min="3322" max="3322" width="53.7109375" style="3" bestFit="1" customWidth="1"/>
    <col min="3323" max="3323" width="8.42578125" style="3" customWidth="1"/>
    <col min="3324" max="3324" width="21.42578125" style="3" customWidth="1"/>
    <col min="3325" max="3325" width="21.140625" style="3" customWidth="1"/>
    <col min="3326" max="3326" width="21.5703125" style="3" customWidth="1"/>
    <col min="3327" max="3327" width="15" style="3" customWidth="1"/>
    <col min="3328" max="3328" width="20.5703125" style="3" customWidth="1"/>
    <col min="3329" max="3329" width="19.85546875" style="3" customWidth="1"/>
    <col min="3330" max="3330" width="9.140625" style="3"/>
    <col min="3331" max="3332" width="9.28515625" style="3" bestFit="1" customWidth="1"/>
    <col min="3333" max="3334" width="18.42578125" style="3" bestFit="1" customWidth="1"/>
    <col min="3335" max="3577" width="9.140625" style="3"/>
    <col min="3578" max="3578" width="53.7109375" style="3" bestFit="1" customWidth="1"/>
    <col min="3579" max="3579" width="8.42578125" style="3" customWidth="1"/>
    <col min="3580" max="3580" width="21.42578125" style="3" customWidth="1"/>
    <col min="3581" max="3581" width="21.140625" style="3" customWidth="1"/>
    <col min="3582" max="3582" width="21.5703125" style="3" customWidth="1"/>
    <col min="3583" max="3583" width="15" style="3" customWidth="1"/>
    <col min="3584" max="3584" width="20.5703125" style="3" customWidth="1"/>
    <col min="3585" max="3585" width="19.85546875" style="3" customWidth="1"/>
    <col min="3586" max="3586" width="9.140625" style="3"/>
    <col min="3587" max="3588" width="9.28515625" style="3" bestFit="1" customWidth="1"/>
    <col min="3589" max="3590" width="18.42578125" style="3" bestFit="1" customWidth="1"/>
    <col min="3591" max="3833" width="9.140625" style="3"/>
    <col min="3834" max="3834" width="53.7109375" style="3" bestFit="1" customWidth="1"/>
    <col min="3835" max="3835" width="8.42578125" style="3" customWidth="1"/>
    <col min="3836" max="3836" width="21.42578125" style="3" customWidth="1"/>
    <col min="3837" max="3837" width="21.140625" style="3" customWidth="1"/>
    <col min="3838" max="3838" width="21.5703125" style="3" customWidth="1"/>
    <col min="3839" max="3839" width="15" style="3" customWidth="1"/>
    <col min="3840" max="3840" width="20.5703125" style="3" customWidth="1"/>
    <col min="3841" max="3841" width="19.85546875" style="3" customWidth="1"/>
    <col min="3842" max="3842" width="9.140625" style="3"/>
    <col min="3843" max="3844" width="9.28515625" style="3" bestFit="1" customWidth="1"/>
    <col min="3845" max="3846" width="18.42578125" style="3" bestFit="1" customWidth="1"/>
    <col min="3847" max="4089" width="9.140625" style="3"/>
    <col min="4090" max="4090" width="53.7109375" style="3" bestFit="1" customWidth="1"/>
    <col min="4091" max="4091" width="8.42578125" style="3" customWidth="1"/>
    <col min="4092" max="4092" width="21.42578125" style="3" customWidth="1"/>
    <col min="4093" max="4093" width="21.140625" style="3" customWidth="1"/>
    <col min="4094" max="4094" width="21.5703125" style="3" customWidth="1"/>
    <col min="4095" max="4095" width="15" style="3" customWidth="1"/>
    <col min="4096" max="4096" width="20.5703125" style="3" customWidth="1"/>
    <col min="4097" max="4097" width="19.85546875" style="3" customWidth="1"/>
    <col min="4098" max="4098" width="9.140625" style="3"/>
    <col min="4099" max="4100" width="9.28515625" style="3" bestFit="1" customWidth="1"/>
    <col min="4101" max="4102" width="18.42578125" style="3" bestFit="1" customWidth="1"/>
    <col min="4103" max="4345" width="9.140625" style="3"/>
    <col min="4346" max="4346" width="53.7109375" style="3" bestFit="1" customWidth="1"/>
    <col min="4347" max="4347" width="8.42578125" style="3" customWidth="1"/>
    <col min="4348" max="4348" width="21.42578125" style="3" customWidth="1"/>
    <col min="4349" max="4349" width="21.140625" style="3" customWidth="1"/>
    <col min="4350" max="4350" width="21.5703125" style="3" customWidth="1"/>
    <col min="4351" max="4351" width="15" style="3" customWidth="1"/>
    <col min="4352" max="4352" width="20.5703125" style="3" customWidth="1"/>
    <col min="4353" max="4353" width="19.85546875" style="3" customWidth="1"/>
    <col min="4354" max="4354" width="9.140625" style="3"/>
    <col min="4355" max="4356" width="9.28515625" style="3" bestFit="1" customWidth="1"/>
    <col min="4357" max="4358" width="18.42578125" style="3" bestFit="1" customWidth="1"/>
    <col min="4359" max="4601" width="9.140625" style="3"/>
    <col min="4602" max="4602" width="53.7109375" style="3" bestFit="1" customWidth="1"/>
    <col min="4603" max="4603" width="8.42578125" style="3" customWidth="1"/>
    <col min="4604" max="4604" width="21.42578125" style="3" customWidth="1"/>
    <col min="4605" max="4605" width="21.140625" style="3" customWidth="1"/>
    <col min="4606" max="4606" width="21.5703125" style="3" customWidth="1"/>
    <col min="4607" max="4607" width="15" style="3" customWidth="1"/>
    <col min="4608" max="4608" width="20.5703125" style="3" customWidth="1"/>
    <col min="4609" max="4609" width="19.85546875" style="3" customWidth="1"/>
    <col min="4610" max="4610" width="9.140625" style="3"/>
    <col min="4611" max="4612" width="9.28515625" style="3" bestFit="1" customWidth="1"/>
    <col min="4613" max="4614" width="18.42578125" style="3" bestFit="1" customWidth="1"/>
    <col min="4615" max="4857" width="9.140625" style="3"/>
    <col min="4858" max="4858" width="53.7109375" style="3" bestFit="1" customWidth="1"/>
    <col min="4859" max="4859" width="8.42578125" style="3" customWidth="1"/>
    <col min="4860" max="4860" width="21.42578125" style="3" customWidth="1"/>
    <col min="4861" max="4861" width="21.140625" style="3" customWidth="1"/>
    <col min="4862" max="4862" width="21.5703125" style="3" customWidth="1"/>
    <col min="4863" max="4863" width="15" style="3" customWidth="1"/>
    <col min="4864" max="4864" width="20.5703125" style="3" customWidth="1"/>
    <col min="4865" max="4865" width="19.85546875" style="3" customWidth="1"/>
    <col min="4866" max="4866" width="9.140625" style="3"/>
    <col min="4867" max="4868" width="9.28515625" style="3" bestFit="1" customWidth="1"/>
    <col min="4869" max="4870" width="18.42578125" style="3" bestFit="1" customWidth="1"/>
    <col min="4871" max="5113" width="9.140625" style="3"/>
    <col min="5114" max="5114" width="53.7109375" style="3" bestFit="1" customWidth="1"/>
    <col min="5115" max="5115" width="8.42578125" style="3" customWidth="1"/>
    <col min="5116" max="5116" width="21.42578125" style="3" customWidth="1"/>
    <col min="5117" max="5117" width="21.140625" style="3" customWidth="1"/>
    <col min="5118" max="5118" width="21.5703125" style="3" customWidth="1"/>
    <col min="5119" max="5119" width="15" style="3" customWidth="1"/>
    <col min="5120" max="5120" width="20.5703125" style="3" customWidth="1"/>
    <col min="5121" max="5121" width="19.85546875" style="3" customWidth="1"/>
    <col min="5122" max="5122" width="9.140625" style="3"/>
    <col min="5123" max="5124" width="9.28515625" style="3" bestFit="1" customWidth="1"/>
    <col min="5125" max="5126" width="18.42578125" style="3" bestFit="1" customWidth="1"/>
    <col min="5127" max="5369" width="9.140625" style="3"/>
    <col min="5370" max="5370" width="53.7109375" style="3" bestFit="1" customWidth="1"/>
    <col min="5371" max="5371" width="8.42578125" style="3" customWidth="1"/>
    <col min="5372" max="5372" width="21.42578125" style="3" customWidth="1"/>
    <col min="5373" max="5373" width="21.140625" style="3" customWidth="1"/>
    <col min="5374" max="5374" width="21.5703125" style="3" customWidth="1"/>
    <col min="5375" max="5375" width="15" style="3" customWidth="1"/>
    <col min="5376" max="5376" width="20.5703125" style="3" customWidth="1"/>
    <col min="5377" max="5377" width="19.85546875" style="3" customWidth="1"/>
    <col min="5378" max="5378" width="9.140625" style="3"/>
    <col min="5379" max="5380" width="9.28515625" style="3" bestFit="1" customWidth="1"/>
    <col min="5381" max="5382" width="18.42578125" style="3" bestFit="1" customWidth="1"/>
    <col min="5383" max="5625" width="9.140625" style="3"/>
    <col min="5626" max="5626" width="53.7109375" style="3" bestFit="1" customWidth="1"/>
    <col min="5627" max="5627" width="8.42578125" style="3" customWidth="1"/>
    <col min="5628" max="5628" width="21.42578125" style="3" customWidth="1"/>
    <col min="5629" max="5629" width="21.140625" style="3" customWidth="1"/>
    <col min="5630" max="5630" width="21.5703125" style="3" customWidth="1"/>
    <col min="5631" max="5631" width="15" style="3" customWidth="1"/>
    <col min="5632" max="5632" width="20.5703125" style="3" customWidth="1"/>
    <col min="5633" max="5633" width="19.85546875" style="3" customWidth="1"/>
    <col min="5634" max="5634" width="9.140625" style="3"/>
    <col min="5635" max="5636" width="9.28515625" style="3" bestFit="1" customWidth="1"/>
    <col min="5637" max="5638" width="18.42578125" style="3" bestFit="1" customWidth="1"/>
    <col min="5639" max="5881" width="9.140625" style="3"/>
    <col min="5882" max="5882" width="53.7109375" style="3" bestFit="1" customWidth="1"/>
    <col min="5883" max="5883" width="8.42578125" style="3" customWidth="1"/>
    <col min="5884" max="5884" width="21.42578125" style="3" customWidth="1"/>
    <col min="5885" max="5885" width="21.140625" style="3" customWidth="1"/>
    <col min="5886" max="5886" width="21.5703125" style="3" customWidth="1"/>
    <col min="5887" max="5887" width="15" style="3" customWidth="1"/>
    <col min="5888" max="5888" width="20.5703125" style="3" customWidth="1"/>
    <col min="5889" max="5889" width="19.85546875" style="3" customWidth="1"/>
    <col min="5890" max="5890" width="9.140625" style="3"/>
    <col min="5891" max="5892" width="9.28515625" style="3" bestFit="1" customWidth="1"/>
    <col min="5893" max="5894" width="18.42578125" style="3" bestFit="1" customWidth="1"/>
    <col min="5895" max="6137" width="9.140625" style="3"/>
    <col min="6138" max="6138" width="53.7109375" style="3" bestFit="1" customWidth="1"/>
    <col min="6139" max="6139" width="8.42578125" style="3" customWidth="1"/>
    <col min="6140" max="6140" width="21.42578125" style="3" customWidth="1"/>
    <col min="6141" max="6141" width="21.140625" style="3" customWidth="1"/>
    <col min="6142" max="6142" width="21.5703125" style="3" customWidth="1"/>
    <col min="6143" max="6143" width="15" style="3" customWidth="1"/>
    <col min="6144" max="6144" width="20.5703125" style="3" customWidth="1"/>
    <col min="6145" max="6145" width="19.85546875" style="3" customWidth="1"/>
    <col min="6146" max="6146" width="9.140625" style="3"/>
    <col min="6147" max="6148" width="9.28515625" style="3" bestFit="1" customWidth="1"/>
    <col min="6149" max="6150" width="18.42578125" style="3" bestFit="1" customWidth="1"/>
    <col min="6151" max="6393" width="9.140625" style="3"/>
    <col min="6394" max="6394" width="53.7109375" style="3" bestFit="1" customWidth="1"/>
    <col min="6395" max="6395" width="8.42578125" style="3" customWidth="1"/>
    <col min="6396" max="6396" width="21.42578125" style="3" customWidth="1"/>
    <col min="6397" max="6397" width="21.140625" style="3" customWidth="1"/>
    <col min="6398" max="6398" width="21.5703125" style="3" customWidth="1"/>
    <col min="6399" max="6399" width="15" style="3" customWidth="1"/>
    <col min="6400" max="6400" width="20.5703125" style="3" customWidth="1"/>
    <col min="6401" max="6401" width="19.85546875" style="3" customWidth="1"/>
    <col min="6402" max="6402" width="9.140625" style="3"/>
    <col min="6403" max="6404" width="9.28515625" style="3" bestFit="1" customWidth="1"/>
    <col min="6405" max="6406" width="18.42578125" style="3" bestFit="1" customWidth="1"/>
    <col min="6407" max="6649" width="9.140625" style="3"/>
    <col min="6650" max="6650" width="53.7109375" style="3" bestFit="1" customWidth="1"/>
    <col min="6651" max="6651" width="8.42578125" style="3" customWidth="1"/>
    <col min="6652" max="6652" width="21.42578125" style="3" customWidth="1"/>
    <col min="6653" max="6653" width="21.140625" style="3" customWidth="1"/>
    <col min="6654" max="6654" width="21.5703125" style="3" customWidth="1"/>
    <col min="6655" max="6655" width="15" style="3" customWidth="1"/>
    <col min="6656" max="6656" width="20.5703125" style="3" customWidth="1"/>
    <col min="6657" max="6657" width="19.85546875" style="3" customWidth="1"/>
    <col min="6658" max="6658" width="9.140625" style="3"/>
    <col min="6659" max="6660" width="9.28515625" style="3" bestFit="1" customWidth="1"/>
    <col min="6661" max="6662" width="18.42578125" style="3" bestFit="1" customWidth="1"/>
    <col min="6663" max="6905" width="9.140625" style="3"/>
    <col min="6906" max="6906" width="53.7109375" style="3" bestFit="1" customWidth="1"/>
    <col min="6907" max="6907" width="8.42578125" style="3" customWidth="1"/>
    <col min="6908" max="6908" width="21.42578125" style="3" customWidth="1"/>
    <col min="6909" max="6909" width="21.140625" style="3" customWidth="1"/>
    <col min="6910" max="6910" width="21.5703125" style="3" customWidth="1"/>
    <col min="6911" max="6911" width="15" style="3" customWidth="1"/>
    <col min="6912" max="6912" width="20.5703125" style="3" customWidth="1"/>
    <col min="6913" max="6913" width="19.85546875" style="3" customWidth="1"/>
    <col min="6914" max="6914" width="9.140625" style="3"/>
    <col min="6915" max="6916" width="9.28515625" style="3" bestFit="1" customWidth="1"/>
    <col min="6917" max="6918" width="18.42578125" style="3" bestFit="1" customWidth="1"/>
    <col min="6919" max="7161" width="9.140625" style="3"/>
    <col min="7162" max="7162" width="53.7109375" style="3" bestFit="1" customWidth="1"/>
    <col min="7163" max="7163" width="8.42578125" style="3" customWidth="1"/>
    <col min="7164" max="7164" width="21.42578125" style="3" customWidth="1"/>
    <col min="7165" max="7165" width="21.140625" style="3" customWidth="1"/>
    <col min="7166" max="7166" width="21.5703125" style="3" customWidth="1"/>
    <col min="7167" max="7167" width="15" style="3" customWidth="1"/>
    <col min="7168" max="7168" width="20.5703125" style="3" customWidth="1"/>
    <col min="7169" max="7169" width="19.85546875" style="3" customWidth="1"/>
    <col min="7170" max="7170" width="9.140625" style="3"/>
    <col min="7171" max="7172" width="9.28515625" style="3" bestFit="1" customWidth="1"/>
    <col min="7173" max="7174" width="18.42578125" style="3" bestFit="1" customWidth="1"/>
    <col min="7175" max="7417" width="9.140625" style="3"/>
    <col min="7418" max="7418" width="53.7109375" style="3" bestFit="1" customWidth="1"/>
    <col min="7419" max="7419" width="8.42578125" style="3" customWidth="1"/>
    <col min="7420" max="7420" width="21.42578125" style="3" customWidth="1"/>
    <col min="7421" max="7421" width="21.140625" style="3" customWidth="1"/>
    <col min="7422" max="7422" width="21.5703125" style="3" customWidth="1"/>
    <col min="7423" max="7423" width="15" style="3" customWidth="1"/>
    <col min="7424" max="7424" width="20.5703125" style="3" customWidth="1"/>
    <col min="7425" max="7425" width="19.85546875" style="3" customWidth="1"/>
    <col min="7426" max="7426" width="9.140625" style="3"/>
    <col min="7427" max="7428" width="9.28515625" style="3" bestFit="1" customWidth="1"/>
    <col min="7429" max="7430" width="18.42578125" style="3" bestFit="1" customWidth="1"/>
    <col min="7431" max="7673" width="9.140625" style="3"/>
    <col min="7674" max="7674" width="53.7109375" style="3" bestFit="1" customWidth="1"/>
    <col min="7675" max="7675" width="8.42578125" style="3" customWidth="1"/>
    <col min="7676" max="7676" width="21.42578125" style="3" customWidth="1"/>
    <col min="7677" max="7677" width="21.140625" style="3" customWidth="1"/>
    <col min="7678" max="7678" width="21.5703125" style="3" customWidth="1"/>
    <col min="7679" max="7679" width="15" style="3" customWidth="1"/>
    <col min="7680" max="7680" width="20.5703125" style="3" customWidth="1"/>
    <col min="7681" max="7681" width="19.85546875" style="3" customWidth="1"/>
    <col min="7682" max="7682" width="9.140625" style="3"/>
    <col min="7683" max="7684" width="9.28515625" style="3" bestFit="1" customWidth="1"/>
    <col min="7685" max="7686" width="18.42578125" style="3" bestFit="1" customWidth="1"/>
    <col min="7687" max="7929" width="9.140625" style="3"/>
    <col min="7930" max="7930" width="53.7109375" style="3" bestFit="1" customWidth="1"/>
    <col min="7931" max="7931" width="8.42578125" style="3" customWidth="1"/>
    <col min="7932" max="7932" width="21.42578125" style="3" customWidth="1"/>
    <col min="7933" max="7933" width="21.140625" style="3" customWidth="1"/>
    <col min="7934" max="7934" width="21.5703125" style="3" customWidth="1"/>
    <col min="7935" max="7935" width="15" style="3" customWidth="1"/>
    <col min="7936" max="7936" width="20.5703125" style="3" customWidth="1"/>
    <col min="7937" max="7937" width="19.85546875" style="3" customWidth="1"/>
    <col min="7938" max="7938" width="9.140625" style="3"/>
    <col min="7939" max="7940" width="9.28515625" style="3" bestFit="1" customWidth="1"/>
    <col min="7941" max="7942" width="18.42578125" style="3" bestFit="1" customWidth="1"/>
    <col min="7943" max="8185" width="9.140625" style="3"/>
    <col min="8186" max="8186" width="53.7109375" style="3" bestFit="1" customWidth="1"/>
    <col min="8187" max="8187" width="8.42578125" style="3" customWidth="1"/>
    <col min="8188" max="8188" width="21.42578125" style="3" customWidth="1"/>
    <col min="8189" max="8189" width="21.140625" style="3" customWidth="1"/>
    <col min="8190" max="8190" width="21.5703125" style="3" customWidth="1"/>
    <col min="8191" max="8191" width="15" style="3" customWidth="1"/>
    <col min="8192" max="8192" width="20.5703125" style="3" customWidth="1"/>
    <col min="8193" max="8193" width="19.85546875" style="3" customWidth="1"/>
    <col min="8194" max="8194" width="9.140625" style="3"/>
    <col min="8195" max="8196" width="9.28515625" style="3" bestFit="1" customWidth="1"/>
    <col min="8197" max="8198" width="18.42578125" style="3" bestFit="1" customWidth="1"/>
    <col min="8199" max="8441" width="9.140625" style="3"/>
    <col min="8442" max="8442" width="53.7109375" style="3" bestFit="1" customWidth="1"/>
    <col min="8443" max="8443" width="8.42578125" style="3" customWidth="1"/>
    <col min="8444" max="8444" width="21.42578125" style="3" customWidth="1"/>
    <col min="8445" max="8445" width="21.140625" style="3" customWidth="1"/>
    <col min="8446" max="8446" width="21.5703125" style="3" customWidth="1"/>
    <col min="8447" max="8447" width="15" style="3" customWidth="1"/>
    <col min="8448" max="8448" width="20.5703125" style="3" customWidth="1"/>
    <col min="8449" max="8449" width="19.85546875" style="3" customWidth="1"/>
    <col min="8450" max="8450" width="9.140625" style="3"/>
    <col min="8451" max="8452" width="9.28515625" style="3" bestFit="1" customWidth="1"/>
    <col min="8453" max="8454" width="18.42578125" style="3" bestFit="1" customWidth="1"/>
    <col min="8455" max="8697" width="9.140625" style="3"/>
    <col min="8698" max="8698" width="53.7109375" style="3" bestFit="1" customWidth="1"/>
    <col min="8699" max="8699" width="8.42578125" style="3" customWidth="1"/>
    <col min="8700" max="8700" width="21.42578125" style="3" customWidth="1"/>
    <col min="8701" max="8701" width="21.140625" style="3" customWidth="1"/>
    <col min="8702" max="8702" width="21.5703125" style="3" customWidth="1"/>
    <col min="8703" max="8703" width="15" style="3" customWidth="1"/>
    <col min="8704" max="8704" width="20.5703125" style="3" customWidth="1"/>
    <col min="8705" max="8705" width="19.85546875" style="3" customWidth="1"/>
    <col min="8706" max="8706" width="9.140625" style="3"/>
    <col min="8707" max="8708" width="9.28515625" style="3" bestFit="1" customWidth="1"/>
    <col min="8709" max="8710" width="18.42578125" style="3" bestFit="1" customWidth="1"/>
    <col min="8711" max="8953" width="9.140625" style="3"/>
    <col min="8954" max="8954" width="53.7109375" style="3" bestFit="1" customWidth="1"/>
    <col min="8955" max="8955" width="8.42578125" style="3" customWidth="1"/>
    <col min="8956" max="8956" width="21.42578125" style="3" customWidth="1"/>
    <col min="8957" max="8957" width="21.140625" style="3" customWidth="1"/>
    <col min="8958" max="8958" width="21.5703125" style="3" customWidth="1"/>
    <col min="8959" max="8959" width="15" style="3" customWidth="1"/>
    <col min="8960" max="8960" width="20.5703125" style="3" customWidth="1"/>
    <col min="8961" max="8961" width="19.85546875" style="3" customWidth="1"/>
    <col min="8962" max="8962" width="9.140625" style="3"/>
    <col min="8963" max="8964" width="9.28515625" style="3" bestFit="1" customWidth="1"/>
    <col min="8965" max="8966" width="18.42578125" style="3" bestFit="1" customWidth="1"/>
    <col min="8967" max="9209" width="9.140625" style="3"/>
    <col min="9210" max="9210" width="53.7109375" style="3" bestFit="1" customWidth="1"/>
    <col min="9211" max="9211" width="8.42578125" style="3" customWidth="1"/>
    <col min="9212" max="9212" width="21.42578125" style="3" customWidth="1"/>
    <col min="9213" max="9213" width="21.140625" style="3" customWidth="1"/>
    <col min="9214" max="9214" width="21.5703125" style="3" customWidth="1"/>
    <col min="9215" max="9215" width="15" style="3" customWidth="1"/>
    <col min="9216" max="9216" width="20.5703125" style="3" customWidth="1"/>
    <col min="9217" max="9217" width="19.85546875" style="3" customWidth="1"/>
    <col min="9218" max="9218" width="9.140625" style="3"/>
    <col min="9219" max="9220" width="9.28515625" style="3" bestFit="1" customWidth="1"/>
    <col min="9221" max="9222" width="18.42578125" style="3" bestFit="1" customWidth="1"/>
    <col min="9223" max="9465" width="9.140625" style="3"/>
    <col min="9466" max="9466" width="53.7109375" style="3" bestFit="1" customWidth="1"/>
    <col min="9467" max="9467" width="8.42578125" style="3" customWidth="1"/>
    <col min="9468" max="9468" width="21.42578125" style="3" customWidth="1"/>
    <col min="9469" max="9469" width="21.140625" style="3" customWidth="1"/>
    <col min="9470" max="9470" width="21.5703125" style="3" customWidth="1"/>
    <col min="9471" max="9471" width="15" style="3" customWidth="1"/>
    <col min="9472" max="9472" width="20.5703125" style="3" customWidth="1"/>
    <col min="9473" max="9473" width="19.85546875" style="3" customWidth="1"/>
    <col min="9474" max="9474" width="9.140625" style="3"/>
    <col min="9475" max="9476" width="9.28515625" style="3" bestFit="1" customWidth="1"/>
    <col min="9477" max="9478" width="18.42578125" style="3" bestFit="1" customWidth="1"/>
    <col min="9479" max="9721" width="9.140625" style="3"/>
    <col min="9722" max="9722" width="53.7109375" style="3" bestFit="1" customWidth="1"/>
    <col min="9723" max="9723" width="8.42578125" style="3" customWidth="1"/>
    <col min="9724" max="9724" width="21.42578125" style="3" customWidth="1"/>
    <col min="9725" max="9725" width="21.140625" style="3" customWidth="1"/>
    <col min="9726" max="9726" width="21.5703125" style="3" customWidth="1"/>
    <col min="9727" max="9727" width="15" style="3" customWidth="1"/>
    <col min="9728" max="9728" width="20.5703125" style="3" customWidth="1"/>
    <col min="9729" max="9729" width="19.85546875" style="3" customWidth="1"/>
    <col min="9730" max="9730" width="9.140625" style="3"/>
    <col min="9731" max="9732" width="9.28515625" style="3" bestFit="1" customWidth="1"/>
    <col min="9733" max="9734" width="18.42578125" style="3" bestFit="1" customWidth="1"/>
    <col min="9735" max="9977" width="9.140625" style="3"/>
    <col min="9978" max="9978" width="53.7109375" style="3" bestFit="1" customWidth="1"/>
    <col min="9979" max="9979" width="8.42578125" style="3" customWidth="1"/>
    <col min="9980" max="9980" width="21.42578125" style="3" customWidth="1"/>
    <col min="9981" max="9981" width="21.140625" style="3" customWidth="1"/>
    <col min="9982" max="9982" width="21.5703125" style="3" customWidth="1"/>
    <col min="9983" max="9983" width="15" style="3" customWidth="1"/>
    <col min="9984" max="9984" width="20.5703125" style="3" customWidth="1"/>
    <col min="9985" max="9985" width="19.85546875" style="3" customWidth="1"/>
    <col min="9986" max="9986" width="9.140625" style="3"/>
    <col min="9987" max="9988" width="9.28515625" style="3" bestFit="1" customWidth="1"/>
    <col min="9989" max="9990" width="18.42578125" style="3" bestFit="1" customWidth="1"/>
    <col min="9991" max="10233" width="9.140625" style="3"/>
    <col min="10234" max="10234" width="53.7109375" style="3" bestFit="1" customWidth="1"/>
    <col min="10235" max="10235" width="8.42578125" style="3" customWidth="1"/>
    <col min="10236" max="10236" width="21.42578125" style="3" customWidth="1"/>
    <col min="10237" max="10237" width="21.140625" style="3" customWidth="1"/>
    <col min="10238" max="10238" width="21.5703125" style="3" customWidth="1"/>
    <col min="10239" max="10239" width="15" style="3" customWidth="1"/>
    <col min="10240" max="10240" width="20.5703125" style="3" customWidth="1"/>
    <col min="10241" max="10241" width="19.85546875" style="3" customWidth="1"/>
    <col min="10242" max="10242" width="9.140625" style="3"/>
    <col min="10243" max="10244" width="9.28515625" style="3" bestFit="1" customWidth="1"/>
    <col min="10245" max="10246" width="18.42578125" style="3" bestFit="1" customWidth="1"/>
    <col min="10247" max="10489" width="9.140625" style="3"/>
    <col min="10490" max="10490" width="53.7109375" style="3" bestFit="1" customWidth="1"/>
    <col min="10491" max="10491" width="8.42578125" style="3" customWidth="1"/>
    <col min="10492" max="10492" width="21.42578125" style="3" customWidth="1"/>
    <col min="10493" max="10493" width="21.140625" style="3" customWidth="1"/>
    <col min="10494" max="10494" width="21.5703125" style="3" customWidth="1"/>
    <col min="10495" max="10495" width="15" style="3" customWidth="1"/>
    <col min="10496" max="10496" width="20.5703125" style="3" customWidth="1"/>
    <col min="10497" max="10497" width="19.85546875" style="3" customWidth="1"/>
    <col min="10498" max="10498" width="9.140625" style="3"/>
    <col min="10499" max="10500" width="9.28515625" style="3" bestFit="1" customWidth="1"/>
    <col min="10501" max="10502" width="18.42578125" style="3" bestFit="1" customWidth="1"/>
    <col min="10503" max="10745" width="9.140625" style="3"/>
    <col min="10746" max="10746" width="53.7109375" style="3" bestFit="1" customWidth="1"/>
    <col min="10747" max="10747" width="8.42578125" style="3" customWidth="1"/>
    <col min="10748" max="10748" width="21.42578125" style="3" customWidth="1"/>
    <col min="10749" max="10749" width="21.140625" style="3" customWidth="1"/>
    <col min="10750" max="10750" width="21.5703125" style="3" customWidth="1"/>
    <col min="10751" max="10751" width="15" style="3" customWidth="1"/>
    <col min="10752" max="10752" width="20.5703125" style="3" customWidth="1"/>
    <col min="10753" max="10753" width="19.85546875" style="3" customWidth="1"/>
    <col min="10754" max="10754" width="9.140625" style="3"/>
    <col min="10755" max="10756" width="9.28515625" style="3" bestFit="1" customWidth="1"/>
    <col min="10757" max="10758" width="18.42578125" style="3" bestFit="1" customWidth="1"/>
    <col min="10759" max="11001" width="9.140625" style="3"/>
    <col min="11002" max="11002" width="53.7109375" style="3" bestFit="1" customWidth="1"/>
    <col min="11003" max="11003" width="8.42578125" style="3" customWidth="1"/>
    <col min="11004" max="11004" width="21.42578125" style="3" customWidth="1"/>
    <col min="11005" max="11005" width="21.140625" style="3" customWidth="1"/>
    <col min="11006" max="11006" width="21.5703125" style="3" customWidth="1"/>
    <col min="11007" max="11007" width="15" style="3" customWidth="1"/>
    <col min="11008" max="11008" width="20.5703125" style="3" customWidth="1"/>
    <col min="11009" max="11009" width="19.85546875" style="3" customWidth="1"/>
    <col min="11010" max="11010" width="9.140625" style="3"/>
    <col min="11011" max="11012" width="9.28515625" style="3" bestFit="1" customWidth="1"/>
    <col min="11013" max="11014" width="18.42578125" style="3" bestFit="1" customWidth="1"/>
    <col min="11015" max="11257" width="9.140625" style="3"/>
    <col min="11258" max="11258" width="53.7109375" style="3" bestFit="1" customWidth="1"/>
    <col min="11259" max="11259" width="8.42578125" style="3" customWidth="1"/>
    <col min="11260" max="11260" width="21.42578125" style="3" customWidth="1"/>
    <col min="11261" max="11261" width="21.140625" style="3" customWidth="1"/>
    <col min="11262" max="11262" width="21.5703125" style="3" customWidth="1"/>
    <col min="11263" max="11263" width="15" style="3" customWidth="1"/>
    <col min="11264" max="11264" width="20.5703125" style="3" customWidth="1"/>
    <col min="11265" max="11265" width="19.85546875" style="3" customWidth="1"/>
    <col min="11266" max="11266" width="9.140625" style="3"/>
    <col min="11267" max="11268" width="9.28515625" style="3" bestFit="1" customWidth="1"/>
    <col min="11269" max="11270" width="18.42578125" style="3" bestFit="1" customWidth="1"/>
    <col min="11271" max="11513" width="9.140625" style="3"/>
    <col min="11514" max="11514" width="53.7109375" style="3" bestFit="1" customWidth="1"/>
    <col min="11515" max="11515" width="8.42578125" style="3" customWidth="1"/>
    <col min="11516" max="11516" width="21.42578125" style="3" customWidth="1"/>
    <col min="11517" max="11517" width="21.140625" style="3" customWidth="1"/>
    <col min="11518" max="11518" width="21.5703125" style="3" customWidth="1"/>
    <col min="11519" max="11519" width="15" style="3" customWidth="1"/>
    <col min="11520" max="11520" width="20.5703125" style="3" customWidth="1"/>
    <col min="11521" max="11521" width="19.85546875" style="3" customWidth="1"/>
    <col min="11522" max="11522" width="9.140625" style="3"/>
    <col min="11523" max="11524" width="9.28515625" style="3" bestFit="1" customWidth="1"/>
    <col min="11525" max="11526" width="18.42578125" style="3" bestFit="1" customWidth="1"/>
    <col min="11527" max="11769" width="9.140625" style="3"/>
    <col min="11770" max="11770" width="53.7109375" style="3" bestFit="1" customWidth="1"/>
    <col min="11771" max="11771" width="8.42578125" style="3" customWidth="1"/>
    <col min="11772" max="11772" width="21.42578125" style="3" customWidth="1"/>
    <col min="11773" max="11773" width="21.140625" style="3" customWidth="1"/>
    <col min="11774" max="11774" width="21.5703125" style="3" customWidth="1"/>
    <col min="11775" max="11775" width="15" style="3" customWidth="1"/>
    <col min="11776" max="11776" width="20.5703125" style="3" customWidth="1"/>
    <col min="11777" max="11777" width="19.85546875" style="3" customWidth="1"/>
    <col min="11778" max="11778" width="9.140625" style="3"/>
    <col min="11779" max="11780" width="9.28515625" style="3" bestFit="1" customWidth="1"/>
    <col min="11781" max="11782" width="18.42578125" style="3" bestFit="1" customWidth="1"/>
    <col min="11783" max="12025" width="9.140625" style="3"/>
    <col min="12026" max="12026" width="53.7109375" style="3" bestFit="1" customWidth="1"/>
    <col min="12027" max="12027" width="8.42578125" style="3" customWidth="1"/>
    <col min="12028" max="12028" width="21.42578125" style="3" customWidth="1"/>
    <col min="12029" max="12029" width="21.140625" style="3" customWidth="1"/>
    <col min="12030" max="12030" width="21.5703125" style="3" customWidth="1"/>
    <col min="12031" max="12031" width="15" style="3" customWidth="1"/>
    <col min="12032" max="12032" width="20.5703125" style="3" customWidth="1"/>
    <col min="12033" max="12033" width="19.85546875" style="3" customWidth="1"/>
    <col min="12034" max="12034" width="9.140625" style="3"/>
    <col min="12035" max="12036" width="9.28515625" style="3" bestFit="1" customWidth="1"/>
    <col min="12037" max="12038" width="18.42578125" style="3" bestFit="1" customWidth="1"/>
    <col min="12039" max="12281" width="9.140625" style="3"/>
    <col min="12282" max="12282" width="53.7109375" style="3" bestFit="1" customWidth="1"/>
    <col min="12283" max="12283" width="8.42578125" style="3" customWidth="1"/>
    <col min="12284" max="12284" width="21.42578125" style="3" customWidth="1"/>
    <col min="12285" max="12285" width="21.140625" style="3" customWidth="1"/>
    <col min="12286" max="12286" width="21.5703125" style="3" customWidth="1"/>
    <col min="12287" max="12287" width="15" style="3" customWidth="1"/>
    <col min="12288" max="12288" width="20.5703125" style="3" customWidth="1"/>
    <col min="12289" max="12289" width="19.85546875" style="3" customWidth="1"/>
    <col min="12290" max="12290" width="9.140625" style="3"/>
    <col min="12291" max="12292" width="9.28515625" style="3" bestFit="1" customWidth="1"/>
    <col min="12293" max="12294" width="18.42578125" style="3" bestFit="1" customWidth="1"/>
    <col min="12295" max="12537" width="9.140625" style="3"/>
    <col min="12538" max="12538" width="53.7109375" style="3" bestFit="1" customWidth="1"/>
    <col min="12539" max="12539" width="8.42578125" style="3" customWidth="1"/>
    <col min="12540" max="12540" width="21.42578125" style="3" customWidth="1"/>
    <col min="12541" max="12541" width="21.140625" style="3" customWidth="1"/>
    <col min="12542" max="12542" width="21.5703125" style="3" customWidth="1"/>
    <col min="12543" max="12543" width="15" style="3" customWidth="1"/>
    <col min="12544" max="12544" width="20.5703125" style="3" customWidth="1"/>
    <col min="12545" max="12545" width="19.85546875" style="3" customWidth="1"/>
    <col min="12546" max="12546" width="9.140625" style="3"/>
    <col min="12547" max="12548" width="9.28515625" style="3" bestFit="1" customWidth="1"/>
    <col min="12549" max="12550" width="18.42578125" style="3" bestFit="1" customWidth="1"/>
    <col min="12551" max="12793" width="9.140625" style="3"/>
    <col min="12794" max="12794" width="53.7109375" style="3" bestFit="1" customWidth="1"/>
    <col min="12795" max="12795" width="8.42578125" style="3" customWidth="1"/>
    <col min="12796" max="12796" width="21.42578125" style="3" customWidth="1"/>
    <col min="12797" max="12797" width="21.140625" style="3" customWidth="1"/>
    <col min="12798" max="12798" width="21.5703125" style="3" customWidth="1"/>
    <col min="12799" max="12799" width="15" style="3" customWidth="1"/>
    <col min="12800" max="12800" width="20.5703125" style="3" customWidth="1"/>
    <col min="12801" max="12801" width="19.85546875" style="3" customWidth="1"/>
    <col min="12802" max="12802" width="9.140625" style="3"/>
    <col min="12803" max="12804" width="9.28515625" style="3" bestFit="1" customWidth="1"/>
    <col min="12805" max="12806" width="18.42578125" style="3" bestFit="1" customWidth="1"/>
    <col min="12807" max="13049" width="9.140625" style="3"/>
    <col min="13050" max="13050" width="53.7109375" style="3" bestFit="1" customWidth="1"/>
    <col min="13051" max="13051" width="8.42578125" style="3" customWidth="1"/>
    <col min="13052" max="13052" width="21.42578125" style="3" customWidth="1"/>
    <col min="13053" max="13053" width="21.140625" style="3" customWidth="1"/>
    <col min="13054" max="13054" width="21.5703125" style="3" customWidth="1"/>
    <col min="13055" max="13055" width="15" style="3" customWidth="1"/>
    <col min="13056" max="13056" width="20.5703125" style="3" customWidth="1"/>
    <col min="13057" max="13057" width="19.85546875" style="3" customWidth="1"/>
    <col min="13058" max="13058" width="9.140625" style="3"/>
    <col min="13059" max="13060" width="9.28515625" style="3" bestFit="1" customWidth="1"/>
    <col min="13061" max="13062" width="18.42578125" style="3" bestFit="1" customWidth="1"/>
    <col min="13063" max="13305" width="9.140625" style="3"/>
    <col min="13306" max="13306" width="53.7109375" style="3" bestFit="1" customWidth="1"/>
    <col min="13307" max="13307" width="8.42578125" style="3" customWidth="1"/>
    <col min="13308" max="13308" width="21.42578125" style="3" customWidth="1"/>
    <col min="13309" max="13309" width="21.140625" style="3" customWidth="1"/>
    <col min="13310" max="13310" width="21.5703125" style="3" customWidth="1"/>
    <col min="13311" max="13311" width="15" style="3" customWidth="1"/>
    <col min="13312" max="13312" width="20.5703125" style="3" customWidth="1"/>
    <col min="13313" max="13313" width="19.85546875" style="3" customWidth="1"/>
    <col min="13314" max="13314" width="9.140625" style="3"/>
    <col min="13315" max="13316" width="9.28515625" style="3" bestFit="1" customWidth="1"/>
    <col min="13317" max="13318" width="18.42578125" style="3" bestFit="1" customWidth="1"/>
    <col min="13319" max="13561" width="9.140625" style="3"/>
    <col min="13562" max="13562" width="53.7109375" style="3" bestFit="1" customWidth="1"/>
    <col min="13563" max="13563" width="8.42578125" style="3" customWidth="1"/>
    <col min="13564" max="13564" width="21.42578125" style="3" customWidth="1"/>
    <col min="13565" max="13565" width="21.140625" style="3" customWidth="1"/>
    <col min="13566" max="13566" width="21.5703125" style="3" customWidth="1"/>
    <col min="13567" max="13567" width="15" style="3" customWidth="1"/>
    <col min="13568" max="13568" width="20.5703125" style="3" customWidth="1"/>
    <col min="13569" max="13569" width="19.85546875" style="3" customWidth="1"/>
    <col min="13570" max="13570" width="9.140625" style="3"/>
    <col min="13571" max="13572" width="9.28515625" style="3" bestFit="1" customWidth="1"/>
    <col min="13573" max="13574" width="18.42578125" style="3" bestFit="1" customWidth="1"/>
    <col min="13575" max="13817" width="9.140625" style="3"/>
    <col min="13818" max="13818" width="53.7109375" style="3" bestFit="1" customWidth="1"/>
    <col min="13819" max="13819" width="8.42578125" style="3" customWidth="1"/>
    <col min="13820" max="13820" width="21.42578125" style="3" customWidth="1"/>
    <col min="13821" max="13821" width="21.140625" style="3" customWidth="1"/>
    <col min="13822" max="13822" width="21.5703125" style="3" customWidth="1"/>
    <col min="13823" max="13823" width="15" style="3" customWidth="1"/>
    <col min="13824" max="13824" width="20.5703125" style="3" customWidth="1"/>
    <col min="13825" max="13825" width="19.85546875" style="3" customWidth="1"/>
    <col min="13826" max="13826" width="9.140625" style="3"/>
    <col min="13827" max="13828" width="9.28515625" style="3" bestFit="1" customWidth="1"/>
    <col min="13829" max="13830" width="18.42578125" style="3" bestFit="1" customWidth="1"/>
    <col min="13831" max="14073" width="9.140625" style="3"/>
    <col min="14074" max="14074" width="53.7109375" style="3" bestFit="1" customWidth="1"/>
    <col min="14075" max="14075" width="8.42578125" style="3" customWidth="1"/>
    <col min="14076" max="14076" width="21.42578125" style="3" customWidth="1"/>
    <col min="14077" max="14077" width="21.140625" style="3" customWidth="1"/>
    <col min="14078" max="14078" width="21.5703125" style="3" customWidth="1"/>
    <col min="14079" max="14079" width="15" style="3" customWidth="1"/>
    <col min="14080" max="14080" width="20.5703125" style="3" customWidth="1"/>
    <col min="14081" max="14081" width="19.85546875" style="3" customWidth="1"/>
    <col min="14082" max="14082" width="9.140625" style="3"/>
    <col min="14083" max="14084" width="9.28515625" style="3" bestFit="1" customWidth="1"/>
    <col min="14085" max="14086" width="18.42578125" style="3" bestFit="1" customWidth="1"/>
    <col min="14087" max="14329" width="9.140625" style="3"/>
    <col min="14330" max="14330" width="53.7109375" style="3" bestFit="1" customWidth="1"/>
    <col min="14331" max="14331" width="8.42578125" style="3" customWidth="1"/>
    <col min="14332" max="14332" width="21.42578125" style="3" customWidth="1"/>
    <col min="14333" max="14333" width="21.140625" style="3" customWidth="1"/>
    <col min="14334" max="14334" width="21.5703125" style="3" customWidth="1"/>
    <col min="14335" max="14335" width="15" style="3" customWidth="1"/>
    <col min="14336" max="14336" width="20.5703125" style="3" customWidth="1"/>
    <col min="14337" max="14337" width="19.85546875" style="3" customWidth="1"/>
    <col min="14338" max="14338" width="9.140625" style="3"/>
    <col min="14339" max="14340" width="9.28515625" style="3" bestFit="1" customWidth="1"/>
    <col min="14341" max="14342" width="18.42578125" style="3" bestFit="1" customWidth="1"/>
    <col min="14343" max="14585" width="9.140625" style="3"/>
    <col min="14586" max="14586" width="53.7109375" style="3" bestFit="1" customWidth="1"/>
    <col min="14587" max="14587" width="8.42578125" style="3" customWidth="1"/>
    <col min="14588" max="14588" width="21.42578125" style="3" customWidth="1"/>
    <col min="14589" max="14589" width="21.140625" style="3" customWidth="1"/>
    <col min="14590" max="14590" width="21.5703125" style="3" customWidth="1"/>
    <col min="14591" max="14591" width="15" style="3" customWidth="1"/>
    <col min="14592" max="14592" width="20.5703125" style="3" customWidth="1"/>
    <col min="14593" max="14593" width="19.85546875" style="3" customWidth="1"/>
    <col min="14594" max="14594" width="9.140625" style="3"/>
    <col min="14595" max="14596" width="9.28515625" style="3" bestFit="1" customWidth="1"/>
    <col min="14597" max="14598" width="18.42578125" style="3" bestFit="1" customWidth="1"/>
    <col min="14599" max="14841" width="9.140625" style="3"/>
    <col min="14842" max="14842" width="53.7109375" style="3" bestFit="1" customWidth="1"/>
    <col min="14843" max="14843" width="8.42578125" style="3" customWidth="1"/>
    <col min="14844" max="14844" width="21.42578125" style="3" customWidth="1"/>
    <col min="14845" max="14845" width="21.140625" style="3" customWidth="1"/>
    <col min="14846" max="14846" width="21.5703125" style="3" customWidth="1"/>
    <col min="14847" max="14847" width="15" style="3" customWidth="1"/>
    <col min="14848" max="14848" width="20.5703125" style="3" customWidth="1"/>
    <col min="14849" max="14849" width="19.85546875" style="3" customWidth="1"/>
    <col min="14850" max="14850" width="9.140625" style="3"/>
    <col min="14851" max="14852" width="9.28515625" style="3" bestFit="1" customWidth="1"/>
    <col min="14853" max="14854" width="18.42578125" style="3" bestFit="1" customWidth="1"/>
    <col min="14855" max="15097" width="9.140625" style="3"/>
    <col min="15098" max="15098" width="53.7109375" style="3" bestFit="1" customWidth="1"/>
    <col min="15099" max="15099" width="8.42578125" style="3" customWidth="1"/>
    <col min="15100" max="15100" width="21.42578125" style="3" customWidth="1"/>
    <col min="15101" max="15101" width="21.140625" style="3" customWidth="1"/>
    <col min="15102" max="15102" width="21.5703125" style="3" customWidth="1"/>
    <col min="15103" max="15103" width="15" style="3" customWidth="1"/>
    <col min="15104" max="15104" width="20.5703125" style="3" customWidth="1"/>
    <col min="15105" max="15105" width="19.85546875" style="3" customWidth="1"/>
    <col min="15106" max="15106" width="9.140625" style="3"/>
    <col min="15107" max="15108" width="9.28515625" style="3" bestFit="1" customWidth="1"/>
    <col min="15109" max="15110" width="18.42578125" style="3" bestFit="1" customWidth="1"/>
    <col min="15111" max="15353" width="9.140625" style="3"/>
    <col min="15354" max="15354" width="53.7109375" style="3" bestFit="1" customWidth="1"/>
    <col min="15355" max="15355" width="8.42578125" style="3" customWidth="1"/>
    <col min="15356" max="15356" width="21.42578125" style="3" customWidth="1"/>
    <col min="15357" max="15357" width="21.140625" style="3" customWidth="1"/>
    <col min="15358" max="15358" width="21.5703125" style="3" customWidth="1"/>
    <col min="15359" max="15359" width="15" style="3" customWidth="1"/>
    <col min="15360" max="15360" width="20.5703125" style="3" customWidth="1"/>
    <col min="15361" max="15361" width="19.85546875" style="3" customWidth="1"/>
    <col min="15362" max="15362" width="9.140625" style="3"/>
    <col min="15363" max="15364" width="9.28515625" style="3" bestFit="1" customWidth="1"/>
    <col min="15365" max="15366" width="18.42578125" style="3" bestFit="1" customWidth="1"/>
    <col min="15367" max="15609" width="9.140625" style="3"/>
    <col min="15610" max="15610" width="53.7109375" style="3" bestFit="1" customWidth="1"/>
    <col min="15611" max="15611" width="8.42578125" style="3" customWidth="1"/>
    <col min="15612" max="15612" width="21.42578125" style="3" customWidth="1"/>
    <col min="15613" max="15613" width="21.140625" style="3" customWidth="1"/>
    <col min="15614" max="15614" width="21.5703125" style="3" customWidth="1"/>
    <col min="15615" max="15615" width="15" style="3" customWidth="1"/>
    <col min="15616" max="15616" width="20.5703125" style="3" customWidth="1"/>
    <col min="15617" max="15617" width="19.85546875" style="3" customWidth="1"/>
    <col min="15618" max="15618" width="9.140625" style="3"/>
    <col min="15619" max="15620" width="9.28515625" style="3" bestFit="1" customWidth="1"/>
    <col min="15621" max="15622" width="18.42578125" style="3" bestFit="1" customWidth="1"/>
    <col min="15623" max="15865" width="9.140625" style="3"/>
    <col min="15866" max="15866" width="53.7109375" style="3" bestFit="1" customWidth="1"/>
    <col min="15867" max="15867" width="8.42578125" style="3" customWidth="1"/>
    <col min="15868" max="15868" width="21.42578125" style="3" customWidth="1"/>
    <col min="15869" max="15869" width="21.140625" style="3" customWidth="1"/>
    <col min="15870" max="15870" width="21.5703125" style="3" customWidth="1"/>
    <col min="15871" max="15871" width="15" style="3" customWidth="1"/>
    <col min="15872" max="15872" width="20.5703125" style="3" customWidth="1"/>
    <col min="15873" max="15873" width="19.85546875" style="3" customWidth="1"/>
    <col min="15874" max="15874" width="9.140625" style="3"/>
    <col min="15875" max="15876" width="9.28515625" style="3" bestFit="1" customWidth="1"/>
    <col min="15877" max="15878" width="18.42578125" style="3" bestFit="1" customWidth="1"/>
    <col min="15879" max="16121" width="9.140625" style="3"/>
    <col min="16122" max="16122" width="53.7109375" style="3" bestFit="1" customWidth="1"/>
    <col min="16123" max="16123" width="8.42578125" style="3" customWidth="1"/>
    <col min="16124" max="16124" width="21.42578125" style="3" customWidth="1"/>
    <col min="16125" max="16125" width="21.140625" style="3" customWidth="1"/>
    <col min="16126" max="16126" width="21.5703125" style="3" customWidth="1"/>
    <col min="16127" max="16127" width="15" style="3" customWidth="1"/>
    <col min="16128" max="16128" width="20.5703125" style="3" customWidth="1"/>
    <col min="16129" max="16129" width="19.85546875" style="3" customWidth="1"/>
    <col min="16130" max="16130" width="9.140625" style="3"/>
    <col min="16131" max="16132" width="9.28515625" style="3" bestFit="1" customWidth="1"/>
    <col min="16133" max="16134" width="18.42578125" style="3" bestFit="1" customWidth="1"/>
    <col min="16135" max="16384" width="9.140625" style="3"/>
  </cols>
  <sheetData>
    <row r="3" spans="2:7" x14ac:dyDescent="0.2">
      <c r="B3" s="2" t="s">
        <v>0</v>
      </c>
    </row>
    <row r="6" spans="2:7" s="1" customFormat="1" x14ac:dyDescent="0.2">
      <c r="B6" s="4" t="s">
        <v>56</v>
      </c>
    </row>
    <row r="7" spans="2:7" s="1" customFormat="1" x14ac:dyDescent="0.2">
      <c r="B7" s="4"/>
    </row>
    <row r="8" spans="2:7" s="1" customFormat="1" x14ac:dyDescent="0.2">
      <c r="D8" s="56"/>
      <c r="E8" s="110" t="s">
        <v>2</v>
      </c>
      <c r="F8" s="56"/>
    </row>
    <row r="9" spans="2:7" s="1" customFormat="1" x14ac:dyDescent="0.2">
      <c r="B9" s="123"/>
      <c r="C9" s="125" t="s">
        <v>3</v>
      </c>
      <c r="D9" s="126" t="s">
        <v>57</v>
      </c>
      <c r="E9" s="128" t="s">
        <v>58</v>
      </c>
      <c r="F9" s="57"/>
      <c r="G9" s="57"/>
    </row>
    <row r="10" spans="2:7" s="1" customFormat="1" x14ac:dyDescent="0.2">
      <c r="B10" s="124"/>
      <c r="C10" s="125"/>
      <c r="D10" s="127"/>
      <c r="E10" s="129"/>
      <c r="F10" s="57"/>
      <c r="G10" s="57"/>
    </row>
    <row r="11" spans="2:7" s="1" customFormat="1" x14ac:dyDescent="0.2">
      <c r="B11" s="58" t="s">
        <v>59</v>
      </c>
      <c r="C11" s="59"/>
      <c r="D11" s="60"/>
      <c r="E11" s="61"/>
      <c r="F11" s="61"/>
      <c r="G11" s="61"/>
    </row>
    <row r="12" spans="2:7" x14ac:dyDescent="0.2">
      <c r="B12" s="62"/>
      <c r="C12" s="59"/>
      <c r="D12" s="61"/>
      <c r="E12" s="61"/>
      <c r="F12" s="61"/>
      <c r="G12" s="61"/>
    </row>
    <row r="13" spans="2:7" x14ac:dyDescent="0.2">
      <c r="B13" s="62" t="s">
        <v>60</v>
      </c>
      <c r="C13" s="59"/>
      <c r="D13" s="63">
        <v>74552093</v>
      </c>
      <c r="E13" s="63">
        <v>60093596</v>
      </c>
      <c r="F13" s="63"/>
      <c r="G13" s="63"/>
    </row>
    <row r="14" spans="2:7" x14ac:dyDescent="0.2">
      <c r="B14" s="62" t="s">
        <v>61</v>
      </c>
      <c r="C14" s="59"/>
      <c r="D14" s="63">
        <v>-9221106</v>
      </c>
      <c r="E14" s="63">
        <f>-16665126+7228629</f>
        <v>-9436497</v>
      </c>
      <c r="F14" s="63"/>
      <c r="G14" s="63"/>
    </row>
    <row r="15" spans="2:7" x14ac:dyDescent="0.2">
      <c r="B15" s="64" t="s">
        <v>62</v>
      </c>
      <c r="C15" s="65"/>
      <c r="D15" s="66">
        <f>SUM(D13:D14)</f>
        <v>65330987</v>
      </c>
      <c r="E15" s="66">
        <f>SUM(E13:E14)</f>
        <v>50657099</v>
      </c>
      <c r="F15" s="63"/>
      <c r="G15" s="63"/>
    </row>
    <row r="16" spans="2:7" s="1" customFormat="1" x14ac:dyDescent="0.2">
      <c r="B16" s="67" t="s">
        <v>63</v>
      </c>
      <c r="C16" s="68"/>
      <c r="D16" s="69">
        <v>18444</v>
      </c>
      <c r="E16" s="69">
        <v>20969</v>
      </c>
      <c r="F16" s="69"/>
      <c r="G16" s="69"/>
    </row>
    <row r="17" spans="2:7" s="1" customFormat="1" x14ac:dyDescent="0.2">
      <c r="B17" s="67" t="s">
        <v>64</v>
      </c>
      <c r="C17" s="68"/>
      <c r="D17" s="69">
        <v>-14156856</v>
      </c>
      <c r="E17" s="69">
        <v>-11190984</v>
      </c>
      <c r="F17" s="69"/>
      <c r="G17" s="70"/>
    </row>
    <row r="18" spans="2:7" s="1" customFormat="1" x14ac:dyDescent="0.2">
      <c r="B18" s="67" t="s">
        <v>65</v>
      </c>
      <c r="C18" s="68"/>
      <c r="D18" s="71">
        <f>-40122841-D17</f>
        <v>-25965985</v>
      </c>
      <c r="E18" s="72">
        <f>-9178727-7228629</f>
        <v>-16407356</v>
      </c>
      <c r="F18" s="72"/>
      <c r="G18" s="73"/>
    </row>
    <row r="19" spans="2:7" s="1" customFormat="1" x14ac:dyDescent="0.2">
      <c r="B19" s="67"/>
      <c r="C19" s="68"/>
      <c r="D19" s="74"/>
      <c r="E19" s="74"/>
      <c r="F19" s="74"/>
      <c r="G19" s="74"/>
    </row>
    <row r="20" spans="2:7" s="1" customFormat="1" ht="24.75" thickBot="1" x14ac:dyDescent="0.25">
      <c r="B20" s="75" t="s">
        <v>66</v>
      </c>
      <c r="C20" s="76"/>
      <c r="D20" s="77">
        <f>SUM(D15:D19)</f>
        <v>25226590</v>
      </c>
      <c r="E20" s="77">
        <f>SUM(E15:E19)</f>
        <v>23079728</v>
      </c>
      <c r="F20" s="78"/>
      <c r="G20" s="78"/>
    </row>
    <row r="21" spans="2:7" s="1" customFormat="1" x14ac:dyDescent="0.2">
      <c r="B21" s="80" t="s">
        <v>67</v>
      </c>
      <c r="C21" s="58"/>
      <c r="D21" s="81"/>
      <c r="E21" s="81"/>
      <c r="F21" s="81"/>
      <c r="G21" s="81"/>
    </row>
    <row r="22" spans="2:7" s="1" customFormat="1" x14ac:dyDescent="0.2">
      <c r="B22" s="62"/>
      <c r="C22" s="59"/>
      <c r="D22" s="82"/>
      <c r="E22" s="82"/>
      <c r="F22" s="82"/>
      <c r="G22" s="82"/>
    </row>
    <row r="23" spans="2:7" s="1" customFormat="1" x14ac:dyDescent="0.2">
      <c r="B23" s="62" t="s">
        <v>68</v>
      </c>
      <c r="C23" s="59"/>
      <c r="D23" s="63">
        <v>736</v>
      </c>
      <c r="E23" s="63">
        <v>0</v>
      </c>
      <c r="F23" s="63"/>
      <c r="G23" s="63"/>
    </row>
    <row r="24" spans="2:7" s="1" customFormat="1" ht="24" x14ac:dyDescent="0.2">
      <c r="B24" s="62" t="s">
        <v>69</v>
      </c>
      <c r="C24" s="59"/>
      <c r="D24" s="83">
        <v>-5796815</v>
      </c>
      <c r="E24" s="83">
        <v>-6541788</v>
      </c>
      <c r="F24" s="83"/>
      <c r="G24" s="83"/>
    </row>
    <row r="25" spans="2:7" s="1" customFormat="1" x14ac:dyDescent="0.2">
      <c r="B25" s="62" t="s">
        <v>70</v>
      </c>
      <c r="C25" s="59"/>
      <c r="D25" s="83">
        <v>-95237470</v>
      </c>
      <c r="E25" s="83"/>
      <c r="F25" s="83"/>
      <c r="G25" s="83"/>
    </row>
    <row r="26" spans="2:7" s="1" customFormat="1" x14ac:dyDescent="0.2">
      <c r="B26" s="60" t="s">
        <v>71</v>
      </c>
      <c r="C26" s="86"/>
      <c r="D26" s="83">
        <v>-270608</v>
      </c>
      <c r="E26" s="83"/>
      <c r="F26" s="83"/>
      <c r="G26" s="87"/>
    </row>
    <row r="27" spans="2:7" s="1" customFormat="1" ht="12.75" thickBot="1" x14ac:dyDescent="0.25">
      <c r="B27" s="84" t="s">
        <v>72</v>
      </c>
      <c r="C27" s="76"/>
      <c r="D27" s="83"/>
      <c r="E27" s="83">
        <v>0</v>
      </c>
      <c r="F27" s="83"/>
      <c r="G27" s="83"/>
    </row>
    <row r="28" spans="2:7" s="1" customFormat="1" ht="24.75" thickBot="1" x14ac:dyDescent="0.25">
      <c r="B28" s="75" t="s">
        <v>73</v>
      </c>
      <c r="C28" s="76"/>
      <c r="D28" s="85">
        <f>SUM(D23:D27)</f>
        <v>-101304157</v>
      </c>
      <c r="E28" s="85">
        <f>SUM(E23:E27)</f>
        <v>-6541788</v>
      </c>
      <c r="F28" s="78"/>
      <c r="G28" s="78"/>
    </row>
    <row r="29" spans="2:7" s="1" customFormat="1" x14ac:dyDescent="0.2">
      <c r="B29" s="80" t="s">
        <v>74</v>
      </c>
      <c r="C29" s="86"/>
      <c r="D29" s="60"/>
      <c r="E29" s="87"/>
      <c r="F29" s="87"/>
      <c r="G29" s="87"/>
    </row>
    <row r="30" spans="2:7" s="1" customFormat="1" x14ac:dyDescent="0.2">
      <c r="B30" s="60"/>
      <c r="C30" s="86"/>
      <c r="D30" s="60"/>
      <c r="E30" s="87"/>
      <c r="F30" s="87"/>
      <c r="G30" s="87"/>
    </row>
    <row r="31" spans="2:7" s="1" customFormat="1" x14ac:dyDescent="0.2">
      <c r="B31" s="60" t="s">
        <v>75</v>
      </c>
      <c r="C31" s="89">
        <v>14</v>
      </c>
      <c r="D31" s="83">
        <v>-28610699</v>
      </c>
      <c r="E31" s="83">
        <v>-14368938</v>
      </c>
      <c r="F31" s="83"/>
      <c r="G31" s="87"/>
    </row>
    <row r="32" spans="2:7" s="1" customFormat="1" x14ac:dyDescent="0.2">
      <c r="B32" s="60" t="s">
        <v>76</v>
      </c>
      <c r="C32" s="86"/>
      <c r="D32" s="83">
        <v>103590220</v>
      </c>
      <c r="E32" s="83"/>
      <c r="F32" s="83"/>
      <c r="G32" s="87"/>
    </row>
    <row r="33" spans="2:7" s="1" customFormat="1" x14ac:dyDescent="0.2">
      <c r="B33" s="62" t="s">
        <v>77</v>
      </c>
      <c r="C33" s="86"/>
      <c r="D33" s="83"/>
      <c r="E33" s="82"/>
      <c r="F33" s="82"/>
      <c r="G33" s="82"/>
    </row>
    <row r="34" spans="2:7" s="1" customFormat="1" ht="12.75" thickBot="1" x14ac:dyDescent="0.25">
      <c r="B34" s="84" t="s">
        <v>78</v>
      </c>
      <c r="C34" s="76"/>
      <c r="D34" s="82"/>
      <c r="E34" s="82"/>
      <c r="F34" s="82"/>
      <c r="G34" s="82"/>
    </row>
    <row r="35" spans="2:7" s="1" customFormat="1" ht="24.75" thickBot="1" x14ac:dyDescent="0.25">
      <c r="B35" s="88" t="s">
        <v>79</v>
      </c>
      <c r="C35" s="76"/>
      <c r="D35" s="85">
        <f>SUM(D31:D34)</f>
        <v>74979521</v>
      </c>
      <c r="E35" s="85">
        <f>SUM(E31:E34)</f>
        <v>-14368938</v>
      </c>
      <c r="F35" s="78"/>
      <c r="G35" s="78"/>
    </row>
    <row r="36" spans="2:7" s="1" customFormat="1" x14ac:dyDescent="0.2">
      <c r="B36" s="60" t="s">
        <v>80</v>
      </c>
      <c r="C36" s="89"/>
      <c r="D36" s="83">
        <f>D20+D28+D35</f>
        <v>-1098046</v>
      </c>
      <c r="E36" s="83">
        <f>E20+E28+E35</f>
        <v>2169002</v>
      </c>
      <c r="F36" s="83"/>
      <c r="G36" s="83"/>
    </row>
    <row r="37" spans="2:7" s="1" customFormat="1" ht="24" x14ac:dyDescent="0.2">
      <c r="B37" s="62" t="s">
        <v>81</v>
      </c>
      <c r="C37" s="59"/>
      <c r="D37" s="83">
        <v>1150187</v>
      </c>
      <c r="E37" s="83">
        <v>4869</v>
      </c>
      <c r="F37" s="83"/>
      <c r="G37" s="83"/>
    </row>
    <row r="38" spans="2:7" s="1" customFormat="1" ht="12.75" thickBot="1" x14ac:dyDescent="0.25">
      <c r="B38" s="60" t="s">
        <v>82</v>
      </c>
      <c r="C38" s="89">
        <v>13</v>
      </c>
      <c r="D38" s="81">
        <v>4367583</v>
      </c>
      <c r="E38" s="81">
        <v>4796055</v>
      </c>
      <c r="F38" s="81"/>
      <c r="G38" s="81"/>
    </row>
    <row r="39" spans="2:7" s="1" customFormat="1" ht="12.75" thickBot="1" x14ac:dyDescent="0.25">
      <c r="B39" s="90" t="s">
        <v>83</v>
      </c>
      <c r="C39" s="91">
        <v>13</v>
      </c>
      <c r="D39" s="92">
        <f>D38+D36+D37</f>
        <v>4419724</v>
      </c>
      <c r="E39" s="92">
        <f>E38+E36+E37</f>
        <v>6969926</v>
      </c>
      <c r="F39" s="79"/>
      <c r="G39" s="79"/>
    </row>
    <row r="40" spans="2:7" s="1" customFormat="1" x14ac:dyDescent="0.2">
      <c r="B40" s="93"/>
    </row>
    <row r="41" spans="2:7" s="1" customFormat="1" x14ac:dyDescent="0.2">
      <c r="B41" s="93"/>
      <c r="D41" s="28"/>
      <c r="E41" s="28"/>
      <c r="F41" s="28"/>
      <c r="G41" s="28"/>
    </row>
    <row r="42" spans="2:7" s="1" customFormat="1" ht="12" customHeight="1" x14ac:dyDescent="0.2">
      <c r="B42" s="93"/>
    </row>
    <row r="43" spans="2:7" s="1" customFormat="1" ht="12" customHeight="1" x14ac:dyDescent="0.2"/>
    <row r="45" spans="2:7" s="1" customFormat="1" x14ac:dyDescent="0.2">
      <c r="E45" s="106"/>
      <c r="F45" s="107"/>
    </row>
    <row r="46" spans="2:7" s="1" customFormat="1" x14ac:dyDescent="0.2">
      <c r="F46" s="107"/>
    </row>
    <row r="47" spans="2:7" s="1" customFormat="1" x14ac:dyDescent="0.2">
      <c r="F47" s="107"/>
    </row>
    <row r="48" spans="2:7" s="1" customFormat="1" x14ac:dyDescent="0.2">
      <c r="F48" s="107"/>
    </row>
    <row r="49" spans="6:6" s="1" customFormat="1" x14ac:dyDescent="0.2">
      <c r="F49" s="107"/>
    </row>
    <row r="50" spans="6:6" s="1" customFormat="1" x14ac:dyDescent="0.2">
      <c r="F50" s="107"/>
    </row>
    <row r="52" spans="6:6" s="1" customFormat="1" x14ac:dyDescent="0.2">
      <c r="F52" s="108"/>
    </row>
  </sheetData>
  <mergeCells count="4">
    <mergeCell ref="B9:B10"/>
    <mergeCell ref="C9:C10"/>
    <mergeCell ref="D9:D10"/>
    <mergeCell ref="E9:E10"/>
  </mergeCells>
  <pageMargins left="0" right="0" top="0" bottom="0" header="0.31496062992125984" footer="0.31496062992125984"/>
  <pageSetup scale="59" orientation="portrait" r:id="rId1"/>
  <rowBreaks count="1" manualBreakCount="1">
    <brk id="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ОФП</vt:lpstr>
      <vt:lpstr>ОСД</vt:lpstr>
      <vt:lpstr>ОИК</vt:lpstr>
      <vt:lpstr>ДДС</vt:lpstr>
      <vt:lpstr>ОФП!_SUB2900</vt:lpstr>
      <vt:lpstr>ДДС!Область_печати</vt:lpstr>
      <vt:lpstr>ОИК!Область_печати</vt:lpstr>
      <vt:lpstr>ОСД!Область_печати</vt:lpstr>
      <vt:lpstr>ОФП!Область_печати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Lebedeva / Caspineft</dc:creator>
  <cp:lastModifiedBy>Svetlana Lebedeva / Caspineft</cp:lastModifiedBy>
  <dcterms:created xsi:type="dcterms:W3CDTF">2018-11-07T12:13:08Z</dcterms:created>
  <dcterms:modified xsi:type="dcterms:W3CDTF">2018-11-16T12:31:41Z</dcterms:modified>
</cp:coreProperties>
</file>