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mussin\OneDrive - Maten Petroleum\Документы\Kozhan\Fin report\2022\2022_1Q\"/>
    </mc:Choice>
  </mc:AlternateContent>
  <bookViews>
    <workbookView xWindow="0" yWindow="0" windowWidth="24000" windowHeight="9735"/>
  </bookViews>
  <sheets>
    <sheet name="ОФП " sheetId="1" r:id="rId1"/>
    <sheet name="ОСД " sheetId="3" r:id="rId2"/>
    <sheet name="ОИК" sheetId="2" r:id="rId3"/>
    <sheet name="ОДДС " sheetId="4" r:id="rId4"/>
  </sheets>
  <definedNames>
    <definedName name="OLE_LINK1" localSheetId="0">'ОФП '!$A$18</definedName>
    <definedName name="_xlnm.Print_Titles" localSheetId="3">'ОДДС '!$6:$6</definedName>
    <definedName name="_xlnm.Print_Titles" localSheetId="2">ОИК!$6:$7</definedName>
    <definedName name="_xlnm.Print_Titles" localSheetId="1">'ОСД '!$6:$6</definedName>
    <definedName name="_xlnm.Print_Titles" localSheetId="0">'ОФП '!$6:$6</definedName>
    <definedName name="_xlnm.Print_Area" localSheetId="2">ОИК!$A$1:$E$27</definedName>
  </definedNames>
  <calcPr calcId="162913"/>
</workbook>
</file>

<file path=xl/calcChain.xml><?xml version="1.0" encoding="utf-8"?>
<calcChain xmlns="http://schemas.openxmlformats.org/spreadsheetml/2006/main">
  <c r="C20" i="1" l="1"/>
  <c r="C12" i="2" l="1"/>
  <c r="C14" i="2" s="1"/>
  <c r="E9" i="2"/>
  <c r="A4" i="4"/>
  <c r="A4" i="2"/>
  <c r="D17" i="4" l="1"/>
  <c r="D16" i="4"/>
  <c r="D15" i="4"/>
  <c r="D45" i="4"/>
  <c r="D10" i="3"/>
  <c r="D18" i="3"/>
  <c r="D21" i="3" s="1"/>
  <c r="D20" i="1"/>
  <c r="C17" i="4"/>
  <c r="C16" i="4"/>
  <c r="C15" i="4"/>
  <c r="D16" i="2"/>
  <c r="C6" i="4"/>
  <c r="D6" i="4"/>
  <c r="C21" i="2"/>
  <c r="C19" i="2"/>
  <c r="D52" i="1"/>
  <c r="C52" i="1"/>
  <c r="D44" i="1"/>
  <c r="C44" i="1"/>
  <c r="C38" i="1"/>
  <c r="C45" i="4"/>
  <c r="C50" i="4"/>
  <c r="C10" i="3"/>
  <c r="C18" i="3" s="1"/>
  <c r="D38" i="1"/>
  <c r="C31" i="1"/>
  <c r="D31" i="1"/>
  <c r="A25" i="1"/>
  <c r="D9" i="4" l="1"/>
  <c r="D53" i="1"/>
  <c r="D32" i="1"/>
  <c r="C53" i="1"/>
  <c r="C32" i="1"/>
  <c r="C54" i="1" s="1"/>
  <c r="D19" i="4"/>
  <c r="D30" i="4" s="1"/>
  <c r="D35" i="4" s="1"/>
  <c r="D52" i="4" s="1"/>
  <c r="D54" i="4" s="1"/>
  <c r="D54" i="1"/>
  <c r="D55" i="1"/>
  <c r="C21" i="3"/>
  <c r="C9" i="4"/>
  <c r="C19" i="4" s="1"/>
  <c r="C30" i="4" s="1"/>
  <c r="C35" i="4" s="1"/>
  <c r="C52" i="4" s="1"/>
  <c r="C54" i="4" s="1"/>
  <c r="C55" i="4" s="1"/>
  <c r="D22" i="3"/>
  <c r="D25" i="3" s="1"/>
  <c r="E16" i="2"/>
  <c r="C55" i="1" l="1"/>
  <c r="F16" i="2"/>
  <c r="E11" i="2"/>
  <c r="E12" i="2" s="1"/>
  <c r="D14" i="2"/>
  <c r="C22" i="3"/>
  <c r="C25" i="3" s="1"/>
  <c r="D18" i="2"/>
  <c r="F12" i="2" l="1"/>
  <c r="E14" i="2"/>
  <c r="D19" i="2"/>
  <c r="D21" i="2" s="1"/>
  <c r="D22" i="2" s="1"/>
  <c r="E18" i="2"/>
  <c r="E19" i="2" s="1"/>
  <c r="F19" i="2" l="1"/>
  <c r="E21" i="2"/>
  <c r="F21" i="2" s="1"/>
</calcChain>
</file>

<file path=xl/sharedStrings.xml><?xml version="1.0" encoding="utf-8"?>
<sst xmlns="http://schemas.openxmlformats.org/spreadsheetml/2006/main" count="177" uniqueCount="122">
  <si>
    <t>Долгосрочные активы</t>
  </si>
  <si>
    <t>Разведочные и оценочные активы</t>
  </si>
  <si>
    <t>Основные средства</t>
  </si>
  <si>
    <t>Нематериальные активы</t>
  </si>
  <si>
    <t>Отложенные налоговые активы</t>
  </si>
  <si>
    <t>Торговая дебиторская задолженность</t>
  </si>
  <si>
    <t>Предоплата по подоходному налогу</t>
  </si>
  <si>
    <t>Итого активы</t>
  </si>
  <si>
    <t>Долгосрочные обязательства</t>
  </si>
  <si>
    <t>Торговая кредиторская задолженность</t>
  </si>
  <si>
    <t>ОТЧЕТ ОБ ИЗМЕНЕНИЯХ В КАПИТАЛЕ</t>
  </si>
  <si>
    <t>Расходы по реализации</t>
  </si>
  <si>
    <t>Прибыль до налогообложения</t>
  </si>
  <si>
    <t>Прибыль на акцию</t>
  </si>
  <si>
    <t>в тысячах тенге</t>
  </si>
  <si>
    <t>Прим.</t>
  </si>
  <si>
    <t>АКТИВЫ</t>
  </si>
  <si>
    <t>Нефтегазовые активы и права на недропользование</t>
  </si>
  <si>
    <t>Незавершённое строительство</t>
  </si>
  <si>
    <t xml:space="preserve">Денежные средства, ограниченные в использовании </t>
  </si>
  <si>
    <t>Текущие активы</t>
  </si>
  <si>
    <t>Товарно-материальные запасы</t>
  </si>
  <si>
    <t>Налоги к возмещению</t>
  </si>
  <si>
    <t>Авансы выданные</t>
  </si>
  <si>
    <t>Прочие краткосрочные активы</t>
  </si>
  <si>
    <t>Денежные средства и их эквиваленты</t>
  </si>
  <si>
    <t xml:space="preserve">КАПИТАЛ И ОБЯЗАТЕЛЬСТВА </t>
  </si>
  <si>
    <t>Капитал</t>
  </si>
  <si>
    <t>Акционерный капитал</t>
  </si>
  <si>
    <t>Нераспределённая прибыль</t>
  </si>
  <si>
    <t xml:space="preserve">Кредиты и займы </t>
  </si>
  <si>
    <t>Резерв по ликвидации и восстановлению месторождений</t>
  </si>
  <si>
    <t>Прочие долгосрочные обязательства</t>
  </si>
  <si>
    <t>Текущие обязательства</t>
  </si>
  <si>
    <t>Прочая кредиторская задолженность и начисленные обязательства</t>
  </si>
  <si>
    <t>Авансы полученные</t>
  </si>
  <si>
    <t>Корпоративный подоходный налог к уплате</t>
  </si>
  <si>
    <t>Прочие налоги к уплате</t>
  </si>
  <si>
    <t>Итого капитал и обязательства</t>
  </si>
  <si>
    <t>Доход от реализации продукции</t>
  </si>
  <si>
    <t>Себестоимость реализованной продукции</t>
  </si>
  <si>
    <t>Валовая прибыль</t>
  </si>
  <si>
    <t>Общие и административные расходы</t>
  </si>
  <si>
    <t xml:space="preserve">Финансовые затраты </t>
  </si>
  <si>
    <t>Финансовые доходы</t>
  </si>
  <si>
    <t>(Отрицательная) / положительная курсовая разница, нетто</t>
  </si>
  <si>
    <t>Прочие доходы, нетто</t>
  </si>
  <si>
    <t>Расходы по подоходному налогу</t>
  </si>
  <si>
    <t>Чистая прибыль за год</t>
  </si>
  <si>
    <t>Итого совокупный доход за год</t>
  </si>
  <si>
    <t xml:space="preserve">Базовая прибыль на акцию </t>
  </si>
  <si>
    <t xml:space="preserve">Итого </t>
  </si>
  <si>
    <t xml:space="preserve">Чистая прибыль </t>
  </si>
  <si>
    <t xml:space="preserve">Итого совокупный доход за год </t>
  </si>
  <si>
    <t>Денежные потоки по операционной деятельности</t>
  </si>
  <si>
    <t>Корректировки на:</t>
  </si>
  <si>
    <t>Износ, истощение и амортизация</t>
  </si>
  <si>
    <t>Убыток от выбытия основных средств, нефтегазовых активов и списания непродуктивных скважин</t>
  </si>
  <si>
    <t>Списание ТМЗ до справедливой стоимости</t>
  </si>
  <si>
    <t>Финансовые затраты</t>
  </si>
  <si>
    <t>Нереализованная отрицательная / (положительная) курсовая разница, нетто</t>
  </si>
  <si>
    <t>Операционная прибыль до изменений в оборотном капитале</t>
  </si>
  <si>
    <t>Изменения в оборотном капитале</t>
  </si>
  <si>
    <t>Изменения в налогах к возмещению</t>
  </si>
  <si>
    <t>Изменения в торговой кредиторской задолженности</t>
  </si>
  <si>
    <t>Изменения в прочей кредиторской задолженности и начисленных обязательствах</t>
  </si>
  <si>
    <t>Изменения в прочих налогах к уплате</t>
  </si>
  <si>
    <t>Поступление денежных средств от операционной деятельности</t>
  </si>
  <si>
    <t>Подоходный налог уплаченный</t>
  </si>
  <si>
    <t>Чистые денежные средства, полученные от операционной деятельности</t>
  </si>
  <si>
    <t>Денежные потоки по инвестиционной деятельности</t>
  </si>
  <si>
    <t>Приобретение нефтегазовых активов</t>
  </si>
  <si>
    <t>Приобретение основных средств</t>
  </si>
  <si>
    <t>Приобретение разведочных и оценочных активов</t>
  </si>
  <si>
    <t>Затраты на незавершённое строительство</t>
  </si>
  <si>
    <t>Чистые денежные средства, использованные в инвестиционной деятельности</t>
  </si>
  <si>
    <t>Денежные потоки по финансовой деятельности</t>
  </si>
  <si>
    <t>Получение займа</t>
  </si>
  <si>
    <t>Погашение займа</t>
  </si>
  <si>
    <t>Чистые денежные средства, полученные от / (использованные) в финансовой деятельности</t>
  </si>
  <si>
    <t>Чистое увеличение / (уменьшение) денежных средств и их эквивалентов</t>
  </si>
  <si>
    <t>Денежные средства и их эквиваленты, на начало года</t>
  </si>
  <si>
    <t>Денежные средства и их эквиваленты, на конец года</t>
  </si>
  <si>
    <t>Балансовая стоимость одной простой акции (в тенге)</t>
  </si>
  <si>
    <t>Возврат/(выдача) займов</t>
  </si>
  <si>
    <t>Займы выданные</t>
  </si>
  <si>
    <t>Приобретение нематериальных активов</t>
  </si>
  <si>
    <t>Полученные вознаграждения</t>
  </si>
  <si>
    <t>Мусин Р. А.</t>
  </si>
  <si>
    <t>Кусниденова Э. С.</t>
  </si>
  <si>
    <t>______________</t>
  </si>
  <si>
    <t>Yu Longkun</t>
  </si>
  <si>
    <t>Генеральный директор</t>
  </si>
  <si>
    <t>Главный бухгалтер</t>
  </si>
  <si>
    <t>________________</t>
  </si>
  <si>
    <t>Заместитель генерального директора по экономике и финансам</t>
  </si>
  <si>
    <t>Прочие долгосрочные активы</t>
  </si>
  <si>
    <t>Изменения в прочих долгосрочных активах</t>
  </si>
  <si>
    <t>____________</t>
  </si>
  <si>
    <t>Промежуточная финансовая отчетность</t>
  </si>
  <si>
    <t xml:space="preserve">АО "КоЖаН" </t>
  </si>
  <si>
    <t>ОТЧЕТ О ФИНАНСОВОМ  ПОЛОЖЕНИИ</t>
  </si>
  <si>
    <t>ОТЧЕТ О СОВОКУПНОМ  ДОХОДЕ</t>
  </si>
  <si>
    <t>ОТЧЕТ О ДВИЖЕНИИ ДЕНЕЖНЫХ  СРЕДСТВ</t>
  </si>
  <si>
    <t>Долгосрочные авансы выданные</t>
  </si>
  <si>
    <t>Выплата вознаграждения</t>
  </si>
  <si>
    <t>-</t>
  </si>
  <si>
    <t xml:space="preserve">На 1 января 2021 года </t>
  </si>
  <si>
    <t>Чистая курсовая разница, нетто</t>
  </si>
  <si>
    <t>Размещение депозитов на ликвидацию и восстановление месторождений</t>
  </si>
  <si>
    <t>Изменения в торговой дебиторской задолженности, авансах выданных  и прочих оборотных средствах</t>
  </si>
  <si>
    <t>Изменения в  запасах</t>
  </si>
  <si>
    <t>Изменения в обязательствах по договорам с покупателями/авансах полученных</t>
  </si>
  <si>
    <t>Восстановление резерва по обесценению нефинансовых активов</t>
  </si>
  <si>
    <t>23, 24, 25</t>
  </si>
  <si>
    <t>На 31 марта 2022 года</t>
  </si>
  <si>
    <t>31 декабря 2021</t>
  </si>
  <si>
    <t>31 марта 2022</t>
  </si>
  <si>
    <t>За 3 месяца, закончившихся 31 марта 2022 года</t>
  </si>
  <si>
    <t>За 3 месяца, закончившихся 31 марта 2021 года</t>
  </si>
  <si>
    <t>На 31 марта 2021 года</t>
  </si>
  <si>
    <t xml:space="preserve">На 1 января 2022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</si>
</sst>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0">
    <numFmt numFmtId="164" formatCode="_-* #,##0\ _₽_-;\-* #,##0\ _₽_-;_-* &quot;-&quot;\ _₽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(* #,##0_);_(* \(#,##0\);_(* &quot;-&quot;??_);_(@_)"/>
    <numFmt numFmtId="169" formatCode="#,##0.0"/>
    <numFmt numFmtId="170" formatCode="[$-409]d\-mmm;@"/>
    <numFmt numFmtId="171" formatCode="[$-409]d\-mmm\-yy;@"/>
    <numFmt numFmtId="172" formatCode="#,##0.0_);\(#,##0.0\)"/>
    <numFmt numFmtId="173" formatCode="&quot;$&quot;#,##0.0_);[Red]\(&quot;$&quot;#,##0.0\)"/>
    <numFmt numFmtId="174" formatCode="#\ ##0_.\ &quot;zі&quot;\ 00\ &quot;gr&quot;;\(#\ ##0.00\z\і\)"/>
    <numFmt numFmtId="175" formatCode="#\ ##0&quot;zі&quot;00&quot;gr&quot;;\(#\ ##0.00\z\і\)"/>
    <numFmt numFmtId="176" formatCode="_-&quot;$&quot;* #,##0.00_-;\-&quot;$&quot;* #,##0.00_-;_-&quot;$&quot;* &quot;-&quot;??_-;_-@_-"/>
    <numFmt numFmtId="177" formatCode="0.0%;\(0.0%\)"/>
    <numFmt numFmtId="178" formatCode="_(* #,##0_);_(* \(#,##0\);_(* &quot;-&quot;_);_(@_)"/>
    <numFmt numFmtId="179" formatCode="&quot;Да&quot;;&quot;Да&quot;;&quot;Нет&quot;"/>
    <numFmt numFmtId="180" formatCode="[$€-2]\ ###,000_);[Red]\([$€-2]\ ###,000\)"/>
    <numFmt numFmtId="181" formatCode="&quot;$&quot;#,##0.00;[Red]&quot;$&quot;\-#,##0.00"/>
    <numFmt numFmtId="182" formatCode="mmm\-d\-yyyy"/>
    <numFmt numFmtId="183" formatCode="###0_);\(###0\)"/>
    <numFmt numFmtId="184" formatCode="0.0%;[Red]\(0.0%\)"/>
    <numFmt numFmtId="185" formatCode="#,##0.0_);[Red]\(#,##0.0\)"/>
    <numFmt numFmtId="186" formatCode="#,##0.0_);[Red]\(#,##0.0\);&quot;N/A &quot;"/>
    <numFmt numFmtId="187" formatCode="#,##0.00&quot; $&quot;;[Red]\-#,##0.00&quot; $&quot;"/>
    <numFmt numFmtId="188" formatCode="#,##0.000_);[Red]\(#,##0.000\)"/>
    <numFmt numFmtId="189" formatCode="#,##0.0_)\ \ ;[Red]\(#,##0.0\)\ \ "/>
    <numFmt numFmtId="190" formatCode="_(* #,##0,_);_(* \(#,##0,\);_(* &quot;-&quot;_);_(@_)"/>
    <numFmt numFmtId="191" formatCode="0.0%&quot;NWI/Sls&quot;"/>
    <numFmt numFmtId="192" formatCode="0%_);\(0%\)"/>
    <numFmt numFmtId="193" formatCode="_-* #,##0\ _$_-;\-* #,##0\ _$_-;_-* &quot;-&quot;\ _$_-;_-@_-"/>
    <numFmt numFmtId="194" formatCode="0.0%"/>
    <numFmt numFmtId="195" formatCode="0.0%&quot;Sales&quot;"/>
    <numFmt numFmtId="196" formatCode="\+0.0;\-0.0"/>
    <numFmt numFmtId="197" formatCode="\+0.0%;\-0.0%"/>
    <numFmt numFmtId="198" formatCode="&quot;$&quot;#,##0"/>
    <numFmt numFmtId="199" formatCode="#\ ##0&quot;zі&quot;_.00&quot;gr&quot;;\(#\ ##0.00\z\і\)"/>
    <numFmt numFmtId="200" formatCode="#\ ##0&quot;zі&quot;.00&quot;gr&quot;;\(#\ ##0&quot;zі&quot;.00&quot;gr&quot;\)"/>
    <numFmt numFmtId="201" formatCode="&quot;TFCF: &quot;#,##0_);[Red]&quot;No! &quot;\(#,##0\)"/>
    <numFmt numFmtId="202" formatCode="General_)"/>
    <numFmt numFmtId="203" formatCode="_-* #,##0.000\ _₽_-;\-* #,##0.000\ _₽_-;_-* &quot;-&quot;\ _₽_-;_-@_-"/>
  </numFmts>
  <fonts count="11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indexed="23"/>
      <name val="Times New Roman"/>
      <family val="1"/>
      <charset val="204"/>
    </font>
    <font>
      <sz val="10"/>
      <color indexed="2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</font>
    <font>
      <sz val="10"/>
      <color indexed="8"/>
      <name val="MS Sans Serif"/>
      <family val="2"/>
      <charset val="204"/>
    </font>
    <font>
      <sz val="9"/>
      <name val="Trebuchet MS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2"/>
      <charset val="204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Times New Roman"/>
      <family val="2"/>
      <charset val="204"/>
    </font>
    <font>
      <sz val="10"/>
      <color indexed="9"/>
      <name val="Times New Roman"/>
      <family val="2"/>
      <charset val="204"/>
    </font>
    <font>
      <sz val="8"/>
      <name val="Times New Roman"/>
      <family val="1"/>
      <charset val="204"/>
    </font>
    <font>
      <sz val="11"/>
      <color indexed="20"/>
      <name val="Calibri"/>
      <family val="2"/>
      <charset val="204"/>
    </font>
    <font>
      <sz val="10"/>
      <color indexed="8"/>
      <name val="Arial"/>
      <family val="2"/>
    </font>
    <font>
      <sz val="10"/>
      <name val="Pragmatica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Times New Roman Cyr"/>
      <charset val="204"/>
    </font>
    <font>
      <sz val="10"/>
      <name val="MS Serif"/>
      <family val="2"/>
      <charset val="204"/>
    </font>
    <font>
      <b/>
      <sz val="8"/>
      <name val="Arial"/>
      <family val="2"/>
    </font>
    <font>
      <sz val="8"/>
      <color indexed="12"/>
      <name val="Arial"/>
      <family val="2"/>
    </font>
    <font>
      <sz val="10"/>
      <name val="MS Sans Serif"/>
      <family val="2"/>
      <charset val="204"/>
    </font>
    <font>
      <sz val="12"/>
      <name val="Tms Rmn"/>
      <charset val="204"/>
    </font>
    <font>
      <sz val="10"/>
      <color indexed="16"/>
      <name val="MS Serif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MS Sans Serif"/>
      <family val="2"/>
      <charset val="204"/>
    </font>
    <font>
      <sz val="11"/>
      <color indexed="62"/>
      <name val="Calibri"/>
      <family val="2"/>
      <charset val="204"/>
    </font>
    <font>
      <sz val="8"/>
      <color indexed="39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12"/>
      <color indexed="8"/>
      <name val="Times New Roman"/>
      <family val="1"/>
    </font>
    <font>
      <sz val="8"/>
      <name val="Helv"/>
    </font>
    <font>
      <sz val="8"/>
      <color indexed="10"/>
      <name val="Arial"/>
      <family val="2"/>
    </font>
    <font>
      <sz val="8"/>
      <name val="Wingdings"/>
      <charset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sz val="10"/>
      <name val="NTHelvetica/Cyrillic"/>
      <charset val="204"/>
    </font>
    <font>
      <b/>
      <sz val="8"/>
      <color indexed="8"/>
      <name val="Helv"/>
    </font>
    <font>
      <sz val="7"/>
      <name val="Arial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9"/>
      <name val="Arial"/>
      <family val="2"/>
    </font>
    <font>
      <sz val="11"/>
      <color indexed="62"/>
      <name val="Times New Roman"/>
      <family val="2"/>
      <charset val="204"/>
    </font>
    <font>
      <sz val="10"/>
      <color indexed="50"/>
      <name val="Times New Roman"/>
      <family val="2"/>
      <charset val="204"/>
    </font>
    <font>
      <b/>
      <sz val="11"/>
      <color indexed="63"/>
      <name val="Times New Roman"/>
      <family val="2"/>
      <charset val="204"/>
    </font>
    <font>
      <b/>
      <sz val="10"/>
      <color indexed="8"/>
      <name val="Times New Roman"/>
      <family val="2"/>
      <charset val="204"/>
    </font>
    <font>
      <b/>
      <sz val="11"/>
      <color indexed="52"/>
      <name val="Times New Roman"/>
      <family val="2"/>
      <charset val="204"/>
    </font>
    <font>
      <b/>
      <sz val="10"/>
      <color indexed="10"/>
      <name val="Times New Roman"/>
      <family val="2"/>
      <charset val="204"/>
    </font>
    <font>
      <u/>
      <sz val="10"/>
      <color indexed="12"/>
      <name val="Arial Cyr"/>
      <charset val="204"/>
    </font>
    <font>
      <u/>
      <sz val="11"/>
      <color indexed="12"/>
      <name val="Calibri"/>
      <family val="2"/>
      <charset val="204"/>
    </font>
    <font>
      <b/>
      <sz val="10"/>
      <name val="Arial Cyr"/>
      <family val="2"/>
      <charset val="204"/>
    </font>
    <font>
      <b/>
      <sz val="15"/>
      <color indexed="56"/>
      <name val="Times New Roman"/>
      <family val="2"/>
      <charset val="204"/>
    </font>
    <font>
      <b/>
      <sz val="15"/>
      <color indexed="45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3"/>
      <color indexed="45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1"/>
      <color indexed="45"/>
      <name val="Times New Roman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Times New Roman"/>
      <family val="2"/>
      <charset val="204"/>
    </font>
    <font>
      <b/>
      <sz val="11"/>
      <color indexed="9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8"/>
      <color indexed="56"/>
      <name val="Times New Roman"/>
      <family val="2"/>
      <charset val="204"/>
    </font>
    <font>
      <b/>
      <sz val="18"/>
      <color indexed="45"/>
      <name val="Cambria"/>
      <family val="2"/>
      <charset val="204"/>
    </font>
    <font>
      <sz val="11"/>
      <color indexed="60"/>
      <name val="Times New Roman"/>
      <family val="2"/>
      <charset val="204"/>
    </font>
    <font>
      <sz val="10"/>
      <color indexed="18"/>
      <name val="Times New Roman"/>
      <family val="2"/>
      <charset val="204"/>
    </font>
    <font>
      <sz val="11"/>
      <color indexed="20"/>
      <name val="Times New Roman"/>
      <family val="2"/>
      <charset val="204"/>
    </font>
    <font>
      <sz val="10"/>
      <color indexed="20"/>
      <name val="Times New Roman"/>
      <family val="2"/>
      <charset val="204"/>
    </font>
    <font>
      <i/>
      <sz val="11"/>
      <color indexed="23"/>
      <name val="Times New Roman"/>
      <family val="2"/>
      <charset val="204"/>
    </font>
    <font>
      <i/>
      <sz val="10"/>
      <color indexed="22"/>
      <name val="Times New Roman"/>
      <family val="2"/>
      <charset val="204"/>
    </font>
    <font>
      <sz val="11"/>
      <color indexed="52"/>
      <name val="Times New Roman"/>
      <family val="2"/>
      <charset val="204"/>
    </font>
    <font>
      <sz val="10"/>
      <color indexed="10"/>
      <name val="Times New Roman"/>
      <family val="2"/>
      <charset val="204"/>
    </font>
    <font>
      <sz val="11"/>
      <color indexed="10"/>
      <name val="Times New Roman"/>
      <family val="2"/>
      <charset val="204"/>
    </font>
    <font>
      <sz val="11"/>
      <color indexed="17"/>
      <name val="Times New Roman"/>
      <family val="2"/>
      <charset val="204"/>
    </font>
    <font>
      <sz val="10"/>
      <color indexed="46"/>
      <name val="Times New Roman"/>
      <family val="2"/>
      <charset val="204"/>
    </font>
    <font>
      <i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2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63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57"/>
      </patternFill>
    </fill>
    <fill>
      <patternFill patternType="solid">
        <fgColor indexed="43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8"/>
      </patternFill>
    </fill>
    <fill>
      <patternFill patternType="solid">
        <fgColor indexed="40"/>
      </patternFill>
    </fill>
    <fill>
      <patternFill patternType="solid">
        <fgColor indexed="35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96">
    <xf numFmtId="0" fontId="0" fillId="0" borderId="0"/>
    <xf numFmtId="0" fontId="1" fillId="0" borderId="0"/>
    <xf numFmtId="0" fontId="8" fillId="0" borderId="0"/>
    <xf numFmtId="170" fontId="9" fillId="0" borderId="0"/>
    <xf numFmtId="170" fontId="10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3" fillId="0" borderId="0">
      <alignment horizontal="left"/>
    </xf>
    <xf numFmtId="0" fontId="12" fillId="0" borderId="0"/>
    <xf numFmtId="0" fontId="11" fillId="0" borderId="0"/>
    <xf numFmtId="0" fontId="14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5" fillId="0" borderId="0"/>
    <xf numFmtId="0" fontId="11" fillId="0" borderId="0"/>
    <xf numFmtId="0" fontId="13" fillId="0" borderId="0">
      <alignment horizontal="left"/>
    </xf>
    <xf numFmtId="0" fontId="1" fillId="0" borderId="0"/>
    <xf numFmtId="0" fontId="12" fillId="0" borderId="0"/>
    <xf numFmtId="0" fontId="15" fillId="0" borderId="0"/>
    <xf numFmtId="0" fontId="15" fillId="0" borderId="0"/>
    <xf numFmtId="0" fontId="13" fillId="0" borderId="0">
      <alignment horizontal="left"/>
    </xf>
    <xf numFmtId="0" fontId="11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6" fontId="16" fillId="0" borderId="0">
      <protection locked="0"/>
    </xf>
    <xf numFmtId="166" fontId="16" fillId="0" borderId="0">
      <protection locked="0"/>
    </xf>
    <xf numFmtId="166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6" fillId="0" borderId="1">
      <protection locked="0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2" borderId="0" applyNumberFormat="0" applyBorder="0" applyAlignment="0" applyProtection="0"/>
    <xf numFmtId="171" fontId="20" fillId="8" borderId="0" applyNumberFormat="0" applyBorder="0" applyAlignment="0" applyProtection="0"/>
    <xf numFmtId="0" fontId="19" fillId="3" borderId="0" applyNumberFormat="0" applyBorder="0" applyAlignment="0" applyProtection="0"/>
    <xf numFmtId="171" fontId="20" fillId="9" borderId="0" applyNumberFormat="0" applyBorder="0" applyAlignment="0" applyProtection="0"/>
    <xf numFmtId="0" fontId="19" fillId="4" borderId="0" applyNumberFormat="0" applyBorder="0" applyAlignment="0" applyProtection="0"/>
    <xf numFmtId="171" fontId="20" fillId="10" borderId="0" applyNumberFormat="0" applyBorder="0" applyAlignment="0" applyProtection="0"/>
    <xf numFmtId="0" fontId="19" fillId="5" borderId="0" applyNumberFormat="0" applyBorder="0" applyAlignment="0" applyProtection="0"/>
    <xf numFmtId="171" fontId="20" fillId="11" borderId="0" applyNumberFormat="0" applyBorder="0" applyAlignment="0" applyProtection="0"/>
    <xf numFmtId="0" fontId="19" fillId="6" borderId="0" applyNumberFormat="0" applyBorder="0" applyAlignment="0" applyProtection="0"/>
    <xf numFmtId="171" fontId="20" fillId="6" borderId="0" applyNumberFormat="0" applyBorder="0" applyAlignment="0" applyProtection="0"/>
    <xf numFmtId="0" fontId="19" fillId="7" borderId="0" applyNumberFormat="0" applyBorder="0" applyAlignment="0" applyProtection="0"/>
    <xf numFmtId="171" fontId="20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5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9" fillId="13" borderId="0" applyNumberFormat="0" applyBorder="0" applyAlignment="0" applyProtection="0"/>
    <xf numFmtId="171" fontId="20" fillId="6" borderId="0" applyNumberFormat="0" applyBorder="0" applyAlignment="0" applyProtection="0"/>
    <xf numFmtId="0" fontId="19" fillId="9" borderId="0" applyNumberFormat="0" applyBorder="0" applyAlignment="0" applyProtection="0"/>
    <xf numFmtId="171" fontId="20" fillId="15" borderId="0" applyNumberFormat="0" applyBorder="0" applyAlignment="0" applyProtection="0"/>
    <xf numFmtId="0" fontId="19" fillId="14" borderId="0" applyNumberFormat="0" applyBorder="0" applyAlignment="0" applyProtection="0"/>
    <xf numFmtId="171" fontId="20" fillId="10" borderId="0" applyNumberFormat="0" applyBorder="0" applyAlignment="0" applyProtection="0"/>
    <xf numFmtId="0" fontId="19" fillId="5" borderId="0" applyNumberFormat="0" applyBorder="0" applyAlignment="0" applyProtection="0"/>
    <xf numFmtId="171" fontId="20" fillId="16" borderId="0" applyNumberFormat="0" applyBorder="0" applyAlignment="0" applyProtection="0"/>
    <xf numFmtId="0" fontId="19" fillId="13" borderId="0" applyNumberFormat="0" applyBorder="0" applyAlignment="0" applyProtection="0"/>
    <xf numFmtId="171" fontId="20" fillId="6" borderId="0" applyNumberFormat="0" applyBorder="0" applyAlignment="0" applyProtection="0"/>
    <xf numFmtId="0" fontId="19" fillId="10" borderId="0" applyNumberFormat="0" applyBorder="0" applyAlignment="0" applyProtection="0"/>
    <xf numFmtId="171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9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8" borderId="0" applyNumberFormat="0" applyBorder="0" applyAlignment="0" applyProtection="0"/>
    <xf numFmtId="0" fontId="22" fillId="18" borderId="0" applyNumberFormat="0" applyBorder="0" applyAlignment="0" applyProtection="0"/>
    <xf numFmtId="171" fontId="23" fillId="6" borderId="0" applyNumberFormat="0" applyBorder="0" applyAlignment="0" applyProtection="0"/>
    <xf numFmtId="0" fontId="22" fillId="9" borderId="0" applyNumberFormat="0" applyBorder="0" applyAlignment="0" applyProtection="0"/>
    <xf numFmtId="171" fontId="23" fillId="15" borderId="0" applyNumberFormat="0" applyBorder="0" applyAlignment="0" applyProtection="0"/>
    <xf numFmtId="0" fontId="22" fillId="14" borderId="0" applyNumberFormat="0" applyBorder="0" applyAlignment="0" applyProtection="0"/>
    <xf numFmtId="171" fontId="23" fillId="10" borderId="0" applyNumberFormat="0" applyBorder="0" applyAlignment="0" applyProtection="0"/>
    <xf numFmtId="0" fontId="22" fillId="19" borderId="0" applyNumberFormat="0" applyBorder="0" applyAlignment="0" applyProtection="0"/>
    <xf numFmtId="171" fontId="23" fillId="21" borderId="0" applyNumberFormat="0" applyBorder="0" applyAlignment="0" applyProtection="0"/>
    <xf numFmtId="0" fontId="22" fillId="20" borderId="0" applyNumberFormat="0" applyBorder="0" applyAlignment="0" applyProtection="0"/>
    <xf numFmtId="171" fontId="23" fillId="6" borderId="0" applyNumberFormat="0" applyBorder="0" applyAlignment="0" applyProtection="0"/>
    <xf numFmtId="0" fontId="22" fillId="8" borderId="0" applyNumberFormat="0" applyBorder="0" applyAlignment="0" applyProtection="0"/>
    <xf numFmtId="171" fontId="23" fillId="9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5" borderId="0" applyNumberFormat="0" applyBorder="0" applyAlignment="0" applyProtection="0"/>
    <xf numFmtId="0" fontId="24" fillId="0" borderId="0">
      <alignment horizontal="center" wrapText="1"/>
      <protection locked="0"/>
    </xf>
    <xf numFmtId="0" fontId="25" fillId="3" borderId="0" applyNumberFormat="0" applyBorder="0" applyAlignment="0" applyProtection="0"/>
    <xf numFmtId="0" fontId="26" fillId="0" borderId="0" applyFill="0" applyBorder="0" applyAlignment="0"/>
    <xf numFmtId="171" fontId="26" fillId="0" borderId="0" applyFill="0" applyBorder="0" applyAlignment="0"/>
    <xf numFmtId="172" fontId="11" fillId="0" borderId="0" applyFill="0" applyBorder="0" applyAlignment="0"/>
    <xf numFmtId="173" fontId="1" fillId="0" borderId="0" applyFill="0" applyBorder="0" applyAlignment="0"/>
    <xf numFmtId="174" fontId="27" fillId="0" borderId="0" applyFill="0" applyBorder="0" applyAlignment="0"/>
    <xf numFmtId="175" fontId="27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2" fontId="11" fillId="0" borderId="0" applyFill="0" applyBorder="0" applyAlignment="0"/>
    <xf numFmtId="0" fontId="28" fillId="26" borderId="2" applyNumberFormat="0" applyAlignment="0" applyProtection="0"/>
    <xf numFmtId="178" fontId="12" fillId="27" borderId="3">
      <alignment vertical="center"/>
    </xf>
    <xf numFmtId="0" fontId="29" fillId="28" borderId="4" applyNumberFormat="0" applyAlignment="0" applyProtection="0"/>
    <xf numFmtId="165" fontId="30" fillId="0" borderId="0" applyFont="0" applyFill="0" applyBorder="0" applyAlignment="0" applyProtection="0"/>
    <xf numFmtId="176" fontId="11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31" fillId="0" borderId="0" applyNumberFormat="0" applyAlignment="0">
      <alignment horizontal="left"/>
    </xf>
    <xf numFmtId="172" fontId="11" fillId="0" borderId="0" applyFont="0" applyFill="0" applyBorder="0" applyAlignment="0" applyProtection="0"/>
    <xf numFmtId="173" fontId="7" fillId="0" borderId="0" applyFont="0" applyFill="0" applyBorder="0" applyAlignment="0"/>
    <xf numFmtId="181" fontId="1" fillId="0" borderId="0" applyFont="0" applyFill="0" applyBorder="0" applyAlignment="0"/>
    <xf numFmtId="171" fontId="1" fillId="29" borderId="0" applyFont="0" applyFill="0" applyBorder="0" applyAlignment="0" applyProtection="0"/>
    <xf numFmtId="15" fontId="32" fillId="0" borderId="0" applyFill="0" applyBorder="0" applyAlignment="0"/>
    <xf numFmtId="0" fontId="32" fillId="30" borderId="0" applyFont="0" applyFill="0" applyBorder="0" applyAlignment="0" applyProtection="0"/>
    <xf numFmtId="182" fontId="33" fillId="30" borderId="5" applyFont="0" applyFill="0" applyBorder="0" applyAlignment="0" applyProtection="0"/>
    <xf numFmtId="17" fontId="32" fillId="0" borderId="0" applyFill="0" applyBorder="0">
      <alignment horizontal="right"/>
    </xf>
    <xf numFmtId="14" fontId="26" fillId="0" borderId="0" applyFill="0" applyBorder="0" applyAlignment="0"/>
    <xf numFmtId="170" fontId="1" fillId="29" borderId="0" applyFont="0" applyFill="0" applyBorder="0" applyAlignment="0" applyProtection="0"/>
    <xf numFmtId="38" fontId="34" fillId="0" borderId="6">
      <alignment vertical="center"/>
    </xf>
    <xf numFmtId="0" fontId="35" fillId="0" borderId="0" applyNumberFormat="0" applyFill="0" applyBorder="0" applyAlignment="0" applyProtection="0"/>
    <xf numFmtId="176" fontId="11" fillId="0" borderId="0" applyFill="0" applyBorder="0" applyAlignment="0"/>
    <xf numFmtId="172" fontId="11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2" fontId="11" fillId="0" borderId="0" applyFill="0" applyBorder="0" applyAlignment="0"/>
    <xf numFmtId="0" fontId="36" fillId="0" borderId="0" applyNumberFormat="0" applyAlignment="0">
      <alignment horizontal="left"/>
    </xf>
    <xf numFmtId="0" fontId="37" fillId="0" borderId="0" applyNumberFormat="0" applyFill="0" applyBorder="0" applyAlignment="0" applyProtection="0"/>
    <xf numFmtId="183" fontId="1" fillId="30" borderId="0" applyFont="0" applyFill="0" applyBorder="0" applyAlignment="0"/>
    <xf numFmtId="10" fontId="38" fillId="31" borderId="7" applyNumberFormat="0" applyFill="0" applyBorder="0" applyAlignment="0" applyProtection="0">
      <protection locked="0"/>
    </xf>
    <xf numFmtId="0" fontId="39" fillId="4" borderId="0" applyNumberFormat="0" applyBorder="0" applyAlignment="0" applyProtection="0"/>
    <xf numFmtId="38" fontId="7" fillId="32" borderId="0" applyNumberFormat="0" applyBorder="0" applyAlignment="0" applyProtection="0"/>
    <xf numFmtId="38" fontId="7" fillId="32" borderId="0" applyNumberFormat="0" applyBorder="0" applyAlignment="0" applyProtection="0"/>
    <xf numFmtId="0" fontId="40" fillId="0" borderId="8" applyNumberFormat="0" applyAlignment="0" applyProtection="0">
      <alignment horizontal="left" vertical="center"/>
    </xf>
    <xf numFmtId="0" fontId="40" fillId="0" borderId="9">
      <alignment horizontal="left" vertical="center"/>
    </xf>
    <xf numFmtId="14" fontId="41" fillId="33" borderId="10">
      <alignment horizontal="center" vertical="center" wrapText="1"/>
    </xf>
    <xf numFmtId="0" fontId="42" fillId="0" borderId="11" applyNumberFormat="0" applyFill="0" applyAlignment="0" applyProtection="0"/>
    <xf numFmtId="0" fontId="43" fillId="0" borderId="12" applyNumberFormat="0" applyFill="0" applyAlignment="0" applyProtection="0"/>
    <xf numFmtId="0" fontId="44" fillId="0" borderId="13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10">
      <alignment horizontal="center"/>
    </xf>
    <xf numFmtId="0" fontId="45" fillId="0" borderId="0">
      <alignment horizontal="center"/>
    </xf>
    <xf numFmtId="0" fontId="46" fillId="7" borderId="2" applyNumberFormat="0" applyAlignment="0" applyProtection="0"/>
    <xf numFmtId="10" fontId="7" fillId="30" borderId="7" applyNumberFormat="0" applyBorder="0" applyAlignment="0" applyProtection="0"/>
    <xf numFmtId="181" fontId="7" fillId="30" borderId="0" applyFont="0" applyBorder="0" applyAlignment="0" applyProtection="0">
      <protection locked="0"/>
    </xf>
    <xf numFmtId="15" fontId="7" fillId="30" borderId="0" applyFont="0" applyBorder="0" applyAlignment="0" applyProtection="0">
      <protection locked="0"/>
    </xf>
    <xf numFmtId="183" fontId="7" fillId="30" borderId="0" applyFont="0" applyBorder="0" applyAlignment="0">
      <protection locked="0"/>
    </xf>
    <xf numFmtId="38" fontId="7" fillId="30" borderId="0">
      <protection locked="0"/>
    </xf>
    <xf numFmtId="184" fontId="7" fillId="30" borderId="0" applyFont="0" applyBorder="0" applyAlignment="0">
      <protection locked="0"/>
    </xf>
    <xf numFmtId="10" fontId="7" fillId="30" borderId="0">
      <protection locked="0"/>
    </xf>
    <xf numFmtId="185" fontId="47" fillId="30" borderId="0" applyNumberFormat="0" applyBorder="0" applyAlignment="0">
      <protection locked="0"/>
    </xf>
    <xf numFmtId="178" fontId="12" fillId="34" borderId="7" applyBorder="0">
      <alignment horizontal="center" vertical="center"/>
      <protection locked="0"/>
    </xf>
    <xf numFmtId="176" fontId="11" fillId="0" borderId="0" applyFill="0" applyBorder="0" applyAlignment="0"/>
    <xf numFmtId="172" fontId="11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2" fontId="11" fillId="0" borderId="0" applyFill="0" applyBorder="0" applyAlignment="0"/>
    <xf numFmtId="0" fontId="48" fillId="0" borderId="14" applyNumberFormat="0" applyFill="0" applyAlignment="0" applyProtection="0"/>
    <xf numFmtId="186" fontId="7" fillId="32" borderId="0" applyFont="0" applyBorder="0" applyAlignment="0" applyProtection="0">
      <alignment horizontal="right"/>
      <protection hidden="1"/>
    </xf>
    <xf numFmtId="0" fontId="49" fillId="35" borderId="0" applyNumberFormat="0" applyBorder="0" applyAlignment="0" applyProtection="0"/>
    <xf numFmtId="187" fontId="1" fillId="0" borderId="0"/>
    <xf numFmtId="38" fontId="7" fillId="0" borderId="0" applyFont="0" applyFill="0" applyBorder="0" applyAlignment="0"/>
    <xf numFmtId="185" fontId="1" fillId="0" borderId="0" applyFont="0" applyFill="0" applyBorder="0" applyAlignment="0"/>
    <xf numFmtId="40" fontId="7" fillId="0" borderId="0" applyFont="0" applyFill="0" applyBorder="0" applyAlignment="0"/>
    <xf numFmtId="188" fontId="7" fillId="0" borderId="0" applyFont="0" applyFill="0" applyBorder="0" applyAlignment="0"/>
    <xf numFmtId="0" fontId="13" fillId="0" borderId="0">
      <alignment horizontal="left"/>
    </xf>
    <xf numFmtId="0" fontId="13" fillId="0" borderId="0">
      <alignment horizontal="left"/>
    </xf>
    <xf numFmtId="0" fontId="7" fillId="0" borderId="0"/>
    <xf numFmtId="0" fontId="1" fillId="0" borderId="0"/>
    <xf numFmtId="0" fontId="13" fillId="0" borderId="0"/>
    <xf numFmtId="0" fontId="13" fillId="0" borderId="0"/>
    <xf numFmtId="0" fontId="10" fillId="0" borderId="0"/>
    <xf numFmtId="171" fontId="50" fillId="0" borderId="0"/>
    <xf numFmtId="185" fontId="32" fillId="0" borderId="0" applyNumberFormat="0" applyFill="0" applyBorder="0" applyAlignment="0" applyProtection="0"/>
    <xf numFmtId="189" fontId="7" fillId="0" borderId="0" applyFont="0" applyFill="0" applyBorder="0" applyAlignment="0" applyProtection="0"/>
    <xf numFmtId="0" fontId="24" fillId="0" borderId="0"/>
    <xf numFmtId="0" fontId="51" fillId="0" borderId="0"/>
    <xf numFmtId="0" fontId="11" fillId="0" borderId="0"/>
    <xf numFmtId="0" fontId="5" fillId="17" borderId="15" applyNumberFormat="0" applyFont="0" applyAlignment="0" applyProtection="0"/>
    <xf numFmtId="0" fontId="7" fillId="0" borderId="0" applyFont="0" applyFill="0" applyBorder="0" applyAlignment="0" applyProtection="0"/>
    <xf numFmtId="190" fontId="1" fillId="29" borderId="0"/>
    <xf numFmtId="191" fontId="7" fillId="0" borderId="0" applyFont="0" applyFill="0" applyBorder="0" applyAlignment="0" applyProtection="0"/>
    <xf numFmtId="0" fontId="52" fillId="26" borderId="16" applyNumberFormat="0" applyAlignment="0" applyProtection="0"/>
    <xf numFmtId="0" fontId="53" fillId="29" borderId="0"/>
    <xf numFmtId="177" fontId="7" fillId="0" borderId="0"/>
    <xf numFmtId="14" fontId="24" fillId="0" borderId="0">
      <alignment horizontal="center" wrapText="1"/>
      <protection locked="0"/>
    </xf>
    <xf numFmtId="192" fontId="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184" fontId="7" fillId="0" borderId="0" applyFont="0" applyFill="0" applyBorder="0" applyAlignment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7" fillId="0" borderId="0" applyFont="0" applyFill="0" applyBorder="0" applyAlignment="0" applyProtection="0"/>
    <xf numFmtId="196" fontId="11" fillId="0" borderId="0"/>
    <xf numFmtId="197" fontId="11" fillId="0" borderId="0"/>
    <xf numFmtId="176" fontId="11" fillId="0" borderId="0" applyFill="0" applyBorder="0" applyAlignment="0"/>
    <xf numFmtId="172" fontId="11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2" fontId="11" fillId="0" borderId="0" applyFill="0" applyBorder="0" applyAlignment="0"/>
    <xf numFmtId="0" fontId="54" fillId="0" borderId="0" applyNumberFormat="0">
      <alignment horizontal="left"/>
    </xf>
    <xf numFmtId="185" fontId="55" fillId="0" borderId="0" applyNumberFormat="0" applyFill="0" applyBorder="0" applyAlignment="0" applyProtection="0">
      <alignment horizontal="left"/>
    </xf>
    <xf numFmtId="0" fontId="56" fillId="36" borderId="0" applyNumberFormat="0" applyFont="0" applyBorder="0" applyAlignment="0">
      <alignment horizontal="center"/>
    </xf>
    <xf numFmtId="0" fontId="54" fillId="0" borderId="0" applyNumberFormat="0" applyFill="0" applyBorder="0" applyAlignment="0" applyProtection="0">
      <alignment horizontal="left"/>
    </xf>
    <xf numFmtId="3" fontId="12" fillId="0" borderId="0" applyFont="0" applyFill="0" applyBorder="0" applyAlignment="0"/>
    <xf numFmtId="4" fontId="26" fillId="37" borderId="16" applyNumberFormat="0" applyProtection="0">
      <alignment vertical="center"/>
    </xf>
    <xf numFmtId="4" fontId="57" fillId="37" borderId="16" applyNumberFormat="0" applyProtection="0">
      <alignment vertical="center"/>
    </xf>
    <xf numFmtId="4" fontId="26" fillId="37" borderId="16" applyNumberFormat="0" applyProtection="0">
      <alignment horizontal="left" vertical="center" indent="1"/>
    </xf>
    <xf numFmtId="4" fontId="26" fillId="37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26" fillId="39" borderId="16" applyNumberFormat="0" applyProtection="0">
      <alignment horizontal="right" vertical="center"/>
    </xf>
    <xf numFmtId="4" fontId="26" fillId="40" borderId="16" applyNumberFormat="0" applyProtection="0">
      <alignment horizontal="right" vertical="center"/>
    </xf>
    <xf numFmtId="4" fontId="26" fillId="41" borderId="16" applyNumberFormat="0" applyProtection="0">
      <alignment horizontal="right" vertical="center"/>
    </xf>
    <xf numFmtId="4" fontId="26" fillId="42" borderId="16" applyNumberFormat="0" applyProtection="0">
      <alignment horizontal="right" vertical="center"/>
    </xf>
    <xf numFmtId="4" fontId="26" fillId="43" borderId="16" applyNumberFormat="0" applyProtection="0">
      <alignment horizontal="right" vertical="center"/>
    </xf>
    <xf numFmtId="4" fontId="26" fillId="44" borderId="16" applyNumberFormat="0" applyProtection="0">
      <alignment horizontal="right" vertical="center"/>
    </xf>
    <xf numFmtId="4" fontId="26" fillId="45" borderId="16" applyNumberFormat="0" applyProtection="0">
      <alignment horizontal="right" vertical="center"/>
    </xf>
    <xf numFmtId="4" fontId="26" fillId="46" borderId="16" applyNumberFormat="0" applyProtection="0">
      <alignment horizontal="right" vertical="center"/>
    </xf>
    <xf numFmtId="4" fontId="26" fillId="47" borderId="16" applyNumberFormat="0" applyProtection="0">
      <alignment horizontal="right" vertical="center"/>
    </xf>
    <xf numFmtId="4" fontId="58" fillId="48" borderId="16" applyNumberFormat="0" applyProtection="0">
      <alignment horizontal="left" vertical="center" indent="1"/>
    </xf>
    <xf numFmtId="4" fontId="26" fillId="49" borderId="17" applyNumberFormat="0" applyProtection="0">
      <alignment horizontal="left" vertical="center" indent="1"/>
    </xf>
    <xf numFmtId="4" fontId="59" fillId="50" borderId="0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60" fillId="49" borderId="16" applyNumberFormat="0" applyProtection="0">
      <alignment horizontal="left" vertical="center" indent="1"/>
    </xf>
    <xf numFmtId="4" fontId="60" fillId="51" borderId="16" applyNumberFormat="0" applyProtection="0">
      <alignment horizontal="left" vertical="center" indent="1"/>
    </xf>
    <xf numFmtId="0" fontId="1" fillId="51" borderId="16" applyNumberFormat="0" applyProtection="0">
      <alignment horizontal="left" vertical="center" indent="1"/>
    </xf>
    <xf numFmtId="0" fontId="1" fillId="51" borderId="16" applyNumberFormat="0" applyProtection="0">
      <alignment horizontal="left" vertical="center" indent="1"/>
    </xf>
    <xf numFmtId="0" fontId="1" fillId="52" borderId="16" applyNumberFormat="0" applyProtection="0">
      <alignment horizontal="left" vertical="center" indent="1"/>
    </xf>
    <xf numFmtId="0" fontId="1" fillId="5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26" fillId="30" borderId="16" applyNumberFormat="0" applyProtection="0">
      <alignment vertical="center"/>
    </xf>
    <xf numFmtId="4" fontId="57" fillId="30" borderId="16" applyNumberFormat="0" applyProtection="0">
      <alignment vertical="center"/>
    </xf>
    <xf numFmtId="4" fontId="26" fillId="30" borderId="16" applyNumberFormat="0" applyProtection="0">
      <alignment horizontal="left" vertical="center" indent="1"/>
    </xf>
    <xf numFmtId="4" fontId="26" fillId="30" borderId="16" applyNumberFormat="0" applyProtection="0">
      <alignment horizontal="left" vertical="center" indent="1"/>
    </xf>
    <xf numFmtId="4" fontId="26" fillId="49" borderId="16" applyNumberFormat="0" applyProtection="0">
      <alignment horizontal="right" vertical="center"/>
    </xf>
    <xf numFmtId="4" fontId="57" fillId="49" borderId="16" applyNumberFormat="0" applyProtection="0">
      <alignment horizontal="right" vertical="center"/>
    </xf>
    <xf numFmtId="0" fontId="1" fillId="38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0" fontId="61" fillId="0" borderId="0"/>
    <xf numFmtId="4" fontId="62" fillId="49" borderId="16" applyNumberFormat="0" applyProtection="0">
      <alignment horizontal="right" vertical="center"/>
    </xf>
    <xf numFmtId="0" fontId="56" fillId="1" borderId="9" applyNumberFormat="0" applyFont="0" applyAlignment="0">
      <alignment horizontal="center"/>
    </xf>
    <xf numFmtId="0" fontId="63" fillId="0" borderId="0" applyNumberFormat="0" applyFill="0" applyBorder="0" applyAlignment="0">
      <alignment horizontal="center"/>
    </xf>
    <xf numFmtId="198" fontId="64" fillId="0" borderId="7">
      <alignment horizontal="left" vertical="center"/>
      <protection locked="0"/>
    </xf>
    <xf numFmtId="185" fontId="7" fillId="53" borderId="0" applyNumberFormat="0" applyFont="0" applyBorder="0" applyAlignment="0">
      <protection hidden="1"/>
    </xf>
    <xf numFmtId="0" fontId="12" fillId="0" borderId="0"/>
    <xf numFmtId="40" fontId="65" fillId="0" borderId="0" applyBorder="0">
      <alignment horizontal="right"/>
    </xf>
    <xf numFmtId="185" fontId="1" fillId="47" borderId="0" applyNumberFormat="0" applyFont="0" applyBorder="0" applyAlignment="0" applyProtection="0"/>
    <xf numFmtId="49" fontId="26" fillId="0" borderId="0" applyFill="0" applyBorder="0" applyAlignment="0"/>
    <xf numFmtId="199" fontId="27" fillId="0" borderId="0" applyFill="0" applyBorder="0" applyAlignment="0"/>
    <xf numFmtId="200" fontId="27" fillId="0" borderId="0" applyFill="0" applyBorder="0" applyAlignment="0"/>
    <xf numFmtId="201" fontId="66" fillId="0" borderId="0" applyFill="0" applyBorder="0" applyAlignment="0" applyProtection="0">
      <alignment horizontal="right"/>
    </xf>
    <xf numFmtId="0" fontId="67" fillId="0" borderId="0" applyFill="0" applyBorder="0" applyProtection="0">
      <alignment horizontal="left" vertical="top"/>
    </xf>
    <xf numFmtId="0" fontId="68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70" fillId="0" borderId="0" applyNumberFormat="0" applyFill="0" applyBorder="0" applyAlignment="0" applyProtection="0"/>
    <xf numFmtId="185" fontId="71" fillId="0" borderId="0" applyNumberFormat="0" applyFill="0" applyBorder="0" applyAlignment="0" applyProtection="0"/>
    <xf numFmtId="0" fontId="22" fillId="22" borderId="0" applyNumberFormat="0" applyBorder="0" applyAlignment="0" applyProtection="0"/>
    <xf numFmtId="171" fontId="23" fillId="54" borderId="0" applyNumberFormat="0" applyBorder="0" applyAlignment="0" applyProtection="0"/>
    <xf numFmtId="0" fontId="22" fillId="23" borderId="0" applyNumberFormat="0" applyBorder="0" applyAlignment="0" applyProtection="0"/>
    <xf numFmtId="171" fontId="23" fillId="15" borderId="0" applyNumberFormat="0" applyBorder="0" applyAlignment="0" applyProtection="0"/>
    <xf numFmtId="0" fontId="22" fillId="24" borderId="0" applyNumberFormat="0" applyBorder="0" applyAlignment="0" applyProtection="0"/>
    <xf numFmtId="171" fontId="23" fillId="55" borderId="0" applyNumberFormat="0" applyBorder="0" applyAlignment="0" applyProtection="0"/>
    <xf numFmtId="0" fontId="22" fillId="19" borderId="0" applyNumberFormat="0" applyBorder="0" applyAlignment="0" applyProtection="0"/>
    <xf numFmtId="171" fontId="23" fillId="35" borderId="0" applyNumberFormat="0" applyBorder="0" applyAlignment="0" applyProtection="0"/>
    <xf numFmtId="0" fontId="22" fillId="20" borderId="0" applyNumberFormat="0" applyBorder="0" applyAlignment="0" applyProtection="0"/>
    <xf numFmtId="171" fontId="23" fillId="54" borderId="0" applyNumberFormat="0" applyBorder="0" applyAlignment="0" applyProtection="0"/>
    <xf numFmtId="0" fontId="22" fillId="25" borderId="0" applyNumberFormat="0" applyBorder="0" applyAlignment="0" applyProtection="0"/>
    <xf numFmtId="171" fontId="23" fillId="15" borderId="0" applyNumberFormat="0" applyBorder="0" applyAlignment="0" applyProtection="0"/>
    <xf numFmtId="202" fontId="12" fillId="0" borderId="19">
      <protection locked="0"/>
    </xf>
    <xf numFmtId="0" fontId="72" fillId="7" borderId="2" applyNumberFormat="0" applyAlignment="0" applyProtection="0"/>
    <xf numFmtId="171" fontId="73" fillId="9" borderId="15" applyNumberFormat="0" applyAlignment="0" applyProtection="0"/>
    <xf numFmtId="0" fontId="74" fillId="26" borderId="16" applyNumberFormat="0" applyAlignment="0" applyProtection="0"/>
    <xf numFmtId="171" fontId="75" fillId="11" borderId="20" applyNumberFormat="0" applyAlignment="0" applyProtection="0"/>
    <xf numFmtId="0" fontId="76" fillId="26" borderId="2" applyNumberFormat="0" applyAlignment="0" applyProtection="0"/>
    <xf numFmtId="171" fontId="77" fillId="11" borderId="15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71" fontId="79" fillId="0" borderId="0" applyNumberFormat="0" applyFill="0" applyBorder="0" applyAlignment="0" applyProtection="0">
      <alignment vertical="top"/>
      <protection locked="0"/>
    </xf>
    <xf numFmtId="171" fontId="79" fillId="0" borderId="0" applyNumberFormat="0" applyFill="0" applyBorder="0" applyAlignment="0" applyProtection="0">
      <alignment vertical="top"/>
      <protection locked="0"/>
    </xf>
    <xf numFmtId="171" fontId="78" fillId="0" borderId="0" applyNumberFormat="0" applyFill="0" applyBorder="0" applyAlignment="0" applyProtection="0">
      <alignment vertical="top"/>
      <protection locked="0"/>
    </xf>
    <xf numFmtId="0" fontId="80" fillId="32" borderId="3"/>
    <xf numFmtId="14" fontId="12" fillId="0" borderId="0">
      <alignment horizontal="right"/>
    </xf>
    <xf numFmtId="166" fontId="105" fillId="0" borderId="0" applyFont="0" applyFill="0" applyBorder="0" applyAlignment="0" applyProtection="0"/>
    <xf numFmtId="166" fontId="105" fillId="0" borderId="0" applyFont="0" applyFill="0" applyBorder="0" applyAlignment="0" applyProtection="0"/>
    <xf numFmtId="0" fontId="81" fillId="0" borderId="11" applyNumberFormat="0" applyFill="0" applyAlignment="0" applyProtection="0"/>
    <xf numFmtId="171" fontId="82" fillId="0" borderId="21" applyNumberFormat="0" applyFill="0" applyAlignment="0" applyProtection="0"/>
    <xf numFmtId="0" fontId="83" fillId="0" borderId="12" applyNumberFormat="0" applyFill="0" applyAlignment="0" applyProtection="0"/>
    <xf numFmtId="171" fontId="84" fillId="0" borderId="22" applyNumberFormat="0" applyFill="0" applyAlignment="0" applyProtection="0"/>
    <xf numFmtId="0" fontId="85" fillId="0" borderId="13" applyNumberFormat="0" applyFill="0" applyAlignment="0" applyProtection="0"/>
    <xf numFmtId="171" fontId="86" fillId="0" borderId="23" applyNumberFormat="0" applyFill="0" applyAlignment="0" applyProtection="0"/>
    <xf numFmtId="0" fontId="85" fillId="0" borderId="0" applyNumberFormat="0" applyFill="0" applyBorder="0" applyAlignment="0" applyProtection="0"/>
    <xf numFmtId="171" fontId="86" fillId="0" borderId="0" applyNumberFormat="0" applyFill="0" applyBorder="0" applyAlignment="0" applyProtection="0"/>
    <xf numFmtId="202" fontId="87" fillId="33" borderId="19"/>
    <xf numFmtId="0" fontId="1" fillId="0" borderId="7">
      <alignment horizontal="right"/>
    </xf>
    <xf numFmtId="0" fontId="88" fillId="0" borderId="18" applyNumberFormat="0" applyFill="0" applyAlignment="0" applyProtection="0"/>
    <xf numFmtId="171" fontId="75" fillId="0" borderId="24" applyNumberFormat="0" applyFill="0" applyAlignment="0" applyProtection="0"/>
    <xf numFmtId="0" fontId="1" fillId="0" borderId="0"/>
    <xf numFmtId="178" fontId="5" fillId="0" borderId="0"/>
    <xf numFmtId="0" fontId="89" fillId="28" borderId="4" applyNumberFormat="0" applyAlignment="0" applyProtection="0"/>
    <xf numFmtId="171" fontId="90" fillId="21" borderId="25" applyNumberFormat="0" applyAlignment="0" applyProtection="0"/>
    <xf numFmtId="3" fontId="10" fillId="0" borderId="0"/>
    <xf numFmtId="0" fontId="91" fillId="0" borderId="0" applyNumberFormat="0" applyFill="0" applyBorder="0" applyAlignment="0" applyProtection="0"/>
    <xf numFmtId="171" fontId="92" fillId="0" borderId="0" applyNumberFormat="0" applyFill="0" applyBorder="0" applyAlignment="0" applyProtection="0"/>
    <xf numFmtId="0" fontId="93" fillId="35" borderId="0" applyNumberFormat="0" applyBorder="0" applyAlignment="0" applyProtection="0"/>
    <xf numFmtId="171" fontId="94" fillId="17" borderId="0" applyNumberFormat="0" applyBorder="0" applyAlignment="0" applyProtection="0"/>
    <xf numFmtId="0" fontId="10" fillId="0" borderId="0">
      <alignment horizontal="left"/>
    </xf>
    <xf numFmtId="0" fontId="13" fillId="0" borderId="0"/>
    <xf numFmtId="0" fontId="106" fillId="0" borderId="0"/>
    <xf numFmtId="0" fontId="105" fillId="0" borderId="0"/>
    <xf numFmtId="180" fontId="106" fillId="0" borderId="0"/>
    <xf numFmtId="2" fontId="7" fillId="0" borderId="0"/>
    <xf numFmtId="0" fontId="106" fillId="0" borderId="0"/>
    <xf numFmtId="171" fontId="106" fillId="0" borderId="0"/>
    <xf numFmtId="0" fontId="106" fillId="0" borderId="0"/>
    <xf numFmtId="170" fontId="106" fillId="0" borderId="0"/>
    <xf numFmtId="0" fontId="106" fillId="0" borderId="0"/>
    <xf numFmtId="171" fontId="13" fillId="0" borderId="0"/>
    <xf numFmtId="170" fontId="107" fillId="0" borderId="0"/>
    <xf numFmtId="178" fontId="105" fillId="0" borderId="0"/>
    <xf numFmtId="0" fontId="1" fillId="0" borderId="0"/>
    <xf numFmtId="0" fontId="108" fillId="0" borderId="0"/>
    <xf numFmtId="0" fontId="5" fillId="0" borderId="0"/>
    <xf numFmtId="0" fontId="7" fillId="0" borderId="0"/>
    <xf numFmtId="0" fontId="20" fillId="0" borderId="0"/>
    <xf numFmtId="0" fontId="7" fillId="0" borderId="0"/>
    <xf numFmtId="170" fontId="10" fillId="0" borderId="0"/>
    <xf numFmtId="0" fontId="1" fillId="0" borderId="0"/>
    <xf numFmtId="0" fontId="1" fillId="0" borderId="0">
      <alignment horizontal="left"/>
    </xf>
    <xf numFmtId="171" fontId="105" fillId="0" borderId="0"/>
    <xf numFmtId="171" fontId="105" fillId="0" borderId="0"/>
    <xf numFmtId="171" fontId="105" fillId="0" borderId="0"/>
    <xf numFmtId="171" fontId="105" fillId="0" borderId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/>
    <xf numFmtId="0" fontId="1" fillId="0" borderId="0"/>
    <xf numFmtId="0" fontId="1" fillId="0" borderId="0"/>
    <xf numFmtId="0" fontId="13" fillId="0" borderId="0"/>
    <xf numFmtId="178" fontId="13" fillId="0" borderId="0"/>
    <xf numFmtId="0" fontId="13" fillId="0" borderId="0"/>
    <xf numFmtId="0" fontId="105" fillId="0" borderId="0"/>
    <xf numFmtId="0" fontId="105" fillId="0" borderId="0"/>
    <xf numFmtId="0" fontId="109" fillId="0" borderId="0"/>
    <xf numFmtId="178" fontId="1" fillId="0" borderId="0"/>
    <xf numFmtId="0" fontId="7" fillId="0" borderId="0"/>
    <xf numFmtId="0" fontId="7" fillId="0" borderId="0"/>
    <xf numFmtId="0" fontId="7" fillId="0" borderId="0"/>
    <xf numFmtId="178" fontId="105" fillId="0" borderId="0"/>
    <xf numFmtId="0" fontId="1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0" fontId="7" fillId="0" borderId="0"/>
    <xf numFmtId="0" fontId="1" fillId="0" borderId="0"/>
    <xf numFmtId="0" fontId="1" fillId="0" borderId="0"/>
    <xf numFmtId="170" fontId="105" fillId="0" borderId="0"/>
    <xf numFmtId="170" fontId="105" fillId="0" borderId="0"/>
    <xf numFmtId="170" fontId="105" fillId="0" borderId="0"/>
    <xf numFmtId="170" fontId="105" fillId="0" borderId="0"/>
    <xf numFmtId="0" fontId="10" fillId="0" borderId="0"/>
    <xf numFmtId="170" fontId="1" fillId="0" borderId="0"/>
    <xf numFmtId="0" fontId="10" fillId="0" borderId="0"/>
    <xf numFmtId="0" fontId="1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170" fontId="7" fillId="0" borderId="0"/>
    <xf numFmtId="0" fontId="10" fillId="0" borderId="0"/>
    <xf numFmtId="0" fontId="109" fillId="0" borderId="0"/>
    <xf numFmtId="171" fontId="109" fillId="0" borderId="0"/>
    <xf numFmtId="170" fontId="109" fillId="0" borderId="0"/>
    <xf numFmtId="170" fontId="60" fillId="0" borderId="0">
      <alignment vertical="top"/>
    </xf>
    <xf numFmtId="0" fontId="95" fillId="3" borderId="0" applyNumberFormat="0" applyBorder="0" applyAlignment="0" applyProtection="0"/>
    <xf numFmtId="171" fontId="96" fillId="56" borderId="0" applyNumberFormat="0" applyBorder="0" applyAlignment="0" applyProtection="0"/>
    <xf numFmtId="0" fontId="97" fillId="0" borderId="0" applyNumberFormat="0" applyFill="0" applyBorder="0" applyAlignment="0" applyProtection="0"/>
    <xf numFmtId="171" fontId="98" fillId="0" borderId="0" applyNumberFormat="0" applyFill="0" applyBorder="0" applyAlignment="0" applyProtection="0"/>
    <xf numFmtId="0" fontId="19" fillId="17" borderId="15" applyNumberFormat="0" applyFont="0" applyAlignment="0" applyProtection="0"/>
    <xf numFmtId="171" fontId="5" fillId="17" borderId="2" applyNumberFormat="0" applyFont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5" fillId="0" borderId="0" applyFont="0" applyFill="0" applyBorder="0" applyAlignment="0" applyProtection="0"/>
    <xf numFmtId="0" fontId="99" fillId="0" borderId="14" applyNumberFormat="0" applyFill="0" applyAlignment="0" applyProtection="0"/>
    <xf numFmtId="171" fontId="100" fillId="0" borderId="26" applyNumberFormat="0" applyFill="0" applyAlignment="0" applyProtection="0"/>
    <xf numFmtId="0" fontId="11" fillId="0" borderId="0"/>
    <xf numFmtId="171" fontId="11" fillId="0" borderId="0"/>
    <xf numFmtId="171" fontId="12" fillId="0" borderId="0"/>
    <xf numFmtId="0" fontId="34" fillId="0" borderId="0" applyNumberFormat="0" applyFont="0" applyFill="0" applyBorder="0" applyAlignment="0" applyProtection="0">
      <alignment vertical="top"/>
    </xf>
    <xf numFmtId="0" fontId="34" fillId="0" borderId="0" applyNumberFormat="0" applyFont="0" applyFill="0" applyBorder="0" applyAlignment="0" applyProtection="0">
      <alignment vertical="top"/>
    </xf>
    <xf numFmtId="0" fontId="34" fillId="0" borderId="0" applyNumberFormat="0" applyFont="0" applyFill="0" applyBorder="0" applyAlignment="0" applyProtection="0">
      <alignment vertical="top"/>
    </xf>
    <xf numFmtId="0" fontId="34" fillId="0" borderId="0" applyNumberFormat="0" applyFont="0" applyFill="0" applyBorder="0" applyAlignment="0" applyProtection="0">
      <alignment vertical="top"/>
    </xf>
    <xf numFmtId="171" fontId="34" fillId="0" borderId="0" applyNumberFormat="0" applyFont="0" applyFill="0" applyBorder="0" applyAlignment="0" applyProtection="0">
      <alignment vertical="top"/>
    </xf>
    <xf numFmtId="0" fontId="10" fillId="0" borderId="0">
      <alignment vertical="justify"/>
    </xf>
    <xf numFmtId="0" fontId="101" fillId="0" borderId="0" applyNumberFormat="0" applyFill="0" applyBorder="0" applyAlignment="0" applyProtection="0"/>
    <xf numFmtId="171" fontId="100" fillId="0" borderId="0" applyNumberFormat="0" applyFill="0" applyBorder="0" applyAlignment="0" applyProtection="0"/>
    <xf numFmtId="38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05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60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02" fillId="4" borderId="0" applyNumberFormat="0" applyBorder="0" applyAlignment="0" applyProtection="0"/>
    <xf numFmtId="171" fontId="103" fillId="10" borderId="0" applyNumberFormat="0" applyBorder="0" applyAlignment="0" applyProtection="0"/>
    <xf numFmtId="4" fontId="1" fillId="0" borderId="7"/>
    <xf numFmtId="166" fontId="16" fillId="0" borderId="0">
      <protection locked="0"/>
    </xf>
  </cellStyleXfs>
  <cellXfs count="140">
    <xf numFmtId="0" fontId="0" fillId="0" borderId="0" xfId="0"/>
    <xf numFmtId="0" fontId="5" fillId="0" borderId="0" xfId="389" applyFont="1" applyFill="1"/>
    <xf numFmtId="0" fontId="5" fillId="0" borderId="0" xfId="389" applyFont="1" applyFill="1" applyAlignment="1">
      <alignment horizontal="center"/>
    </xf>
    <xf numFmtId="167" fontId="5" fillId="0" borderId="0" xfId="473" applyFont="1" applyFill="1"/>
    <xf numFmtId="0" fontId="4" fillId="0" borderId="0" xfId="389" applyFont="1" applyFill="1" applyBorder="1" applyAlignment="1">
      <alignment horizontal="center"/>
    </xf>
    <xf numFmtId="0" fontId="110" fillId="0" borderId="0" xfId="0" applyFont="1" applyFill="1"/>
    <xf numFmtId="0" fontId="111" fillId="0" borderId="0" xfId="0" applyFont="1" applyAlignment="1">
      <alignment horizontal="center" wrapText="1"/>
    </xf>
    <xf numFmtId="0" fontId="111" fillId="0" borderId="0" xfId="0" applyFont="1" applyAlignment="1">
      <alignment wrapText="1"/>
    </xf>
    <xf numFmtId="0" fontId="110" fillId="0" borderId="0" xfId="0" applyFont="1" applyAlignment="1">
      <alignment horizontal="center" wrapText="1"/>
    </xf>
    <xf numFmtId="0" fontId="112" fillId="0" borderId="0" xfId="0" applyFont="1" applyAlignment="1">
      <alignment horizontal="center" wrapText="1"/>
    </xf>
    <xf numFmtId="0" fontId="110" fillId="0" borderId="0" xfId="0" applyFont="1" applyAlignment="1">
      <alignment wrapText="1"/>
    </xf>
    <xf numFmtId="0" fontId="110" fillId="0" borderId="0" xfId="0" applyFont="1" applyAlignment="1">
      <alignment wrapText="1"/>
    </xf>
    <xf numFmtId="0" fontId="111" fillId="0" borderId="0" xfId="0" applyFont="1" applyAlignment="1">
      <alignment horizontal="center" wrapText="1"/>
    </xf>
    <xf numFmtId="0" fontId="113" fillId="0" borderId="0" xfId="0" applyFont="1" applyAlignment="1">
      <alignment wrapText="1"/>
    </xf>
    <xf numFmtId="0" fontId="110" fillId="0" borderId="0" xfId="0" applyFont="1" applyFill="1" applyAlignment="1">
      <alignment horizontal="center" wrapText="1"/>
    </xf>
    <xf numFmtId="0" fontId="110" fillId="0" borderId="0" xfId="0" applyFont="1" applyAlignment="1">
      <alignment wrapText="1"/>
    </xf>
    <xf numFmtId="0" fontId="110" fillId="0" borderId="0" xfId="0" applyFont="1" applyAlignment="1">
      <alignment wrapText="1"/>
    </xf>
    <xf numFmtId="0" fontId="110" fillId="0" borderId="0" xfId="0" applyFont="1" applyAlignment="1">
      <alignment horizontal="center" wrapText="1"/>
    </xf>
    <xf numFmtId="0" fontId="110" fillId="0" borderId="0" xfId="0" applyFont="1" applyAlignment="1">
      <alignment wrapText="1"/>
    </xf>
    <xf numFmtId="0" fontId="2" fillId="0" borderId="0" xfId="359" applyFont="1" applyFill="1" applyBorder="1" applyAlignment="1">
      <alignment vertical="center"/>
    </xf>
    <xf numFmtId="0" fontId="0" fillId="0" borderId="0" xfId="0" applyFill="1"/>
    <xf numFmtId="0" fontId="114" fillId="0" borderId="0" xfId="0" applyFont="1" applyFill="1"/>
    <xf numFmtId="0" fontId="111" fillId="0" borderId="10" xfId="0" applyFont="1" applyFill="1" applyBorder="1" applyAlignment="1">
      <alignment horizontal="center" wrapText="1"/>
    </xf>
    <xf numFmtId="0" fontId="111" fillId="0" borderId="0" xfId="0" applyFont="1" applyFill="1" applyAlignment="1">
      <alignment wrapText="1"/>
    </xf>
    <xf numFmtId="0" fontId="112" fillId="0" borderId="0" xfId="0" applyFont="1" applyFill="1" applyAlignment="1">
      <alignment horizontal="center" wrapText="1"/>
    </xf>
    <xf numFmtId="0" fontId="110" fillId="0" borderId="0" xfId="0" applyFont="1" applyFill="1" applyAlignment="1">
      <alignment wrapText="1"/>
    </xf>
    <xf numFmtId="0" fontId="110" fillId="0" borderId="0" xfId="0" applyFont="1" applyFill="1" applyBorder="1" applyAlignment="1">
      <alignment wrapText="1"/>
    </xf>
    <xf numFmtId="0" fontId="110" fillId="0" borderId="0" xfId="0" applyFont="1" applyFill="1" applyBorder="1" applyAlignment="1">
      <alignment horizontal="center" wrapText="1"/>
    </xf>
    <xf numFmtId="0" fontId="112" fillId="0" borderId="0" xfId="0" applyFont="1" applyFill="1" applyBorder="1" applyAlignment="1">
      <alignment horizontal="center" wrapText="1"/>
    </xf>
    <xf numFmtId="0" fontId="110" fillId="0" borderId="10" xfId="0" applyFont="1" applyFill="1" applyBorder="1" applyAlignment="1">
      <alignment horizontal="center" wrapText="1"/>
    </xf>
    <xf numFmtId="0" fontId="112" fillId="0" borderId="0" xfId="0" applyFont="1" applyFill="1" applyAlignment="1">
      <alignment wrapText="1"/>
    </xf>
    <xf numFmtId="0" fontId="114" fillId="0" borderId="0" xfId="0" applyFont="1" applyFill="1" applyBorder="1"/>
    <xf numFmtId="0" fontId="110" fillId="0" borderId="0" xfId="0" applyFont="1" applyFill="1" applyBorder="1" applyAlignment="1">
      <alignment vertical="center" wrapText="1"/>
    </xf>
    <xf numFmtId="0" fontId="3" fillId="0" borderId="0" xfId="389" applyFont="1" applyBorder="1" applyAlignment="1">
      <alignment horizontal="center" vertical="center" wrapText="1"/>
    </xf>
    <xf numFmtId="0" fontId="5" fillId="0" borderId="0" xfId="389" applyFont="1" applyFill="1" applyBorder="1" applyAlignment="1">
      <alignment horizontal="center"/>
    </xf>
    <xf numFmtId="0" fontId="111" fillId="0" borderId="10" xfId="0" applyFont="1" applyFill="1" applyBorder="1" applyAlignment="1">
      <alignment wrapText="1"/>
    </xf>
    <xf numFmtId="0" fontId="111" fillId="0" borderId="0" xfId="0" applyFont="1" applyFill="1" applyBorder="1" applyAlignment="1">
      <alignment wrapText="1"/>
    </xf>
    <xf numFmtId="3" fontId="111" fillId="0" borderId="0" xfId="0" applyNumberFormat="1" applyFont="1" applyFill="1" applyBorder="1" applyAlignment="1">
      <alignment horizontal="right" wrapText="1"/>
    </xf>
    <xf numFmtId="0" fontId="5" fillId="0" borderId="0" xfId="400" applyFont="1" applyFill="1"/>
    <xf numFmtId="4" fontId="5" fillId="0" borderId="0" xfId="400" applyNumberFormat="1" applyFont="1" applyFill="1" applyAlignment="1">
      <alignment horizontal="right"/>
    </xf>
    <xf numFmtId="0" fontId="6" fillId="0" borderId="0" xfId="400" applyFont="1" applyFill="1" applyAlignment="1">
      <alignment horizontal="center"/>
    </xf>
    <xf numFmtId="0" fontId="111" fillId="0" borderId="0" xfId="0" applyFont="1" applyFill="1" applyAlignment="1">
      <alignment horizontal="center" wrapText="1"/>
    </xf>
    <xf numFmtId="0" fontId="2" fillId="0" borderId="0" xfId="359" applyFont="1" applyFill="1" applyBorder="1" applyAlignment="1">
      <alignment horizontal="right" vertical="center"/>
    </xf>
    <xf numFmtId="0" fontId="112" fillId="0" borderId="0" xfId="0" applyFont="1" applyFill="1" applyBorder="1" applyAlignment="1">
      <alignment wrapText="1"/>
    </xf>
    <xf numFmtId="0" fontId="111" fillId="0" borderId="0" xfId="0" applyFont="1" applyFill="1" applyBorder="1" applyAlignment="1">
      <alignment horizontal="center" wrapText="1"/>
    </xf>
    <xf numFmtId="0" fontId="115" fillId="0" borderId="9" xfId="0" applyFont="1" applyFill="1" applyBorder="1" applyAlignment="1">
      <alignment wrapText="1"/>
    </xf>
    <xf numFmtId="0" fontId="111" fillId="0" borderId="9" xfId="0" applyFont="1" applyFill="1" applyBorder="1" applyAlignment="1">
      <alignment horizontal="center" wrapText="1"/>
    </xf>
    <xf numFmtId="0" fontId="112" fillId="0" borderId="9" xfId="0" applyFont="1" applyFill="1" applyBorder="1" applyAlignment="1">
      <alignment wrapText="1"/>
    </xf>
    <xf numFmtId="0" fontId="110" fillId="0" borderId="9" xfId="0" applyFont="1" applyFill="1" applyBorder="1" applyAlignment="1">
      <alignment horizontal="center" wrapText="1"/>
    </xf>
    <xf numFmtId="0" fontId="110" fillId="0" borderId="27" xfId="0" applyFont="1" applyFill="1" applyBorder="1" applyAlignment="1">
      <alignment horizontal="left" wrapText="1"/>
    </xf>
    <xf numFmtId="0" fontId="110" fillId="0" borderId="27" xfId="0" applyFont="1" applyFill="1" applyBorder="1" applyAlignment="1">
      <alignment horizontal="center" wrapText="1"/>
    </xf>
    <xf numFmtId="0" fontId="111" fillId="0" borderId="28" xfId="0" applyFont="1" applyFill="1" applyBorder="1" applyAlignment="1">
      <alignment horizontal="left" wrapText="1"/>
    </xf>
    <xf numFmtId="0" fontId="111" fillId="0" borderId="28" xfId="0" applyFont="1" applyFill="1" applyBorder="1" applyAlignment="1">
      <alignment horizontal="center" wrapText="1"/>
    </xf>
    <xf numFmtId="164" fontId="115" fillId="0" borderId="0" xfId="0" applyNumberFormat="1" applyFont="1" applyFill="1" applyAlignment="1">
      <alignment horizontal="right" wrapText="1"/>
    </xf>
    <xf numFmtId="164" fontId="111" fillId="0" borderId="0" xfId="0" applyNumberFormat="1" applyFont="1" applyFill="1" applyAlignment="1">
      <alignment horizontal="right" wrapText="1"/>
    </xf>
    <xf numFmtId="164" fontId="110" fillId="0" borderId="0" xfId="0" applyNumberFormat="1" applyFont="1" applyFill="1" applyAlignment="1">
      <alignment horizontal="right" wrapText="1"/>
    </xf>
    <xf numFmtId="164" fontId="5" fillId="0" borderId="0" xfId="0" applyNumberFormat="1" applyFont="1" applyFill="1" applyAlignment="1">
      <alignment horizontal="right" wrapText="1"/>
    </xf>
    <xf numFmtId="164" fontId="5" fillId="0" borderId="0" xfId="0" applyNumberFormat="1" applyFont="1" applyFill="1" applyBorder="1" applyAlignment="1">
      <alignment horizontal="right" wrapText="1"/>
    </xf>
    <xf numFmtId="164" fontId="110" fillId="0" borderId="0" xfId="0" applyNumberFormat="1" applyFont="1" applyFill="1" applyBorder="1" applyAlignment="1">
      <alignment horizontal="right" wrapText="1"/>
    </xf>
    <xf numFmtId="164" fontId="4" fillId="0" borderId="9" xfId="0" applyNumberFormat="1" applyFont="1" applyFill="1" applyBorder="1" applyAlignment="1">
      <alignment horizontal="right" wrapText="1"/>
    </xf>
    <xf numFmtId="164" fontId="111" fillId="0" borderId="9" xfId="0" applyNumberFormat="1" applyFont="1" applyFill="1" applyBorder="1" applyAlignment="1">
      <alignment horizontal="right" wrapText="1"/>
    </xf>
    <xf numFmtId="164" fontId="4" fillId="0" borderId="28" xfId="0" applyNumberFormat="1" applyFont="1" applyFill="1" applyBorder="1" applyAlignment="1">
      <alignment horizontal="right" wrapText="1"/>
    </xf>
    <xf numFmtId="164" fontId="111" fillId="0" borderId="28" xfId="0" applyNumberFormat="1" applyFont="1" applyFill="1" applyBorder="1" applyAlignment="1">
      <alignment horizontal="right" wrapText="1"/>
    </xf>
    <xf numFmtId="164" fontId="116" fillId="0" borderId="0" xfId="0" applyNumberFormat="1" applyFont="1" applyFill="1" applyAlignment="1">
      <alignment horizontal="right" wrapText="1"/>
    </xf>
    <xf numFmtId="164" fontId="116" fillId="0" borderId="0" xfId="0" applyNumberFormat="1" applyFont="1" applyFill="1" applyBorder="1" applyAlignment="1">
      <alignment horizontal="right" wrapText="1"/>
    </xf>
    <xf numFmtId="164" fontId="111" fillId="0" borderId="0" xfId="0" applyNumberFormat="1" applyFont="1" applyFill="1" applyBorder="1" applyAlignment="1">
      <alignment horizontal="right" wrapText="1"/>
    </xf>
    <xf numFmtId="164" fontId="5" fillId="0" borderId="9" xfId="0" applyNumberFormat="1" applyFont="1" applyFill="1" applyBorder="1" applyAlignment="1">
      <alignment horizontal="right" wrapText="1"/>
    </xf>
    <xf numFmtId="164" fontId="110" fillId="0" borderId="9" xfId="0" applyNumberFormat="1" applyFont="1" applyFill="1" applyBorder="1" applyAlignment="1">
      <alignment horizontal="right" wrapText="1"/>
    </xf>
    <xf numFmtId="164" fontId="5" fillId="0" borderId="27" xfId="0" applyNumberFormat="1" applyFont="1" applyFill="1" applyBorder="1" applyAlignment="1">
      <alignment horizontal="right" wrapText="1"/>
    </xf>
    <xf numFmtId="164" fontId="110" fillId="0" borderId="27" xfId="0" applyNumberFormat="1" applyFont="1" applyFill="1" applyBorder="1" applyAlignment="1">
      <alignment horizontal="right" wrapText="1"/>
    </xf>
    <xf numFmtId="164" fontId="104" fillId="0" borderId="0" xfId="0" applyNumberFormat="1" applyFont="1" applyFill="1"/>
    <xf numFmtId="0" fontId="110" fillId="0" borderId="0" xfId="0" applyFont="1" applyFill="1" applyBorder="1" applyAlignment="1">
      <alignment horizontal="left" wrapText="1"/>
    </xf>
    <xf numFmtId="0" fontId="114" fillId="0" borderId="0" xfId="0" applyFont="1" applyFill="1" applyBorder="1" applyAlignment="1"/>
    <xf numFmtId="0" fontId="113" fillId="0" borderId="0" xfId="0" applyFont="1" applyFill="1" applyBorder="1" applyAlignment="1">
      <alignment wrapText="1"/>
    </xf>
    <xf numFmtId="0" fontId="110" fillId="0" borderId="0" xfId="0" applyFont="1" applyFill="1" applyBorder="1" applyAlignment="1">
      <alignment vertical="top" wrapText="1"/>
    </xf>
    <xf numFmtId="164" fontId="111" fillId="0" borderId="0" xfId="0" applyNumberFormat="1" applyFont="1" applyFill="1" applyAlignment="1">
      <alignment wrapText="1"/>
    </xf>
    <xf numFmtId="164" fontId="112" fillId="0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horizontal="right" wrapText="1"/>
    </xf>
    <xf numFmtId="164" fontId="4" fillId="0" borderId="10" xfId="0" applyNumberFormat="1" applyFont="1" applyFill="1" applyBorder="1" applyAlignment="1">
      <alignment horizontal="right" wrapText="1"/>
    </xf>
    <xf numFmtId="164" fontId="115" fillId="0" borderId="0" xfId="0" applyNumberFormat="1" applyFont="1" applyFill="1" applyBorder="1" applyAlignment="1">
      <alignment horizontal="right" wrapText="1"/>
    </xf>
    <xf numFmtId="0" fontId="117" fillId="0" borderId="27" xfId="0" applyFont="1" applyFill="1" applyBorder="1" applyAlignment="1">
      <alignment wrapText="1"/>
    </xf>
    <xf numFmtId="0" fontId="111" fillId="0" borderId="27" xfId="0" applyFont="1" applyFill="1" applyBorder="1" applyAlignment="1">
      <alignment horizontal="center" wrapText="1"/>
    </xf>
    <xf numFmtId="0" fontId="115" fillId="0" borderId="27" xfId="0" applyFont="1" applyFill="1" applyBorder="1" applyAlignment="1">
      <alignment horizontal="right" wrapText="1"/>
    </xf>
    <xf numFmtId="0" fontId="110" fillId="0" borderId="27" xfId="0" applyFont="1" applyFill="1" applyBorder="1" applyAlignment="1">
      <alignment wrapText="1"/>
    </xf>
    <xf numFmtId="0" fontId="111" fillId="0" borderId="27" xfId="0" applyFont="1" applyFill="1" applyBorder="1" applyAlignment="1">
      <alignment wrapText="1"/>
    </xf>
    <xf numFmtId="164" fontId="4" fillId="0" borderId="27" xfId="0" applyNumberFormat="1" applyFont="1" applyFill="1" applyBorder="1" applyAlignment="1">
      <alignment horizontal="right" wrapText="1"/>
    </xf>
    <xf numFmtId="203" fontId="110" fillId="0" borderId="27" xfId="0" applyNumberFormat="1" applyFont="1" applyFill="1" applyBorder="1" applyAlignment="1">
      <alignment horizontal="right" wrapText="1"/>
    </xf>
    <xf numFmtId="164" fontId="115" fillId="0" borderId="0" xfId="0" applyNumberFormat="1" applyFont="1" applyAlignment="1">
      <alignment horizontal="right" wrapText="1"/>
    </xf>
    <xf numFmtId="164" fontId="111" fillId="0" borderId="0" xfId="0" applyNumberFormat="1" applyFont="1" applyAlignment="1">
      <alignment wrapText="1"/>
    </xf>
    <xf numFmtId="164" fontId="112" fillId="0" borderId="0" xfId="0" applyNumberFormat="1" applyFont="1" applyAlignment="1">
      <alignment wrapText="1"/>
    </xf>
    <xf numFmtId="164" fontId="5" fillId="0" borderId="0" xfId="0" applyNumberFormat="1" applyFont="1" applyAlignment="1">
      <alignment horizontal="right" wrapText="1"/>
    </xf>
    <xf numFmtId="164" fontId="110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horizontal="right" wrapText="1"/>
    </xf>
    <xf numFmtId="164" fontId="111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wrapText="1"/>
    </xf>
    <xf numFmtId="164" fontId="5" fillId="0" borderId="0" xfId="0" applyNumberFormat="1" applyFont="1" applyBorder="1" applyAlignment="1">
      <alignment horizontal="right" wrapText="1"/>
    </xf>
    <xf numFmtId="164" fontId="110" fillId="0" borderId="0" xfId="0" applyNumberFormat="1" applyFont="1" applyBorder="1" applyAlignment="1">
      <alignment horizontal="right" wrapText="1"/>
    </xf>
    <xf numFmtId="164" fontId="115" fillId="0" borderId="0" xfId="0" applyNumberFormat="1" applyFont="1" applyAlignment="1">
      <alignment wrapText="1"/>
    </xf>
    <xf numFmtId="0" fontId="110" fillId="0" borderId="0" xfId="0" applyFont="1" applyBorder="1" applyAlignment="1">
      <alignment wrapText="1"/>
    </xf>
    <xf numFmtId="0" fontId="112" fillId="0" borderId="0" xfId="0" applyFont="1" applyBorder="1" applyAlignment="1">
      <alignment horizontal="center" wrapText="1"/>
    </xf>
    <xf numFmtId="0" fontId="111" fillId="0" borderId="9" xfId="0" applyFont="1" applyBorder="1" applyAlignment="1">
      <alignment wrapText="1"/>
    </xf>
    <xf numFmtId="0" fontId="110" fillId="0" borderId="9" xfId="0" applyFont="1" applyBorder="1" applyAlignment="1">
      <alignment horizontal="center" wrapText="1"/>
    </xf>
    <xf numFmtId="164" fontId="4" fillId="0" borderId="9" xfId="0" applyNumberFormat="1" applyFont="1" applyBorder="1" applyAlignment="1">
      <alignment horizontal="right" wrapText="1"/>
    </xf>
    <xf numFmtId="164" fontId="111" fillId="0" borderId="9" xfId="0" applyNumberFormat="1" applyFont="1" applyBorder="1" applyAlignment="1">
      <alignment horizontal="right" wrapText="1"/>
    </xf>
    <xf numFmtId="0" fontId="112" fillId="0" borderId="9" xfId="0" applyFont="1" applyBorder="1" applyAlignment="1">
      <alignment horizontal="center" wrapText="1"/>
    </xf>
    <xf numFmtId="0" fontId="111" fillId="0" borderId="0" xfId="0" applyFont="1" applyBorder="1" applyAlignment="1">
      <alignment wrapText="1"/>
    </xf>
    <xf numFmtId="164" fontId="4" fillId="0" borderId="0" xfId="0" applyNumberFormat="1" applyFont="1" applyBorder="1" applyAlignment="1">
      <alignment horizontal="right" wrapText="1"/>
    </xf>
    <xf numFmtId="0" fontId="113" fillId="0" borderId="0" xfId="0" applyFont="1" applyBorder="1" applyAlignment="1">
      <alignment wrapText="1"/>
    </xf>
    <xf numFmtId="0" fontId="117" fillId="0" borderId="27" xfId="0" applyFont="1" applyBorder="1" applyAlignment="1">
      <alignment wrapText="1"/>
    </xf>
    <xf numFmtId="0" fontId="111" fillId="0" borderId="27" xfId="0" applyFont="1" applyBorder="1" applyAlignment="1">
      <alignment horizontal="center" wrapText="1"/>
    </xf>
    <xf numFmtId="0" fontId="115" fillId="0" borderId="27" xfId="0" applyFont="1" applyBorder="1" applyAlignment="1">
      <alignment horizontal="right" vertical="top" wrapText="1"/>
    </xf>
    <xf numFmtId="0" fontId="110" fillId="0" borderId="27" xfId="0" applyFont="1" applyBorder="1" applyAlignment="1">
      <alignment wrapText="1"/>
    </xf>
    <xf numFmtId="0" fontId="112" fillId="0" borderId="27" xfId="0" applyFont="1" applyBorder="1" applyAlignment="1">
      <alignment horizontal="center" wrapText="1"/>
    </xf>
    <xf numFmtId="164" fontId="5" fillId="0" borderId="27" xfId="0" applyNumberFormat="1" applyFont="1" applyBorder="1" applyAlignment="1">
      <alignment horizontal="right" wrapText="1"/>
    </xf>
    <xf numFmtId="164" fontId="110" fillId="0" borderId="27" xfId="0" applyNumberFormat="1" applyFont="1" applyBorder="1" applyAlignment="1">
      <alignment horizontal="right" wrapText="1"/>
    </xf>
    <xf numFmtId="0" fontId="110" fillId="0" borderId="27" xfId="0" applyFont="1" applyBorder="1" applyAlignment="1">
      <alignment horizontal="center" wrapText="1"/>
    </xf>
    <xf numFmtId="0" fontId="111" fillId="0" borderId="27" xfId="0" applyFont="1" applyBorder="1" applyAlignment="1">
      <alignment wrapText="1"/>
    </xf>
    <xf numFmtId="164" fontId="4" fillId="0" borderId="27" xfId="0" applyNumberFormat="1" applyFont="1" applyBorder="1" applyAlignment="1">
      <alignment horizontal="right" wrapText="1"/>
    </xf>
    <xf numFmtId="0" fontId="110" fillId="0" borderId="28" xfId="0" applyFont="1" applyBorder="1" applyAlignment="1">
      <alignment wrapText="1"/>
    </xf>
    <xf numFmtId="0" fontId="110" fillId="0" borderId="28" xfId="0" applyFont="1" applyBorder="1" applyAlignment="1">
      <alignment horizontal="center" wrapText="1"/>
    </xf>
    <xf numFmtId="164" fontId="5" fillId="0" borderId="28" xfId="0" applyNumberFormat="1" applyFont="1" applyBorder="1" applyAlignment="1">
      <alignment horizontal="right" wrapText="1"/>
    </xf>
    <xf numFmtId="164" fontId="110" fillId="0" borderId="28" xfId="0" applyNumberFormat="1" applyFont="1" applyBorder="1" applyAlignment="1">
      <alignment horizontal="right" wrapText="1"/>
    </xf>
    <xf numFmtId="164" fontId="110" fillId="0" borderId="0" xfId="0" applyNumberFormat="1" applyFont="1" applyFill="1" applyBorder="1" applyAlignment="1">
      <alignment horizontal="center" wrapText="1"/>
    </xf>
    <xf numFmtId="164" fontId="111" fillId="0" borderId="27" xfId="0" applyNumberFormat="1" applyFont="1" applyFill="1" applyBorder="1" applyAlignment="1">
      <alignment horizontal="right" wrapText="1"/>
    </xf>
    <xf numFmtId="164" fontId="110" fillId="0" borderId="27" xfId="473" applyNumberFormat="1" applyFont="1" applyFill="1" applyBorder="1" applyAlignment="1">
      <alignment horizontal="right" wrapText="1"/>
    </xf>
    <xf numFmtId="164" fontId="111" fillId="0" borderId="10" xfId="0" applyNumberFormat="1" applyFont="1" applyFill="1" applyBorder="1" applyAlignment="1">
      <alignment horizontal="right" wrapText="1"/>
    </xf>
    <xf numFmtId="0" fontId="110" fillId="0" borderId="29" xfId="0" applyFont="1" applyFill="1" applyBorder="1" applyAlignment="1">
      <alignment wrapText="1"/>
    </xf>
    <xf numFmtId="0" fontId="110" fillId="0" borderId="29" xfId="0" applyFont="1" applyFill="1" applyBorder="1" applyAlignment="1">
      <alignment horizontal="center" wrapText="1"/>
    </xf>
    <xf numFmtId="164" fontId="110" fillId="0" borderId="29" xfId="0" applyNumberFormat="1" applyFont="1" applyFill="1" applyBorder="1" applyAlignment="1">
      <alignment horizontal="right" wrapText="1"/>
    </xf>
    <xf numFmtId="164" fontId="113" fillId="0" borderId="0" xfId="0" applyNumberFormat="1" applyFont="1" applyBorder="1" applyAlignment="1">
      <alignment wrapText="1"/>
    </xf>
    <xf numFmtId="164" fontId="110" fillId="0" borderId="0" xfId="0" applyNumberFormat="1" applyFont="1" applyFill="1"/>
    <xf numFmtId="0" fontId="4" fillId="0" borderId="0" xfId="359" applyFont="1" applyFill="1" applyBorder="1" applyAlignment="1">
      <alignment horizontal="left"/>
    </xf>
    <xf numFmtId="0" fontId="4" fillId="0" borderId="0" xfId="359" applyFont="1" applyFill="1" applyAlignment="1">
      <alignment horizontal="left"/>
    </xf>
    <xf numFmtId="0" fontId="4" fillId="0" borderId="0" xfId="389" applyFont="1" applyFill="1" applyBorder="1" applyAlignment="1">
      <alignment horizontal="left"/>
    </xf>
    <xf numFmtId="0" fontId="0" fillId="0" borderId="0" xfId="0" applyAlignment="1">
      <alignment horizontal="left"/>
    </xf>
    <xf numFmtId="0" fontId="111" fillId="0" borderId="0" xfId="0" applyFont="1" applyFill="1" applyBorder="1" applyAlignment="1">
      <alignment horizontal="center" wrapText="1"/>
    </xf>
    <xf numFmtId="0" fontId="111" fillId="0" borderId="27" xfId="0" applyFont="1" applyFill="1" applyBorder="1" applyAlignment="1">
      <alignment horizontal="center" wrapText="1"/>
    </xf>
    <xf numFmtId="0" fontId="117" fillId="0" borderId="0" xfId="0" applyFont="1" applyFill="1" applyBorder="1" applyAlignment="1">
      <alignment wrapText="1"/>
    </xf>
    <xf numFmtId="0" fontId="117" fillId="0" borderId="27" xfId="0" applyFont="1" applyFill="1" applyBorder="1" applyAlignment="1">
      <alignment wrapText="1"/>
    </xf>
    <xf numFmtId="0" fontId="0" fillId="0" borderId="0" xfId="0" applyAlignment="1"/>
  </cellXfs>
  <cellStyles count="496">
    <cellStyle name=" б" xfId="1"/>
    <cellStyle name="_x000d__x000a_JournalTemplate=C:\COMFO\CTALK\JOURSTD.TPL_x000d__x000a_LbStateAddress=3 3 0 251 1 89 2 311_x000d__x000a_LbStateJou" xfId="2"/>
    <cellStyle name="% 2" xfId="3"/>
    <cellStyle name="% 3" xfId="4"/>
    <cellStyle name="_~3392002" xfId="5"/>
    <cellStyle name="_~4999504" xfId="6"/>
    <cellStyle name="_0 ФО с примечаниями" xfId="7"/>
    <cellStyle name="_2008 Alina D Баланс" xfId="8"/>
    <cellStyle name="_2009 ПЯТ Баланс" xfId="9"/>
    <cellStyle name="_4 ФО Бектуров  отдельная" xfId="10"/>
    <cellStyle name="_Alina Pro КПН после исправл" xfId="11"/>
    <cellStyle name="_E 08 Прочие дебиторы и авансы" xfId="12"/>
    <cellStyle name="_E 7 и 17 ДЗ Бектурова" xfId="13"/>
    <cellStyle name="_PRICE_1C" xfId="14"/>
    <cellStyle name="_V 2009 Alina Management ФО с расш" xfId="15"/>
    <cellStyle name="_V 2009 Holding (КФО)" xfId="16"/>
    <cellStyle name="_V 2009 Holding ОФО" xfId="17"/>
    <cellStyle name="_V 2009 ПЯТ ФО" xfId="18"/>
    <cellStyle name="_V Alina D ФО с расшифр" xfId="19"/>
    <cellStyle name="_V Расчет ОНО" xfId="20"/>
    <cellStyle name="_V Расшифровка в Ф-3" xfId="21"/>
    <cellStyle name="_V Ф-100 версия от 29.03.10" xfId="22"/>
    <cellStyle name="_Баланс за 2005 год КИНГ отд." xfId="23"/>
    <cellStyle name="_Баланс за 2005 год по  МСФО (расш) КИНГ отд." xfId="24"/>
    <cellStyle name="_Е 14 Налогообложение " xfId="25"/>
    <cellStyle name="_Книга2" xfId="26"/>
    <cellStyle name="_Копия Приложения к формам отчетов" xfId="27"/>
    <cellStyle name="_мебель, оборудование инвентарь1207" xfId="28"/>
    <cellStyle name="_ОНО для ОС" xfId="29"/>
    <cellStyle name="_ОНО по ОС на 2009 МГЛ" xfId="30"/>
    <cellStyle name="_ОНО ТОО Сонгвон Галя актуальный 17.04.09" xfId="31"/>
    <cellStyle name="_Отдельная ФО ПЯТ за 2008 год" xfId="32"/>
    <cellStyle name="_ОТЧЕТ для ДКФ    06 04 05  (6)" xfId="33"/>
    <cellStyle name="_План развития ПТС на 2005-2010 (связи станционной части)" xfId="34"/>
    <cellStyle name="_Поставщики" xfId="35"/>
    <cellStyle name="_Приложения к формам отчетов за 2005 год КИНГ свод." xfId="36"/>
    <cellStyle name="_произв.цели - приложение к СНР_айгерим_09.11" xfId="37"/>
    <cellStyle name="_Раб.таблица 1 кв.2006" xfId="38"/>
    <cellStyle name="_Рабочая таблица Баланс за 2005 год1 (version 1)" xfId="39"/>
    <cellStyle name="_Расшифровка статей баланса" xfId="40"/>
    <cellStyle name="_Расшифровка статей баланса Алина Про 2009 Стар" xfId="41"/>
    <cellStyle name="_Расшифровка статей баланса Норсервис 2007" xfId="42"/>
    <cellStyle name="_Расшифровка статей баланса Норсервис 2009" xfId="43"/>
    <cellStyle name="_Расшифровка фин отчета" xfId="44"/>
    <cellStyle name="_Расшифровки на 01.01.06" xfId="45"/>
    <cellStyle name="_Резерв по отпускам Холдинг" xfId="46"/>
    <cellStyle name="_сверка лицевых" xfId="47"/>
    <cellStyle name="_Свод КазНИПИ-Приложения к формам отчетов" xfId="48"/>
    <cellStyle name="_Сводные расшифровки МСФО" xfId="49"/>
    <cellStyle name="_Утв СД Бюджет расшиф 29 12 05" xfId="50"/>
    <cellStyle name="_Ф-2 Ляззат" xfId="51"/>
    <cellStyle name="_Финансовая отчетность ТОО АГСС 2009" xfId="52"/>
    <cellStyle name="_ФО" xfId="53"/>
    <cellStyle name="_ФО 2009 АРЦ Алматыгаз" xfId="54"/>
    <cellStyle name="_ФО 6 " xfId="55"/>
    <cellStyle name="_ФО за 2009 г. ТОО" xfId="56"/>
    <cellStyle name="_Форма ввода для гибкой загрузки КМГ 12.2008" xfId="57"/>
    <cellStyle name="_Формы МСФОс для ДЧП(расш) " xfId="58"/>
    <cellStyle name="_шаблон формы отчетности 2009 отдельная 01.02" xfId="59"/>
    <cellStyle name="”ќђќ‘ћ‚›‰" xfId="60"/>
    <cellStyle name="”љ‘ђћ‚ђќќ›‰" xfId="61"/>
    <cellStyle name="„…ќ…†ќ›‰" xfId="62"/>
    <cellStyle name="‡ђѓћ‹ћ‚ћљ1" xfId="63"/>
    <cellStyle name="‡ђѓћ‹ћ‚ћљ2" xfId="64"/>
    <cellStyle name="’ћѓћ‚›‰" xfId="65"/>
    <cellStyle name="20% - Accent1" xfId="66"/>
    <cellStyle name="20% - Accent2" xfId="67"/>
    <cellStyle name="20% - Accent3" xfId="68"/>
    <cellStyle name="20% - Accent4" xfId="69"/>
    <cellStyle name="20% - Accent5" xfId="70"/>
    <cellStyle name="20% - Accent6" xfId="71"/>
    <cellStyle name="20% - Акцент1 2" xfId="72"/>
    <cellStyle name="20% - Акцент1 3" xfId="73"/>
    <cellStyle name="20% - Акцент2 2" xfId="74"/>
    <cellStyle name="20% - Акцент2 3" xfId="75"/>
    <cellStyle name="20% - Акцент3 2" xfId="76"/>
    <cellStyle name="20% - Акцент3 3" xfId="77"/>
    <cellStyle name="20% - Акцент4 2" xfId="78"/>
    <cellStyle name="20% - Акцент4 3" xfId="79"/>
    <cellStyle name="20% - Акцент5 2" xfId="80"/>
    <cellStyle name="20% - Акцент5 3" xfId="81"/>
    <cellStyle name="20% - Акцент6 2" xfId="82"/>
    <cellStyle name="20% - Акцент6 3" xfId="83"/>
    <cellStyle name="40% - Accent1" xfId="84"/>
    <cellStyle name="40% - Accent2" xfId="85"/>
    <cellStyle name="40% - Accent3" xfId="86"/>
    <cellStyle name="40% - Accent4" xfId="87"/>
    <cellStyle name="40% - Accent5" xfId="88"/>
    <cellStyle name="40% - Accent6" xfId="89"/>
    <cellStyle name="40% - Акцент1 2" xfId="90"/>
    <cellStyle name="40% - Акцент1 3" xfId="91"/>
    <cellStyle name="40% - Акцент2 2" xfId="92"/>
    <cellStyle name="40% - Акцент2 3" xfId="93"/>
    <cellStyle name="40% - Акцент3 2" xfId="94"/>
    <cellStyle name="40% - Акцент3 3" xfId="95"/>
    <cellStyle name="40% - Акцент4 2" xfId="96"/>
    <cellStyle name="40% - Акцент4 3" xfId="97"/>
    <cellStyle name="40% - Акцент5 2" xfId="98"/>
    <cellStyle name="40% - Акцент5 3" xfId="99"/>
    <cellStyle name="40% - Акцент6 2" xfId="100"/>
    <cellStyle name="40% - Акцент6 3" xfId="101"/>
    <cellStyle name="60% - Accent1" xfId="102"/>
    <cellStyle name="60% - Accent2" xfId="103"/>
    <cellStyle name="60% - Accent3" xfId="104"/>
    <cellStyle name="60% - Accent4" xfId="105"/>
    <cellStyle name="60% - Accent5" xfId="106"/>
    <cellStyle name="60% - Accent6" xfId="107"/>
    <cellStyle name="60% - Акцент1 2" xfId="108"/>
    <cellStyle name="60% - Акцент1 3" xfId="109"/>
    <cellStyle name="60% - Акцент2 2" xfId="110"/>
    <cellStyle name="60% - Акцент2 3" xfId="111"/>
    <cellStyle name="60% - Акцент3 2" xfId="112"/>
    <cellStyle name="60% - Акцент3 3" xfId="113"/>
    <cellStyle name="60% - Акцент4 2" xfId="114"/>
    <cellStyle name="60% - Акцент4 3" xfId="115"/>
    <cellStyle name="60% - Акцент5 2" xfId="116"/>
    <cellStyle name="60% - Акцент5 3" xfId="117"/>
    <cellStyle name="60% - Акцент6 2" xfId="118"/>
    <cellStyle name="60% - Акцент6 3" xfId="119"/>
    <cellStyle name="Accent1" xfId="120"/>
    <cellStyle name="Accent2" xfId="121"/>
    <cellStyle name="Accent3" xfId="122"/>
    <cellStyle name="Accent4" xfId="123"/>
    <cellStyle name="Accent5" xfId="124"/>
    <cellStyle name="Accent6" xfId="125"/>
    <cellStyle name="args.style" xfId="126"/>
    <cellStyle name="Bad" xfId="127"/>
    <cellStyle name="Calc Currency (0)" xfId="128"/>
    <cellStyle name="Calc Currency (0) 2" xfId="129"/>
    <cellStyle name="Calc Currency (2)" xfId="130"/>
    <cellStyle name="Calc Percent (0)" xfId="131"/>
    <cellStyle name="Calc Percent (1)" xfId="132"/>
    <cellStyle name="Calc Percent (2)" xfId="133"/>
    <cellStyle name="Calc Units (0)" xfId="134"/>
    <cellStyle name="Calc Units (1)" xfId="135"/>
    <cellStyle name="Calc Units (2)" xfId="136"/>
    <cellStyle name="Calculation" xfId="137"/>
    <cellStyle name="Check" xfId="138"/>
    <cellStyle name="Check Cell" xfId="139"/>
    <cellStyle name="Comma [0]_Attachement 7 Fixed assets disclosure" xfId="140"/>
    <cellStyle name="Comma [00]" xfId="141"/>
    <cellStyle name="Comma 6" xfId="142"/>
    <cellStyle name="Comma_02 CAP-PBC Eurasia Air" xfId="143"/>
    <cellStyle name="Copied" xfId="144"/>
    <cellStyle name="Currency [00]" xfId="145"/>
    <cellStyle name="Currency [1]" xfId="146"/>
    <cellStyle name="Currency [2]" xfId="147"/>
    <cellStyle name="Date" xfId="148"/>
    <cellStyle name="Date [d-mmm-yy]" xfId="149"/>
    <cellStyle name="Date [mm-d-yy]" xfId="150"/>
    <cellStyle name="Date [mm-d-yyyy]" xfId="151"/>
    <cellStyle name="Date [mmm-yy]" xfId="152"/>
    <cellStyle name="Date Short" xfId="153"/>
    <cellStyle name="Date without year" xfId="154"/>
    <cellStyle name="DELTA" xfId="155"/>
    <cellStyle name="E&amp;Y House" xfId="156"/>
    <cellStyle name="Enter Currency (0)" xfId="157"/>
    <cellStyle name="Enter Currency (2)" xfId="158"/>
    <cellStyle name="Enter Units (0)" xfId="159"/>
    <cellStyle name="Enter Units (1)" xfId="160"/>
    <cellStyle name="Enter Units (2)" xfId="161"/>
    <cellStyle name="Entered" xfId="162"/>
    <cellStyle name="Explanatory Text" xfId="163"/>
    <cellStyle name="Fixed [0]" xfId="164"/>
    <cellStyle name="From" xfId="165"/>
    <cellStyle name="Good" xfId="166"/>
    <cellStyle name="Grey" xfId="167"/>
    <cellStyle name="Grey 2" xfId="168"/>
    <cellStyle name="Header1" xfId="169"/>
    <cellStyle name="Header2" xfId="170"/>
    <cellStyle name="Heading" xfId="171"/>
    <cellStyle name="Heading 1" xfId="172"/>
    <cellStyle name="Heading 2" xfId="173"/>
    <cellStyle name="Heading 3" xfId="174"/>
    <cellStyle name="Heading 4" xfId="175"/>
    <cellStyle name="HEADINGS" xfId="176"/>
    <cellStyle name="HEADINGSTOP" xfId="177"/>
    <cellStyle name="Input" xfId="178"/>
    <cellStyle name="Input [yellow]" xfId="179"/>
    <cellStyle name="Input Currency" xfId="180"/>
    <cellStyle name="Input Date" xfId="181"/>
    <cellStyle name="Input Fixed [0]" xfId="182"/>
    <cellStyle name="Input Normal" xfId="183"/>
    <cellStyle name="Input Percent" xfId="184"/>
    <cellStyle name="Input Percent [2]" xfId="185"/>
    <cellStyle name="Input Titles" xfId="186"/>
    <cellStyle name="Input_Cell" xfId="187"/>
    <cellStyle name="Link Currency (0)" xfId="188"/>
    <cellStyle name="Link Currency (2)" xfId="189"/>
    <cellStyle name="Link Units (0)" xfId="190"/>
    <cellStyle name="Link Units (1)" xfId="191"/>
    <cellStyle name="Link Units (2)" xfId="192"/>
    <cellStyle name="Linked Cell" xfId="193"/>
    <cellStyle name="NA is zero" xfId="194"/>
    <cellStyle name="Neutral" xfId="195"/>
    <cellStyle name="Normal - Style1" xfId="196"/>
    <cellStyle name="Normal [0]" xfId="197"/>
    <cellStyle name="Normal [1]" xfId="198"/>
    <cellStyle name="Normal [2]" xfId="199"/>
    <cellStyle name="Normal [3]" xfId="200"/>
    <cellStyle name="Normal 2" xfId="201"/>
    <cellStyle name="Normal 2 2" xfId="202"/>
    <cellStyle name="Normal 2 3" xfId="203"/>
    <cellStyle name="Normal 3" xfId="204"/>
    <cellStyle name="Normal 3 2" xfId="205"/>
    <cellStyle name="Normal 3 2 2" xfId="206"/>
    <cellStyle name="Normal 4" xfId="207"/>
    <cellStyle name="Normal 5" xfId="208"/>
    <cellStyle name="Normal Bold" xfId="209"/>
    <cellStyle name="Normal Pct" xfId="210"/>
    <cellStyle name="Normal_#10-Headcount" xfId="211"/>
    <cellStyle name="Normal1" xfId="212"/>
    <cellStyle name="normбlnм_laroux" xfId="213"/>
    <cellStyle name="Note" xfId="214"/>
    <cellStyle name="NPPESalesPct" xfId="215"/>
    <cellStyle name="numbers" xfId="216"/>
    <cellStyle name="NWI%S" xfId="217"/>
    <cellStyle name="Output" xfId="218"/>
    <cellStyle name="paint" xfId="219"/>
    <cellStyle name="pc1" xfId="220"/>
    <cellStyle name="per.style" xfId="221"/>
    <cellStyle name="Percent (0)" xfId="222"/>
    <cellStyle name="Percent [0]" xfId="223"/>
    <cellStyle name="Percent [0] 2" xfId="224"/>
    <cellStyle name="Percent [00]" xfId="225"/>
    <cellStyle name="Percent [1]" xfId="226"/>
    <cellStyle name="Percent [2]" xfId="227"/>
    <cellStyle name="Percent [2] 2" xfId="228"/>
    <cellStyle name="Percent_O.Taxes_2007_ICA" xfId="229"/>
    <cellStyle name="PercentSales" xfId="230"/>
    <cellStyle name="piw#" xfId="231"/>
    <cellStyle name="piw%" xfId="232"/>
    <cellStyle name="PrePop Currency (0)" xfId="233"/>
    <cellStyle name="PrePop Currency (2)" xfId="234"/>
    <cellStyle name="PrePop Units (0)" xfId="235"/>
    <cellStyle name="PrePop Units (1)" xfId="236"/>
    <cellStyle name="PrePop Units (2)" xfId="237"/>
    <cellStyle name="Price_Body" xfId="238"/>
    <cellStyle name="Red font" xfId="239"/>
    <cellStyle name="regstoresfromspecstores" xfId="240"/>
    <cellStyle name="RevList" xfId="241"/>
    <cellStyle name="Rubles" xfId="242"/>
    <cellStyle name="SAPBEXaggData" xfId="243"/>
    <cellStyle name="SAPBEXaggDataEmph" xfId="244"/>
    <cellStyle name="SAPBEXaggItem" xfId="245"/>
    <cellStyle name="SAPBEXaggItemX" xfId="246"/>
    <cellStyle name="SAPBEXchaText" xfId="247"/>
    <cellStyle name="SAPBEXexcBad7" xfId="248"/>
    <cellStyle name="SAPBEXexcBad8" xfId="249"/>
    <cellStyle name="SAPBEXexcBad9" xfId="250"/>
    <cellStyle name="SAPBEXexcCritical4" xfId="251"/>
    <cellStyle name="SAPBEXexcCritical5" xfId="252"/>
    <cellStyle name="SAPBEXexcCritical6" xfId="253"/>
    <cellStyle name="SAPBEXexcGood1" xfId="254"/>
    <cellStyle name="SAPBEXexcGood2" xfId="255"/>
    <cellStyle name="SAPBEXexcGood3" xfId="256"/>
    <cellStyle name="SAPBEXfilterDrill" xfId="257"/>
    <cellStyle name="SAPBEXfilterItem" xfId="258"/>
    <cellStyle name="SAPBEXfilterText" xfId="259"/>
    <cellStyle name="SAPBEXformats" xfId="260"/>
    <cellStyle name="SAPBEXheaderItem" xfId="261"/>
    <cellStyle name="SAPBEXheaderText" xfId="262"/>
    <cellStyle name="SAPBEXHLevel0" xfId="263"/>
    <cellStyle name="SAPBEXHLevel0X" xfId="264"/>
    <cellStyle name="SAPBEXHLevel1" xfId="265"/>
    <cellStyle name="SAPBEXHLevel1X" xfId="266"/>
    <cellStyle name="SAPBEXHLevel2" xfId="267"/>
    <cellStyle name="SAPBEXHLevel2X" xfId="268"/>
    <cellStyle name="SAPBEXHLevel3" xfId="269"/>
    <cellStyle name="SAPBEXHLevel3X" xfId="270"/>
    <cellStyle name="SAPBEXresData" xfId="271"/>
    <cellStyle name="SAPBEXresDataEmph" xfId="272"/>
    <cellStyle name="SAPBEXresItem" xfId="273"/>
    <cellStyle name="SAPBEXresItemX" xfId="274"/>
    <cellStyle name="SAPBEXstdData" xfId="275"/>
    <cellStyle name="SAPBEXstdDataEmph" xfId="276"/>
    <cellStyle name="SAPBEXstdItem" xfId="277"/>
    <cellStyle name="SAPBEXstdItemX" xfId="278"/>
    <cellStyle name="SAPBEXtitle" xfId="279"/>
    <cellStyle name="SAPBEXundefined" xfId="280"/>
    <cellStyle name="SHADEDSTORES" xfId="281"/>
    <cellStyle name="specstores" xfId="282"/>
    <cellStyle name="stand_bord" xfId="283"/>
    <cellStyle name="Strange" xfId="284"/>
    <cellStyle name="Style 1" xfId="285"/>
    <cellStyle name="Subtotal" xfId="286"/>
    <cellStyle name="Test [green]" xfId="287"/>
    <cellStyle name="Text Indent A" xfId="288"/>
    <cellStyle name="Text Indent B" xfId="289"/>
    <cellStyle name="Text Indent C" xfId="290"/>
    <cellStyle name="TFCF" xfId="291"/>
    <cellStyle name="Tickmark" xfId="292"/>
    <cellStyle name="Title" xfId="293"/>
    <cellStyle name="Total" xfId="294"/>
    <cellStyle name="Warning Text" xfId="295"/>
    <cellStyle name="White" xfId="296"/>
    <cellStyle name="Акцент1 2" xfId="297"/>
    <cellStyle name="Акцент1 3" xfId="298"/>
    <cellStyle name="Акцент2 2" xfId="299"/>
    <cellStyle name="Акцент2 3" xfId="300"/>
    <cellStyle name="Акцент3 2" xfId="301"/>
    <cellStyle name="Акцент3 3" xfId="302"/>
    <cellStyle name="Акцент4 2" xfId="303"/>
    <cellStyle name="Акцент4 3" xfId="304"/>
    <cellStyle name="Акцент5 2" xfId="305"/>
    <cellStyle name="Акцент5 3" xfId="306"/>
    <cellStyle name="Акцент6 2" xfId="307"/>
    <cellStyle name="Акцент6 3" xfId="308"/>
    <cellStyle name="Беззащитный" xfId="309"/>
    <cellStyle name="Ввод  2" xfId="310"/>
    <cellStyle name="Ввод  3" xfId="311"/>
    <cellStyle name="Вывод 2" xfId="312"/>
    <cellStyle name="Вывод 3" xfId="313"/>
    <cellStyle name="Вычисление 2" xfId="314"/>
    <cellStyle name="Вычисление 3" xfId="315"/>
    <cellStyle name="Гиперссылка 2" xfId="316"/>
    <cellStyle name="Гиперссылка 3" xfId="317"/>
    <cellStyle name="Гиперссылка 4" xfId="318"/>
    <cellStyle name="Гиперссылка 5" xfId="319"/>
    <cellStyle name="Группа" xfId="320"/>
    <cellStyle name="Дата" xfId="321"/>
    <cellStyle name="Денежный 2" xfId="322"/>
    <cellStyle name="Денежный 3" xfId="323"/>
    <cellStyle name="Заголовок 1 2" xfId="324"/>
    <cellStyle name="Заголовок 1 3" xfId="325"/>
    <cellStyle name="Заголовок 2 2" xfId="326"/>
    <cellStyle name="Заголовок 2 3" xfId="327"/>
    <cellStyle name="Заголовок 3 2" xfId="328"/>
    <cellStyle name="Заголовок 3 3" xfId="329"/>
    <cellStyle name="Заголовок 4 2" xfId="330"/>
    <cellStyle name="Заголовок 4 3" xfId="331"/>
    <cellStyle name="Защитный" xfId="332"/>
    <cellStyle name="Звезды" xfId="333"/>
    <cellStyle name="Итог 2" xfId="334"/>
    <cellStyle name="Итог 3" xfId="335"/>
    <cellStyle name="КАНДАГАЧ тел3-33-96" xfId="336"/>
    <cellStyle name="Компания" xfId="337"/>
    <cellStyle name="Контрольная ячейка 2" xfId="338"/>
    <cellStyle name="Контрольная ячейка 3" xfId="339"/>
    <cellStyle name="Мой" xfId="340"/>
    <cellStyle name="Название 2" xfId="341"/>
    <cellStyle name="Название 3" xfId="342"/>
    <cellStyle name="Нейтральный 2" xfId="343"/>
    <cellStyle name="Нейтральный 3" xfId="344"/>
    <cellStyle name="Обычный" xfId="0" builtinId="0"/>
    <cellStyle name="Обычный 10" xfId="345"/>
    <cellStyle name="Обычный 10 2" xfId="346"/>
    <cellStyle name="Обычный 11" xfId="347"/>
    <cellStyle name="Обычный 11 2" xfId="348"/>
    <cellStyle name="Обычный 11 2 2" xfId="349"/>
    <cellStyle name="Обычный 11 3" xfId="350"/>
    <cellStyle name="Обычный 12" xfId="351"/>
    <cellStyle name="Обычный 12 2" xfId="352"/>
    <cellStyle name="Обычный 12 3" xfId="353"/>
    <cellStyle name="Обычный 13" xfId="354"/>
    <cellStyle name="Обычный 13 2" xfId="355"/>
    <cellStyle name="Обычный 14" xfId="356"/>
    <cellStyle name="Обычный 15" xfId="357"/>
    <cellStyle name="Обычный 16" xfId="358"/>
    <cellStyle name="Обычный 17" xfId="359"/>
    <cellStyle name="Обычный 18" xfId="360"/>
    <cellStyle name="Обычный 19" xfId="361"/>
    <cellStyle name="Обычный 2" xfId="362"/>
    <cellStyle name="Обычный 2 10" xfId="363"/>
    <cellStyle name="Обычный 2 2" xfId="364"/>
    <cellStyle name="Обычный 2 2 10" xfId="365"/>
    <cellStyle name="Обычный 2 2 2" xfId="366"/>
    <cellStyle name="Обычный 2 2 2 2" xfId="367"/>
    <cellStyle name="Обычный 2 2 2 2 2" xfId="368"/>
    <cellStyle name="Обычный 2 2 2 2 3" xfId="369"/>
    <cellStyle name="Обычный 2 2 2 2 4" xfId="370"/>
    <cellStyle name="Обычный 2 2 2 2 5" xfId="371"/>
    <cellStyle name="Обычный 2 2 2 3" xfId="372"/>
    <cellStyle name="Обычный 2 2 2 4" xfId="373"/>
    <cellStyle name="Обычный 2 2 2 5" xfId="374"/>
    <cellStyle name="Обычный 2 2 3" xfId="375"/>
    <cellStyle name="Обычный 2 2 4" xfId="376"/>
    <cellStyle name="Обычный 2 2 5" xfId="377"/>
    <cellStyle name="Обычный 2 3" xfId="378"/>
    <cellStyle name="Обычный 2 3 2" xfId="379"/>
    <cellStyle name="Обычный 2 4" xfId="380"/>
    <cellStyle name="Обычный 2 4 2" xfId="381"/>
    <cellStyle name="Обычный 2 4 2 2" xfId="382"/>
    <cellStyle name="Обычный 2 5" xfId="383"/>
    <cellStyle name="Обычный 2 6" xfId="384"/>
    <cellStyle name="Обычный 2 7" xfId="385"/>
    <cellStyle name="Обычный 2 8" xfId="386"/>
    <cellStyle name="Обычный 2 9" xfId="387"/>
    <cellStyle name="Обычный 20" xfId="388"/>
    <cellStyle name="Обычный 21" xfId="389"/>
    <cellStyle name="Обычный 22" xfId="390"/>
    <cellStyle name="Обычный 23" xfId="391"/>
    <cellStyle name="Обычный 24" xfId="392"/>
    <cellStyle name="Обычный 25" xfId="393"/>
    <cellStyle name="Обычный 26" xfId="394"/>
    <cellStyle name="Обычный 27" xfId="395"/>
    <cellStyle name="Обычный 28" xfId="396"/>
    <cellStyle name="Обычный 29" xfId="397"/>
    <cellStyle name="Обычный 3" xfId="398"/>
    <cellStyle name="Обычный 3 2" xfId="399"/>
    <cellStyle name="Обычный 3 2 2" xfId="400"/>
    <cellStyle name="Обычный 3 2 2 2" xfId="401"/>
    <cellStyle name="Обычный 3 2 2 3" xfId="402"/>
    <cellStyle name="Обычный 3 2 2 4" xfId="403"/>
    <cellStyle name="Обычный 3 2 2 5" xfId="404"/>
    <cellStyle name="Обычный 3 2 3" xfId="405"/>
    <cellStyle name="Обычный 3 2 4" xfId="406"/>
    <cellStyle name="Обычный 3 2 5" xfId="407"/>
    <cellStyle name="Обычный 3 2 6" xfId="408"/>
    <cellStyle name="Обычный 3 3" xfId="409"/>
    <cellStyle name="Обычный 3 4" xfId="410"/>
    <cellStyle name="Обычный 3 5" xfId="411"/>
    <cellStyle name="Обычный 3 6" xfId="412"/>
    <cellStyle name="Обычный 3 7" xfId="413"/>
    <cellStyle name="Обычный 3 8" xfId="414"/>
    <cellStyle name="Обычный 3 9" xfId="415"/>
    <cellStyle name="Обычный 30" xfId="416"/>
    <cellStyle name="Обычный 31" xfId="417"/>
    <cellStyle name="Обычный 32" xfId="418"/>
    <cellStyle name="Обычный 33" xfId="419"/>
    <cellStyle name="Обычный 34" xfId="420"/>
    <cellStyle name="Обычный 35" xfId="421"/>
    <cellStyle name="Обычный 36" xfId="422"/>
    <cellStyle name="Обычный 4" xfId="423"/>
    <cellStyle name="Обычный 4 2" xfId="424"/>
    <cellStyle name="Обычный 4 3" xfId="425"/>
    <cellStyle name="Обычный 4 4" xfId="426"/>
    <cellStyle name="Обычный 4 5" xfId="427"/>
    <cellStyle name="Обычный 4 6" xfId="428"/>
    <cellStyle name="Обычный 5" xfId="429"/>
    <cellStyle name="Обычный 5 2" xfId="430"/>
    <cellStyle name="Обычный 5 3" xfId="431"/>
    <cellStyle name="Обычный 5 4" xfId="432"/>
    <cellStyle name="Обычный 5 5" xfId="433"/>
    <cellStyle name="Обычный 6" xfId="434"/>
    <cellStyle name="Обычный 6 2" xfId="435"/>
    <cellStyle name="Обычный 6 3" xfId="436"/>
    <cellStyle name="Обычный 6 4" xfId="437"/>
    <cellStyle name="Обычный 6 5" xfId="438"/>
    <cellStyle name="Обычный 7" xfId="439"/>
    <cellStyle name="Обычный 7 2" xfId="440"/>
    <cellStyle name="Обычный 8" xfId="441"/>
    <cellStyle name="Обычный 9" xfId="442"/>
    <cellStyle name="Обычный 9 2" xfId="443"/>
    <cellStyle name="Обычный 9 2 2" xfId="444"/>
    <cellStyle name="Обычный 9 3" xfId="445"/>
    <cellStyle name="Плохой 2" xfId="446"/>
    <cellStyle name="Плохой 3" xfId="447"/>
    <cellStyle name="Пояснение 2" xfId="448"/>
    <cellStyle name="Пояснение 3" xfId="449"/>
    <cellStyle name="Примечание 2" xfId="450"/>
    <cellStyle name="Примечание 3" xfId="451"/>
    <cellStyle name="Процентный 2" xfId="452"/>
    <cellStyle name="Процентный 2 2" xfId="453"/>
    <cellStyle name="Процентный 2 3" xfId="454"/>
    <cellStyle name="Процентный 2 4" xfId="455"/>
    <cellStyle name="Процентный 2 5" xfId="456"/>
    <cellStyle name="Процентный 3" xfId="457"/>
    <cellStyle name="Связанная ячейка 2" xfId="458"/>
    <cellStyle name="Связанная ячейка 3" xfId="459"/>
    <cellStyle name="Стиль 1" xfId="460"/>
    <cellStyle name="Стиль 1 2" xfId="461"/>
    <cellStyle name="Стиль 1 3" xfId="462"/>
    <cellStyle name="Стиль 2" xfId="463"/>
    <cellStyle name="Стиль 3" xfId="464"/>
    <cellStyle name="Стиль 4" xfId="465"/>
    <cellStyle name="Стиль 5" xfId="466"/>
    <cellStyle name="Стиль 6" xfId="467"/>
    <cellStyle name="Стиль_названий" xfId="468"/>
    <cellStyle name="Текст предупреждения 2" xfId="469"/>
    <cellStyle name="Текст предупреждения 3" xfId="470"/>
    <cellStyle name="Тысячи [0]" xfId="471"/>
    <cellStyle name="Тысячи_010SN05" xfId="472"/>
    <cellStyle name="Финансовый" xfId="473" builtinId="3"/>
    <cellStyle name="Финансовый [0] 2" xfId="474"/>
    <cellStyle name="Финансовый 10" xfId="475"/>
    <cellStyle name="Финансовый 10 2" xfId="476"/>
    <cellStyle name="Финансовый 10 3" xfId="477"/>
    <cellStyle name="Финансовый 10 4" xfId="478"/>
    <cellStyle name="Финансовый 2" xfId="479"/>
    <cellStyle name="Финансовый 2 2" xfId="480"/>
    <cellStyle name="Финансовый 2 3" xfId="481"/>
    <cellStyle name="Финансовый 2 4" xfId="482"/>
    <cellStyle name="Финансовый 2 5" xfId="483"/>
    <cellStyle name="Финансовый 2 6" xfId="484"/>
    <cellStyle name="Финансовый 3" xfId="485"/>
    <cellStyle name="Финансовый 4" xfId="486"/>
    <cellStyle name="Финансовый 5" xfId="487"/>
    <cellStyle name="Финансовый 6" xfId="488"/>
    <cellStyle name="Финансовый 7" xfId="489"/>
    <cellStyle name="Финансовый 8" xfId="490"/>
    <cellStyle name="Финансовый 9" xfId="491"/>
    <cellStyle name="Хороший 2" xfId="492"/>
    <cellStyle name="Хороший 3" xfId="493"/>
    <cellStyle name="Цена" xfId="494"/>
    <cellStyle name="Џђћ–…ќ’ќ›‰" xfId="4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abSelected="1" view="pageBreakPreview" zoomScaleNormal="100" zoomScaleSheetLayoutView="100" workbookViewId="0">
      <selection activeCell="D54" sqref="D54"/>
    </sheetView>
  </sheetViews>
  <sheetFormatPr defaultColWidth="9.140625" defaultRowHeight="15"/>
  <cols>
    <col min="1" max="1" width="34.7109375" style="20" customWidth="1"/>
    <col min="2" max="2" width="15.7109375" style="20" customWidth="1"/>
    <col min="3" max="4" width="15.7109375" style="21" customWidth="1"/>
    <col min="5" max="16384" width="9.140625" style="20"/>
  </cols>
  <sheetData>
    <row r="1" spans="1:5">
      <c r="A1" s="19" t="s">
        <v>100</v>
      </c>
      <c r="B1" s="19"/>
      <c r="C1" s="19"/>
      <c r="D1" s="42" t="s">
        <v>99</v>
      </c>
      <c r="E1" s="19"/>
    </row>
    <row r="2" spans="1:5">
      <c r="A2" s="19"/>
      <c r="B2" s="19"/>
      <c r="C2" s="19"/>
      <c r="D2" s="19"/>
      <c r="E2" s="19"/>
    </row>
    <row r="3" spans="1:5">
      <c r="A3" s="131" t="s">
        <v>101</v>
      </c>
      <c r="B3" s="131"/>
      <c r="C3" s="131"/>
      <c r="D3" s="131"/>
    </row>
    <row r="4" spans="1:5">
      <c r="A4" s="132" t="s">
        <v>115</v>
      </c>
      <c r="B4" s="132"/>
      <c r="C4" s="132"/>
      <c r="D4" s="132"/>
    </row>
    <row r="6" spans="1:5">
      <c r="A6" s="80" t="s">
        <v>14</v>
      </c>
      <c r="B6" s="81" t="s">
        <v>15</v>
      </c>
      <c r="C6" s="82" t="s">
        <v>117</v>
      </c>
      <c r="D6" s="82" t="s">
        <v>116</v>
      </c>
    </row>
    <row r="7" spans="1:5">
      <c r="A7" s="23"/>
      <c r="B7" s="44"/>
      <c r="C7" s="53"/>
      <c r="D7" s="79"/>
    </row>
    <row r="8" spans="1:5">
      <c r="A8" s="23" t="s">
        <v>16</v>
      </c>
      <c r="B8" s="14"/>
      <c r="C8" s="54"/>
      <c r="D8" s="55"/>
    </row>
    <row r="9" spans="1:5">
      <c r="A9" s="23" t="s">
        <v>0</v>
      </c>
      <c r="B9" s="24"/>
      <c r="C9" s="54"/>
      <c r="D9" s="55"/>
    </row>
    <row r="10" spans="1:5" ht="26.25">
      <c r="A10" s="25" t="s">
        <v>17</v>
      </c>
      <c r="B10" s="14">
        <v>4</v>
      </c>
      <c r="C10" s="56">
        <v>40313846</v>
      </c>
      <c r="D10" s="55">
        <v>41445218</v>
      </c>
    </row>
    <row r="11" spans="1:5">
      <c r="A11" s="25" t="s">
        <v>2</v>
      </c>
      <c r="B11" s="14">
        <v>5</v>
      </c>
      <c r="C11" s="56">
        <v>2541165</v>
      </c>
      <c r="D11" s="55">
        <v>2632679</v>
      </c>
    </row>
    <row r="12" spans="1:5">
      <c r="A12" s="25" t="s">
        <v>18</v>
      </c>
      <c r="B12" s="14">
        <v>6</v>
      </c>
      <c r="C12" s="56">
        <v>5579249</v>
      </c>
      <c r="D12" s="55">
        <v>5754458</v>
      </c>
    </row>
    <row r="13" spans="1:5">
      <c r="A13" s="25" t="s">
        <v>1</v>
      </c>
      <c r="B13" s="14">
        <v>7</v>
      </c>
      <c r="C13" s="56">
        <v>2132200</v>
      </c>
      <c r="D13" s="55">
        <v>2092691</v>
      </c>
    </row>
    <row r="14" spans="1:5">
      <c r="A14" s="25" t="s">
        <v>3</v>
      </c>
      <c r="B14" s="14"/>
      <c r="C14" s="56">
        <v>88914</v>
      </c>
      <c r="D14" s="55">
        <v>96656</v>
      </c>
    </row>
    <row r="15" spans="1:5">
      <c r="A15" s="25" t="s">
        <v>4</v>
      </c>
      <c r="B15" s="14">
        <v>28</v>
      </c>
      <c r="C15" s="56">
        <v>1851821</v>
      </c>
      <c r="D15" s="55">
        <v>1970863</v>
      </c>
    </row>
    <row r="16" spans="1:5">
      <c r="A16" s="25" t="s">
        <v>104</v>
      </c>
      <c r="B16" s="14">
        <v>12</v>
      </c>
      <c r="C16" s="56">
        <v>755200</v>
      </c>
      <c r="D16" s="55">
        <v>755200</v>
      </c>
    </row>
    <row r="17" spans="1:4">
      <c r="A17" s="25" t="s">
        <v>96</v>
      </c>
      <c r="B17" s="14"/>
      <c r="C17" s="56">
        <v>1646</v>
      </c>
      <c r="D17" s="55">
        <v>1642</v>
      </c>
    </row>
    <row r="18" spans="1:4" ht="26.25">
      <c r="A18" s="26" t="s">
        <v>19</v>
      </c>
      <c r="B18" s="27">
        <v>14</v>
      </c>
      <c r="C18" s="57">
        <v>725105</v>
      </c>
      <c r="D18" s="55">
        <v>725105</v>
      </c>
    </row>
    <row r="19" spans="1:4">
      <c r="A19" s="26" t="s">
        <v>85</v>
      </c>
      <c r="B19" s="27">
        <v>10</v>
      </c>
      <c r="C19" s="57">
        <v>585000</v>
      </c>
      <c r="D19" s="58">
        <v>585000</v>
      </c>
    </row>
    <row r="20" spans="1:4">
      <c r="A20" s="45"/>
      <c r="B20" s="46"/>
      <c r="C20" s="59">
        <f>SUM(C10:C19)</f>
        <v>54574146</v>
      </c>
      <c r="D20" s="60">
        <f>SUM(D10:D19)</f>
        <v>56059512</v>
      </c>
    </row>
    <row r="21" spans="1:4">
      <c r="A21" s="25"/>
      <c r="B21" s="28"/>
      <c r="C21" s="56"/>
      <c r="D21" s="58"/>
    </row>
    <row r="22" spans="1:4">
      <c r="A22" s="23" t="s">
        <v>20</v>
      </c>
      <c r="B22" s="24"/>
      <c r="C22" s="56"/>
      <c r="D22" s="55"/>
    </row>
    <row r="23" spans="1:4">
      <c r="A23" s="25" t="s">
        <v>21</v>
      </c>
      <c r="B23" s="14">
        <v>8</v>
      </c>
      <c r="C23" s="56">
        <v>1514662</v>
      </c>
      <c r="D23" s="55">
        <v>1268039</v>
      </c>
    </row>
    <row r="24" spans="1:4">
      <c r="A24" s="25" t="s">
        <v>5</v>
      </c>
      <c r="B24" s="14">
        <v>9</v>
      </c>
      <c r="C24" s="56">
        <v>140232447</v>
      </c>
      <c r="D24" s="55">
        <v>64200830</v>
      </c>
    </row>
    <row r="25" spans="1:4">
      <c r="A25" s="25" t="str">
        <f>A19</f>
        <v>Займы выданные</v>
      </c>
      <c r="B25" s="14">
        <v>10</v>
      </c>
      <c r="C25" s="56">
        <v>5728915</v>
      </c>
      <c r="D25" s="55">
        <v>5576776</v>
      </c>
    </row>
    <row r="26" spans="1:4">
      <c r="A26" s="25" t="s">
        <v>22</v>
      </c>
      <c r="B26" s="14">
        <v>11</v>
      </c>
      <c r="C26" s="56">
        <v>210738</v>
      </c>
      <c r="D26" s="55">
        <v>311135</v>
      </c>
    </row>
    <row r="27" spans="1:4">
      <c r="A27" s="25" t="s">
        <v>6</v>
      </c>
      <c r="B27" s="14"/>
      <c r="C27" s="56"/>
      <c r="D27" s="55" t="s">
        <v>106</v>
      </c>
    </row>
    <row r="28" spans="1:4">
      <c r="A28" s="25" t="s">
        <v>23</v>
      </c>
      <c r="B28" s="14">
        <v>12</v>
      </c>
      <c r="C28" s="56">
        <v>3360637</v>
      </c>
      <c r="D28" s="55">
        <v>2701278</v>
      </c>
    </row>
    <row r="29" spans="1:4">
      <c r="A29" s="25" t="s">
        <v>24</v>
      </c>
      <c r="B29" s="14">
        <v>13</v>
      </c>
      <c r="C29" s="56">
        <v>47284</v>
      </c>
      <c r="D29" s="55">
        <v>32586</v>
      </c>
    </row>
    <row r="30" spans="1:4">
      <c r="A30" s="26" t="s">
        <v>25</v>
      </c>
      <c r="B30" s="27">
        <v>14</v>
      </c>
      <c r="C30" s="57">
        <v>149770</v>
      </c>
      <c r="D30" s="58">
        <v>176395</v>
      </c>
    </row>
    <row r="31" spans="1:4">
      <c r="A31" s="45"/>
      <c r="B31" s="46"/>
      <c r="C31" s="59">
        <f>SUM(C23:C30)</f>
        <v>151244453</v>
      </c>
      <c r="D31" s="60">
        <f>SUM(D23:D30)</f>
        <v>74267039</v>
      </c>
    </row>
    <row r="32" spans="1:4" ht="15.75" thickBot="1">
      <c r="A32" s="51" t="s">
        <v>7</v>
      </c>
      <c r="B32" s="52"/>
      <c r="C32" s="61">
        <f>C20+C31</f>
        <v>205818599</v>
      </c>
      <c r="D32" s="62">
        <f>D20+D31</f>
        <v>130326551</v>
      </c>
    </row>
    <row r="33" spans="1:4">
      <c r="A33" s="25"/>
      <c r="B33" s="28"/>
      <c r="C33" s="63"/>
      <c r="D33" s="58"/>
    </row>
    <row r="34" spans="1:4">
      <c r="A34" s="23" t="s">
        <v>26</v>
      </c>
      <c r="B34" s="24"/>
      <c r="C34" s="63"/>
      <c r="D34" s="55"/>
    </row>
    <row r="35" spans="1:4">
      <c r="A35" s="23" t="s">
        <v>27</v>
      </c>
      <c r="B35" s="24"/>
      <c r="C35" s="63"/>
      <c r="D35" s="55"/>
    </row>
    <row r="36" spans="1:4">
      <c r="A36" s="25" t="s">
        <v>28</v>
      </c>
      <c r="B36" s="14">
        <v>15</v>
      </c>
      <c r="C36" s="56">
        <v>10748046</v>
      </c>
      <c r="D36" s="55">
        <v>10748046</v>
      </c>
    </row>
    <row r="37" spans="1:4">
      <c r="A37" s="26" t="s">
        <v>29</v>
      </c>
      <c r="B37" s="122"/>
      <c r="C37" s="57">
        <v>109829192</v>
      </c>
      <c r="D37" s="58">
        <v>102922870</v>
      </c>
    </row>
    <row r="38" spans="1:4">
      <c r="A38" s="45"/>
      <c r="B38" s="46"/>
      <c r="C38" s="59">
        <f>SUM(C36:C37)</f>
        <v>120577238</v>
      </c>
      <c r="D38" s="60">
        <f>SUM(D36:D37)</f>
        <v>113670916</v>
      </c>
    </row>
    <row r="39" spans="1:4">
      <c r="A39" s="43"/>
      <c r="B39" s="28"/>
      <c r="C39" s="63"/>
      <c r="D39" s="58"/>
    </row>
    <row r="40" spans="1:4">
      <c r="A40" s="23" t="s">
        <v>8</v>
      </c>
      <c r="B40" s="24"/>
      <c r="C40" s="63"/>
      <c r="D40" s="55"/>
    </row>
    <row r="41" spans="1:4">
      <c r="A41" s="30" t="s">
        <v>30</v>
      </c>
      <c r="B41" s="14"/>
      <c r="C41" s="56">
        <v>0</v>
      </c>
      <c r="D41" s="55">
        <v>0</v>
      </c>
    </row>
    <row r="42" spans="1:4" ht="26.25">
      <c r="A42" s="30" t="s">
        <v>31</v>
      </c>
      <c r="B42" s="14">
        <v>16</v>
      </c>
      <c r="C42" s="56">
        <v>2395178</v>
      </c>
      <c r="D42" s="55">
        <v>2348213</v>
      </c>
    </row>
    <row r="43" spans="1:4">
      <c r="A43" s="43" t="s">
        <v>32</v>
      </c>
      <c r="B43" s="27">
        <v>17</v>
      </c>
      <c r="C43" s="57">
        <v>1590422</v>
      </c>
      <c r="D43" s="58">
        <v>1498299</v>
      </c>
    </row>
    <row r="44" spans="1:4">
      <c r="A44" s="45"/>
      <c r="B44" s="46"/>
      <c r="C44" s="59">
        <f>SUM(C41:C43)</f>
        <v>3985600</v>
      </c>
      <c r="D44" s="60">
        <f>SUM(D41:D43)</f>
        <v>3846512</v>
      </c>
    </row>
    <row r="45" spans="1:4">
      <c r="A45" s="36" t="s">
        <v>33</v>
      </c>
      <c r="B45" s="28"/>
      <c r="C45" s="64"/>
      <c r="D45" s="65"/>
    </row>
    <row r="46" spans="1:4">
      <c r="A46" s="30" t="s">
        <v>30</v>
      </c>
      <c r="B46" s="14"/>
      <c r="C46" s="56">
        <v>0</v>
      </c>
      <c r="D46" s="55">
        <v>0</v>
      </c>
    </row>
    <row r="47" spans="1:4">
      <c r="A47" s="30" t="s">
        <v>9</v>
      </c>
      <c r="B47" s="14">
        <v>18</v>
      </c>
      <c r="C47" s="56">
        <v>68894942</v>
      </c>
      <c r="D47" s="55">
        <v>3616952</v>
      </c>
    </row>
    <row r="48" spans="1:4" s="21" customFormat="1" ht="25.5">
      <c r="A48" s="30" t="s">
        <v>34</v>
      </c>
      <c r="B48" s="14">
        <v>19</v>
      </c>
      <c r="C48" s="56">
        <v>2551524</v>
      </c>
      <c r="D48" s="55">
        <v>2830659</v>
      </c>
    </row>
    <row r="49" spans="1:4" s="21" customFormat="1" ht="12.75">
      <c r="A49" s="30" t="s">
        <v>35</v>
      </c>
      <c r="B49" s="14">
        <v>20</v>
      </c>
      <c r="C49" s="56" t="s">
        <v>106</v>
      </c>
      <c r="D49" s="55" t="s">
        <v>106</v>
      </c>
    </row>
    <row r="50" spans="1:4" s="21" customFormat="1" ht="25.5">
      <c r="A50" s="25" t="s">
        <v>36</v>
      </c>
      <c r="B50" s="14"/>
      <c r="C50" s="56">
        <v>6876477</v>
      </c>
      <c r="D50" s="55">
        <v>4888637</v>
      </c>
    </row>
    <row r="51" spans="1:4" s="21" customFormat="1" ht="12.75">
      <c r="A51" s="25" t="s">
        <v>37</v>
      </c>
      <c r="B51" s="14">
        <v>21</v>
      </c>
      <c r="C51" s="56">
        <v>2932818</v>
      </c>
      <c r="D51" s="55">
        <v>1472875</v>
      </c>
    </row>
    <row r="52" spans="1:4" s="21" customFormat="1" ht="12.75">
      <c r="A52" s="47"/>
      <c r="B52" s="48"/>
      <c r="C52" s="66">
        <f>SUM(C46:C51)</f>
        <v>81255761</v>
      </c>
      <c r="D52" s="67">
        <f>SUM(D46:D51)</f>
        <v>12809123</v>
      </c>
    </row>
    <row r="53" spans="1:4" s="21" customFormat="1" ht="13.5" thickBot="1">
      <c r="A53" s="51" t="s">
        <v>38</v>
      </c>
      <c r="B53" s="52"/>
      <c r="C53" s="61">
        <f>C38+C44+C52</f>
        <v>205818599</v>
      </c>
      <c r="D53" s="62">
        <f>D38+D44+D52</f>
        <v>130326551</v>
      </c>
    </row>
    <row r="54" spans="1:4" s="21" customFormat="1" ht="25.5">
      <c r="A54" s="49" t="s">
        <v>83</v>
      </c>
      <c r="B54" s="50">
        <v>15</v>
      </c>
      <c r="C54" s="68">
        <f>(C32-C14-C44-C52)/10748046*1000</f>
        <v>11210.253845210562</v>
      </c>
      <c r="D54" s="68">
        <f>(D32-D14-D44-D52)/10748046*1000</f>
        <v>10566.968172633426</v>
      </c>
    </row>
    <row r="55" spans="1:4">
      <c r="C55" s="70">
        <f>C32-C53</f>
        <v>0</v>
      </c>
      <c r="D55" s="70">
        <f>D32-D53</f>
        <v>0</v>
      </c>
    </row>
    <row r="56" spans="1:4">
      <c r="A56" s="73"/>
      <c r="B56" s="73"/>
      <c r="C56" s="73"/>
      <c r="D56" s="73"/>
    </row>
    <row r="57" spans="1:4">
      <c r="A57" s="73"/>
      <c r="B57" s="73"/>
      <c r="C57" s="73"/>
      <c r="D57" s="73"/>
    </row>
    <row r="58" spans="1:4">
      <c r="A58" s="26" t="s">
        <v>94</v>
      </c>
      <c r="B58" s="71" t="s">
        <v>98</v>
      </c>
      <c r="C58" s="72"/>
      <c r="D58" s="26" t="s">
        <v>90</v>
      </c>
    </row>
    <row r="59" spans="1:4">
      <c r="A59" s="32" t="s">
        <v>91</v>
      </c>
      <c r="B59" s="32" t="s">
        <v>88</v>
      </c>
      <c r="C59" s="31"/>
      <c r="D59" s="32" t="s">
        <v>89</v>
      </c>
    </row>
    <row r="60" spans="1:4" ht="63.75">
      <c r="A60" s="74" t="s">
        <v>92</v>
      </c>
      <c r="B60" s="32" t="s">
        <v>95</v>
      </c>
      <c r="C60" s="31"/>
      <c r="D60" s="74" t="s">
        <v>93</v>
      </c>
    </row>
  </sheetData>
  <mergeCells count="2">
    <mergeCell ref="A3:D3"/>
    <mergeCell ref="A4:D4"/>
  </mergeCells>
  <pageMargins left="0.7" right="0.7" top="0.75" bottom="0.75" header="0.3" footer="0.3"/>
  <pageSetup paperSize="9" fitToWidth="0" fitToHeight="0" orientation="portrait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view="pageBreakPreview" zoomScaleNormal="100" zoomScaleSheetLayoutView="100" workbookViewId="0">
      <selection activeCell="D10" sqref="D10"/>
    </sheetView>
  </sheetViews>
  <sheetFormatPr defaultColWidth="9.140625" defaultRowHeight="15"/>
  <cols>
    <col min="1" max="1" width="34.7109375" style="20" customWidth="1"/>
    <col min="2" max="4" width="15.7109375" style="20" customWidth="1"/>
    <col min="5" max="16384" width="9.140625" style="20"/>
  </cols>
  <sheetData>
    <row r="1" spans="1:5">
      <c r="A1" s="19" t="s">
        <v>100</v>
      </c>
      <c r="B1" s="19"/>
      <c r="C1" s="19"/>
      <c r="D1" s="42" t="s">
        <v>99</v>
      </c>
      <c r="E1" s="19"/>
    </row>
    <row r="2" spans="1:5">
      <c r="A2" s="38"/>
      <c r="B2" s="38"/>
      <c r="C2" s="39"/>
      <c r="D2" s="39"/>
    </row>
    <row r="3" spans="1:5">
      <c r="A3" s="131" t="s">
        <v>102</v>
      </c>
      <c r="B3" s="131"/>
      <c r="C3" s="131"/>
      <c r="D3" s="131"/>
    </row>
    <row r="4" spans="1:5">
      <c r="A4" s="132" t="s">
        <v>118</v>
      </c>
      <c r="B4" s="132"/>
      <c r="C4" s="132"/>
      <c r="D4" s="132"/>
    </row>
    <row r="5" spans="1:5">
      <c r="A5" s="40"/>
      <c r="B5" s="40"/>
      <c r="C5" s="40"/>
      <c r="D5" s="40"/>
    </row>
    <row r="6" spans="1:5" ht="51.75">
      <c r="A6" s="80" t="s">
        <v>14</v>
      </c>
      <c r="B6" s="81" t="s">
        <v>15</v>
      </c>
      <c r="C6" s="82" t="s">
        <v>118</v>
      </c>
      <c r="D6" s="82" t="s">
        <v>119</v>
      </c>
    </row>
    <row r="7" spans="1:5">
      <c r="A7" s="25"/>
      <c r="B7" s="24"/>
      <c r="C7" s="75"/>
      <c r="D7" s="76"/>
    </row>
    <row r="8" spans="1:5">
      <c r="A8" s="25" t="s">
        <v>39</v>
      </c>
      <c r="B8" s="14">
        <v>22</v>
      </c>
      <c r="C8" s="56">
        <v>22029117</v>
      </c>
      <c r="D8" s="55">
        <v>19529758</v>
      </c>
    </row>
    <row r="9" spans="1:5" ht="26.25">
      <c r="A9" s="83" t="s">
        <v>40</v>
      </c>
      <c r="B9" s="50">
        <v>23</v>
      </c>
      <c r="C9" s="68">
        <v>-4786109</v>
      </c>
      <c r="D9" s="68">
        <v>-4876989</v>
      </c>
    </row>
    <row r="10" spans="1:5">
      <c r="A10" s="23" t="s">
        <v>41</v>
      </c>
      <c r="B10" s="41"/>
      <c r="C10" s="77">
        <f>SUM(C8:C9)</f>
        <v>17243008</v>
      </c>
      <c r="D10" s="77">
        <f>SUM(D8:D9)</f>
        <v>14652769</v>
      </c>
    </row>
    <row r="11" spans="1:5">
      <c r="A11" s="25"/>
      <c r="B11" s="14"/>
      <c r="C11" s="56"/>
      <c r="D11" s="55"/>
    </row>
    <row r="12" spans="1:5">
      <c r="A12" s="25" t="s">
        <v>11</v>
      </c>
      <c r="B12" s="14">
        <v>24</v>
      </c>
      <c r="C12" s="56">
        <v>-6355900</v>
      </c>
      <c r="D12" s="55">
        <v>-6050839</v>
      </c>
    </row>
    <row r="13" spans="1:5">
      <c r="A13" s="25" t="s">
        <v>42</v>
      </c>
      <c r="B13" s="14">
        <v>25</v>
      </c>
      <c r="C13" s="56">
        <v>-279670</v>
      </c>
      <c r="D13" s="55">
        <v>-241957</v>
      </c>
    </row>
    <row r="14" spans="1:5">
      <c r="A14" s="25" t="s">
        <v>43</v>
      </c>
      <c r="B14" s="14">
        <v>26</v>
      </c>
      <c r="C14" s="56">
        <v>-77865</v>
      </c>
      <c r="D14" s="55">
        <v>-76760</v>
      </c>
    </row>
    <row r="15" spans="1:5">
      <c r="A15" s="25" t="s">
        <v>44</v>
      </c>
      <c r="B15" s="14">
        <v>27</v>
      </c>
      <c r="C15" s="56">
        <v>181098</v>
      </c>
      <c r="D15" s="55">
        <v>159713</v>
      </c>
    </row>
    <row r="16" spans="1:5" ht="26.25">
      <c r="A16" s="25" t="s">
        <v>45</v>
      </c>
      <c r="B16" s="14"/>
      <c r="C16" s="56">
        <v>51431</v>
      </c>
      <c r="D16" s="55">
        <v>819</v>
      </c>
    </row>
    <row r="17" spans="1:4">
      <c r="A17" s="83" t="s">
        <v>46</v>
      </c>
      <c r="B17" s="50"/>
      <c r="C17" s="68">
        <v>1102</v>
      </c>
      <c r="D17" s="69">
        <v>5269</v>
      </c>
    </row>
    <row r="18" spans="1:4">
      <c r="A18" s="23" t="s">
        <v>12</v>
      </c>
      <c r="B18" s="41"/>
      <c r="C18" s="77">
        <f>SUM(C10:C17)</f>
        <v>10763204</v>
      </c>
      <c r="D18" s="77">
        <f>SUM(D10:D17)</f>
        <v>8449014</v>
      </c>
    </row>
    <row r="19" spans="1:4">
      <c r="A19" s="25"/>
      <c r="B19" s="14"/>
      <c r="C19" s="77"/>
      <c r="D19" s="54"/>
    </row>
    <row r="20" spans="1:4">
      <c r="A20" s="83" t="s">
        <v>47</v>
      </c>
      <c r="B20" s="50">
        <v>28</v>
      </c>
      <c r="C20" s="68">
        <v>-3856882</v>
      </c>
      <c r="D20" s="69">
        <v>-2535241</v>
      </c>
    </row>
    <row r="21" spans="1:4">
      <c r="A21" s="84" t="s">
        <v>48</v>
      </c>
      <c r="B21" s="81"/>
      <c r="C21" s="85">
        <f>SUM(C18:C20)</f>
        <v>6906322</v>
      </c>
      <c r="D21" s="85">
        <f>SUM(D18:D20)</f>
        <v>5913773</v>
      </c>
    </row>
    <row r="22" spans="1:4" ht="15.75" thickBot="1">
      <c r="A22" s="35" t="s">
        <v>49</v>
      </c>
      <c r="B22" s="22"/>
      <c r="C22" s="78">
        <f>C21</f>
        <v>6906322</v>
      </c>
      <c r="D22" s="78">
        <f>D21</f>
        <v>5913773</v>
      </c>
    </row>
    <row r="23" spans="1:4">
      <c r="A23" s="23"/>
      <c r="B23" s="41"/>
      <c r="C23" s="54"/>
      <c r="D23" s="54"/>
    </row>
    <row r="24" spans="1:4">
      <c r="A24" s="23" t="s">
        <v>13</v>
      </c>
      <c r="B24" s="41"/>
      <c r="C24" s="54"/>
      <c r="D24" s="54"/>
    </row>
    <row r="25" spans="1:4">
      <c r="A25" s="83" t="s">
        <v>50</v>
      </c>
      <c r="B25" s="50">
        <v>15</v>
      </c>
      <c r="C25" s="86">
        <f>C22/10748046</f>
        <v>0.64256535560045058</v>
      </c>
      <c r="D25" s="86">
        <f>D22/10748046</f>
        <v>0.55021843040120966</v>
      </c>
    </row>
    <row r="27" spans="1:4">
      <c r="A27" s="73"/>
      <c r="B27" s="73"/>
      <c r="C27" s="73"/>
      <c r="D27" s="73"/>
    </row>
    <row r="28" spans="1:4">
      <c r="A28" s="73"/>
      <c r="B28" s="73"/>
      <c r="C28" s="73"/>
      <c r="D28" s="73"/>
    </row>
    <row r="29" spans="1:4">
      <c r="A29" s="26" t="s">
        <v>94</v>
      </c>
      <c r="B29" s="71" t="s">
        <v>98</v>
      </c>
      <c r="C29" s="72"/>
      <c r="D29" s="26" t="s">
        <v>90</v>
      </c>
    </row>
    <row r="30" spans="1:4">
      <c r="A30" s="32" t="s">
        <v>91</v>
      </c>
      <c r="B30" s="32" t="s">
        <v>88</v>
      </c>
      <c r="C30" s="31"/>
      <c r="D30" s="32" t="s">
        <v>89</v>
      </c>
    </row>
    <row r="31" spans="1:4" ht="63.75">
      <c r="A31" s="74" t="s">
        <v>92</v>
      </c>
      <c r="B31" s="32" t="s">
        <v>95</v>
      </c>
      <c r="C31" s="31"/>
      <c r="D31" s="74" t="s">
        <v>93</v>
      </c>
    </row>
  </sheetData>
  <mergeCells count="2"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view="pageBreakPreview" zoomScaleNormal="100" zoomScaleSheetLayoutView="100" workbookViewId="0">
      <selection activeCell="F21" sqref="F21"/>
    </sheetView>
  </sheetViews>
  <sheetFormatPr defaultColWidth="9.140625" defaultRowHeight="12.75"/>
  <cols>
    <col min="1" max="1" width="25.7109375" style="5" customWidth="1"/>
    <col min="2" max="2" width="5.85546875" style="5" bestFit="1" customWidth="1"/>
    <col min="3" max="5" width="15.7109375" style="5" customWidth="1"/>
    <col min="6" max="6" width="13.7109375" style="5" bestFit="1" customWidth="1"/>
    <col min="7" max="16384" width="9.140625" style="5"/>
  </cols>
  <sheetData>
    <row r="1" spans="1:6" s="20" customFormat="1" ht="15">
      <c r="A1" s="19" t="s">
        <v>100</v>
      </c>
      <c r="B1" s="19"/>
      <c r="C1" s="19"/>
      <c r="D1" s="19"/>
      <c r="E1" s="42" t="s">
        <v>99</v>
      </c>
    </row>
    <row r="2" spans="1:6">
      <c r="A2" s="1"/>
      <c r="B2" s="2"/>
      <c r="C2" s="2"/>
      <c r="D2" s="3"/>
      <c r="E2" s="1"/>
    </row>
    <row r="3" spans="1:6" ht="15">
      <c r="A3" s="133" t="s">
        <v>10</v>
      </c>
      <c r="B3" s="133"/>
      <c r="C3" s="133"/>
      <c r="D3" s="133"/>
      <c r="E3" s="134"/>
    </row>
    <row r="4" spans="1:6" customFormat="1" ht="15">
      <c r="A4" s="132" t="str">
        <f>'ОСД '!A4:D4</f>
        <v>За 3 месяца, закончившихся 31 марта 2022 года</v>
      </c>
      <c r="B4" s="132"/>
      <c r="C4" s="132"/>
      <c r="D4" s="139"/>
      <c r="E4" s="139"/>
    </row>
    <row r="5" spans="1:6">
      <c r="A5" s="34"/>
      <c r="B5" s="34"/>
      <c r="C5" s="34"/>
      <c r="D5" s="34"/>
      <c r="E5" s="4"/>
    </row>
    <row r="6" spans="1:6" ht="12.75" customHeight="1">
      <c r="A6" s="137" t="s">
        <v>14</v>
      </c>
      <c r="B6" s="135" t="s">
        <v>15</v>
      </c>
      <c r="C6" s="135" t="s">
        <v>28</v>
      </c>
      <c r="D6" s="135" t="s">
        <v>29</v>
      </c>
      <c r="E6" s="135" t="s">
        <v>51</v>
      </c>
    </row>
    <row r="7" spans="1:6">
      <c r="A7" s="138"/>
      <c r="B7" s="136"/>
      <c r="C7" s="136"/>
      <c r="D7" s="136"/>
      <c r="E7" s="136"/>
    </row>
    <row r="8" spans="1:6">
      <c r="A8" s="36"/>
      <c r="B8" s="27"/>
      <c r="C8" s="122"/>
      <c r="D8" s="122"/>
      <c r="E8" s="58"/>
    </row>
    <row r="9" spans="1:6">
      <c r="A9" s="84" t="s">
        <v>107</v>
      </c>
      <c r="B9" s="81"/>
      <c r="C9" s="123">
        <v>10748046</v>
      </c>
      <c r="D9" s="123">
        <v>76774823</v>
      </c>
      <c r="E9" s="123">
        <f>C9+D9</f>
        <v>87522869</v>
      </c>
    </row>
    <row r="10" spans="1:6">
      <c r="A10" s="25"/>
      <c r="B10" s="14"/>
      <c r="C10" s="55"/>
      <c r="D10" s="55"/>
      <c r="E10" s="55"/>
    </row>
    <row r="11" spans="1:6">
      <c r="A11" s="83" t="s">
        <v>52</v>
      </c>
      <c r="B11" s="50"/>
      <c r="C11" s="69">
        <v>0</v>
      </c>
      <c r="D11" s="124">
        <v>5913773</v>
      </c>
      <c r="E11" s="69">
        <f>C11+D11</f>
        <v>5913773</v>
      </c>
    </row>
    <row r="12" spans="1:6" ht="25.5">
      <c r="A12" s="83" t="s">
        <v>53</v>
      </c>
      <c r="B12" s="50"/>
      <c r="C12" s="69">
        <f>C11</f>
        <v>0</v>
      </c>
      <c r="D12" s="69">
        <v>5913773</v>
      </c>
      <c r="E12" s="69">
        <f>E11</f>
        <v>5913773</v>
      </c>
      <c r="F12" s="130">
        <f>E12-'ОСД '!D22</f>
        <v>0</v>
      </c>
    </row>
    <row r="13" spans="1:6">
      <c r="A13" s="126"/>
      <c r="B13" s="127"/>
      <c r="C13" s="128"/>
      <c r="D13" s="128"/>
      <c r="E13" s="128"/>
    </row>
    <row r="14" spans="1:6" ht="13.5" thickBot="1">
      <c r="A14" s="35" t="s">
        <v>120</v>
      </c>
      <c r="B14" s="29"/>
      <c r="C14" s="125">
        <f>C9+C12</f>
        <v>10748046</v>
      </c>
      <c r="D14" s="125">
        <f>D9+D12</f>
        <v>82688596</v>
      </c>
      <c r="E14" s="125">
        <f>E9+E12</f>
        <v>93436642</v>
      </c>
    </row>
    <row r="15" spans="1:6">
      <c r="A15" s="36"/>
      <c r="B15" s="27"/>
      <c r="C15" s="58"/>
      <c r="D15" s="58"/>
      <c r="E15" s="58"/>
    </row>
    <row r="16" spans="1:6">
      <c r="A16" s="84" t="s">
        <v>121</v>
      </c>
      <c r="B16" s="81"/>
      <c r="C16" s="85">
        <v>10748046</v>
      </c>
      <c r="D16" s="85">
        <f>'ОФП '!D37</f>
        <v>102922870</v>
      </c>
      <c r="E16" s="85">
        <f>C16+D16</f>
        <v>113670916</v>
      </c>
      <c r="F16" s="130">
        <f>E16-'ОФП '!D38</f>
        <v>0</v>
      </c>
    </row>
    <row r="17" spans="1:6">
      <c r="A17" s="84"/>
      <c r="B17" s="81"/>
      <c r="C17" s="85"/>
      <c r="D17" s="85"/>
      <c r="E17" s="85"/>
    </row>
    <row r="18" spans="1:6">
      <c r="A18" s="83" t="s">
        <v>48</v>
      </c>
      <c r="B18" s="50"/>
      <c r="C18" s="69">
        <v>0</v>
      </c>
      <c r="D18" s="124">
        <f>'ОСД '!C21</f>
        <v>6906322</v>
      </c>
      <c r="E18" s="69">
        <f>C18+D18</f>
        <v>6906322</v>
      </c>
    </row>
    <row r="19" spans="1:6" ht="25.5">
      <c r="A19" s="83" t="s">
        <v>49</v>
      </c>
      <c r="B19" s="50"/>
      <c r="C19" s="69">
        <f>C18</f>
        <v>0</v>
      </c>
      <c r="D19" s="69">
        <f>D18</f>
        <v>6906322</v>
      </c>
      <c r="E19" s="69">
        <f>E18</f>
        <v>6906322</v>
      </c>
      <c r="F19" s="130">
        <f>E19-'ОСД '!C22</f>
        <v>0</v>
      </c>
    </row>
    <row r="20" spans="1:6">
      <c r="A20" s="83"/>
      <c r="B20" s="50"/>
      <c r="C20" s="68"/>
      <c r="D20" s="68"/>
      <c r="E20" s="68"/>
    </row>
    <row r="21" spans="1:6" ht="13.5" thickBot="1">
      <c r="A21" s="35" t="s">
        <v>115</v>
      </c>
      <c r="B21" s="22"/>
      <c r="C21" s="125">
        <f>C16+C19</f>
        <v>10748046</v>
      </c>
      <c r="D21" s="125">
        <f>D16+D19</f>
        <v>109829192</v>
      </c>
      <c r="E21" s="125">
        <f>E16+E19</f>
        <v>120577238</v>
      </c>
      <c r="F21" s="130">
        <f>E21-'ОФП '!C38</f>
        <v>0</v>
      </c>
    </row>
    <row r="22" spans="1:6">
      <c r="A22" s="36"/>
      <c r="B22" s="27"/>
      <c r="C22" s="37"/>
      <c r="D22" s="70">
        <f>D21-'ОФП '!C37</f>
        <v>0</v>
      </c>
      <c r="E22" s="70"/>
    </row>
    <row r="23" spans="1:6" customFormat="1" ht="15">
      <c r="A23" s="13"/>
      <c r="B23" s="13"/>
      <c r="C23" s="13"/>
    </row>
    <row r="24" spans="1:6" s="20" customFormat="1" ht="15">
      <c r="A24" s="73"/>
      <c r="B24" s="73"/>
      <c r="C24" s="73"/>
    </row>
    <row r="25" spans="1:6" s="20" customFormat="1" ht="15">
      <c r="A25" s="26" t="s">
        <v>94</v>
      </c>
      <c r="B25" s="26"/>
      <c r="C25" s="71" t="s">
        <v>98</v>
      </c>
      <c r="E25" s="26" t="s">
        <v>90</v>
      </c>
    </row>
    <row r="26" spans="1:6" s="20" customFormat="1" ht="15">
      <c r="A26" s="32" t="s">
        <v>91</v>
      </c>
      <c r="B26" s="32"/>
      <c r="C26" s="32" t="s">
        <v>88</v>
      </c>
      <c r="E26" s="32" t="s">
        <v>89</v>
      </c>
    </row>
    <row r="27" spans="1:6" s="20" customFormat="1" ht="63.75">
      <c r="A27" s="74" t="s">
        <v>92</v>
      </c>
      <c r="B27" s="74"/>
      <c r="C27" s="32" t="s">
        <v>95</v>
      </c>
      <c r="E27" s="74" t="s">
        <v>93</v>
      </c>
    </row>
  </sheetData>
  <mergeCells count="7">
    <mergeCell ref="A3:E3"/>
    <mergeCell ref="E6:E7"/>
    <mergeCell ref="A6:A7"/>
    <mergeCell ref="B6:B7"/>
    <mergeCell ref="D6:D7"/>
    <mergeCell ref="C6:C7"/>
    <mergeCell ref="A4:E4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view="pageBreakPreview" topLeftCell="A46" zoomScaleNormal="100" zoomScaleSheetLayoutView="100" workbookViewId="0">
      <selection activeCell="E57" sqref="E57"/>
    </sheetView>
  </sheetViews>
  <sheetFormatPr defaultColWidth="38.140625" defaultRowHeight="15"/>
  <cols>
    <col min="1" max="1" width="34.7109375" customWidth="1"/>
    <col min="2" max="4" width="15.7109375" customWidth="1"/>
  </cols>
  <sheetData>
    <row r="1" spans="1:5" s="20" customFormat="1">
      <c r="A1" s="19" t="s">
        <v>100</v>
      </c>
      <c r="B1" s="19"/>
      <c r="C1" s="19"/>
      <c r="D1" s="42" t="s">
        <v>99</v>
      </c>
      <c r="E1" s="19"/>
    </row>
    <row r="2" spans="1:5">
      <c r="A2" s="33"/>
      <c r="B2" s="33"/>
      <c r="C2" s="33"/>
      <c r="D2" s="33"/>
    </row>
    <row r="3" spans="1:5">
      <c r="A3" s="131" t="s">
        <v>103</v>
      </c>
      <c r="B3" s="131"/>
      <c r="C3" s="131"/>
      <c r="D3" s="131"/>
    </row>
    <row r="4" spans="1:5">
      <c r="A4" s="132" t="str">
        <f>'ОСД '!A4:D4</f>
        <v>За 3 месяца, закончившихся 31 марта 2022 года</v>
      </c>
      <c r="B4" s="132"/>
      <c r="C4" s="132"/>
      <c r="D4" s="132"/>
    </row>
    <row r="5" spans="1:5">
      <c r="A5" s="33"/>
      <c r="B5" s="33"/>
      <c r="C5" s="33"/>
      <c r="D5" s="33"/>
    </row>
    <row r="6" spans="1:5" ht="51">
      <c r="A6" s="108" t="s">
        <v>14</v>
      </c>
      <c r="B6" s="109" t="s">
        <v>15</v>
      </c>
      <c r="C6" s="110" t="str">
        <f>'ОСД '!C6</f>
        <v>За 3 месяца, закончившихся 31 марта 2022 года</v>
      </c>
      <c r="D6" s="110" t="str">
        <f>'ОСД '!D6</f>
        <v>За 3 месяца, закончившихся 31 марта 2021 года</v>
      </c>
    </row>
    <row r="7" spans="1:5">
      <c r="A7" s="10"/>
      <c r="B7" s="6"/>
      <c r="C7" s="87"/>
      <c r="D7" s="87"/>
    </row>
    <row r="8" spans="1:5" ht="26.25">
      <c r="A8" s="7" t="s">
        <v>54</v>
      </c>
      <c r="B8" s="8"/>
      <c r="C8" s="88"/>
      <c r="D8" s="89"/>
    </row>
    <row r="9" spans="1:5">
      <c r="A9" s="18" t="s">
        <v>12</v>
      </c>
      <c r="B9" s="9"/>
      <c r="C9" s="90">
        <f>'ОСД '!C18</f>
        <v>10763204</v>
      </c>
      <c r="D9" s="91">
        <f>'ОСД '!D18</f>
        <v>8449014</v>
      </c>
    </row>
    <row r="10" spans="1:5">
      <c r="A10" s="10"/>
      <c r="B10" s="9"/>
      <c r="C10" s="92"/>
      <c r="D10" s="93"/>
    </row>
    <row r="11" spans="1:5">
      <c r="A11" s="7" t="s">
        <v>55</v>
      </c>
      <c r="B11" s="9"/>
      <c r="C11" s="92"/>
      <c r="D11" s="93"/>
    </row>
    <row r="12" spans="1:5">
      <c r="A12" s="10" t="s">
        <v>56</v>
      </c>
      <c r="B12" s="9" t="s">
        <v>114</v>
      </c>
      <c r="C12" s="90">
        <v>1789221</v>
      </c>
      <c r="D12" s="91">
        <v>1643259</v>
      </c>
    </row>
    <row r="13" spans="1:5" ht="39">
      <c r="A13" s="10" t="s">
        <v>57</v>
      </c>
      <c r="B13" s="9"/>
      <c r="C13" s="90">
        <v>0</v>
      </c>
      <c r="D13" s="91">
        <v>0</v>
      </c>
    </row>
    <row r="14" spans="1:5" ht="26.25">
      <c r="A14" s="10" t="s">
        <v>58</v>
      </c>
      <c r="B14" s="9"/>
      <c r="C14" s="90">
        <v>0</v>
      </c>
      <c r="D14" s="91">
        <v>0</v>
      </c>
    </row>
    <row r="15" spans="1:5">
      <c r="A15" s="10" t="s">
        <v>59</v>
      </c>
      <c r="B15" s="9">
        <v>26</v>
      </c>
      <c r="C15" s="90">
        <f>-'ОСД '!C14</f>
        <v>77865</v>
      </c>
      <c r="D15" s="91">
        <f>-'ОСД '!D14</f>
        <v>76760</v>
      </c>
    </row>
    <row r="16" spans="1:5">
      <c r="A16" s="10" t="s">
        <v>44</v>
      </c>
      <c r="B16" s="9">
        <v>27</v>
      </c>
      <c r="C16" s="90">
        <f>-'ОСД '!C15</f>
        <v>-181098</v>
      </c>
      <c r="D16" s="91">
        <f>-'ОСД '!D15</f>
        <v>-159713</v>
      </c>
    </row>
    <row r="17" spans="1:4" ht="39">
      <c r="A17" s="10" t="s">
        <v>60</v>
      </c>
      <c r="B17" s="9"/>
      <c r="C17" s="90">
        <f>-'ОСД '!C16</f>
        <v>-51431</v>
      </c>
      <c r="D17" s="91">
        <f>-'ОСД '!D16</f>
        <v>-819</v>
      </c>
    </row>
    <row r="18" spans="1:4" ht="26.25">
      <c r="A18" s="111" t="s">
        <v>113</v>
      </c>
      <c r="B18" s="112"/>
      <c r="C18" s="113">
        <v>-103</v>
      </c>
      <c r="D18" s="114">
        <v>-291</v>
      </c>
    </row>
    <row r="19" spans="1:4" ht="26.25">
      <c r="A19" s="105" t="s">
        <v>61</v>
      </c>
      <c r="B19" s="99"/>
      <c r="C19" s="106">
        <f>SUM(C9:C18)</f>
        <v>12397658</v>
      </c>
      <c r="D19" s="106">
        <f>SUM(D9:D18)</f>
        <v>10008210</v>
      </c>
    </row>
    <row r="20" spans="1:4">
      <c r="A20" s="7"/>
      <c r="B20" s="9"/>
      <c r="C20" s="94"/>
      <c r="D20" s="88"/>
    </row>
    <row r="21" spans="1:4">
      <c r="A21" s="7" t="s">
        <v>62</v>
      </c>
      <c r="B21" s="8"/>
      <c r="C21" s="94"/>
      <c r="D21" s="88"/>
    </row>
    <row r="22" spans="1:4" ht="39">
      <c r="A22" s="10" t="s">
        <v>110</v>
      </c>
      <c r="B22" s="8"/>
      <c r="C22" s="90">
        <v>-76545651</v>
      </c>
      <c r="D22" s="91">
        <v>-60460486</v>
      </c>
    </row>
    <row r="23" spans="1:4">
      <c r="A23" s="10" t="s">
        <v>63</v>
      </c>
      <c r="B23" s="8"/>
      <c r="C23" s="90">
        <v>100397</v>
      </c>
      <c r="D23" s="91">
        <v>19055</v>
      </c>
    </row>
    <row r="24" spans="1:4">
      <c r="A24" s="10" t="s">
        <v>111</v>
      </c>
      <c r="B24" s="8"/>
      <c r="C24" s="90">
        <v>-246520</v>
      </c>
      <c r="D24" s="91">
        <v>93572</v>
      </c>
    </row>
    <row r="25" spans="1:4" ht="26.25">
      <c r="A25" s="18" t="s">
        <v>97</v>
      </c>
      <c r="B25" s="17"/>
      <c r="C25" s="90">
        <v>-4</v>
      </c>
      <c r="D25" s="91">
        <v>1697</v>
      </c>
    </row>
    <row r="26" spans="1:4" ht="26.25">
      <c r="A26" s="10" t="s">
        <v>64</v>
      </c>
      <c r="B26" s="8"/>
      <c r="C26" s="90">
        <v>67069348</v>
      </c>
      <c r="D26" s="91">
        <v>54811388</v>
      </c>
    </row>
    <row r="27" spans="1:4" ht="26.25" customHeight="1">
      <c r="A27" s="18" t="s">
        <v>112</v>
      </c>
      <c r="B27" s="17"/>
      <c r="C27" s="90" t="s">
        <v>106</v>
      </c>
      <c r="D27" s="91">
        <v>-247</v>
      </c>
    </row>
    <row r="28" spans="1:4" ht="39">
      <c r="A28" s="10" t="s">
        <v>65</v>
      </c>
      <c r="B28" s="8"/>
      <c r="C28" s="90">
        <v>-300082</v>
      </c>
      <c r="D28" s="91">
        <v>-85467</v>
      </c>
    </row>
    <row r="29" spans="1:4">
      <c r="A29" s="111" t="s">
        <v>66</v>
      </c>
      <c r="B29" s="115"/>
      <c r="C29" s="113">
        <v>1459943</v>
      </c>
      <c r="D29" s="114">
        <v>1520822</v>
      </c>
    </row>
    <row r="30" spans="1:4" ht="26.25">
      <c r="A30" s="7" t="s">
        <v>67</v>
      </c>
      <c r="B30" s="8"/>
      <c r="C30" s="92">
        <f>SUM(C19:C29)</f>
        <v>3935089</v>
      </c>
      <c r="D30" s="92">
        <f>SUM(D19:D29)</f>
        <v>5908544</v>
      </c>
    </row>
    <row r="31" spans="1:4">
      <c r="A31" s="10"/>
      <c r="B31" s="8"/>
      <c r="C31" s="94"/>
      <c r="D31" s="88"/>
    </row>
    <row r="32" spans="1:4">
      <c r="A32" s="10" t="s">
        <v>68</v>
      </c>
      <c r="B32" s="8"/>
      <c r="C32" s="95">
        <v>-1749999</v>
      </c>
      <c r="D32" s="96">
        <v>-2823182</v>
      </c>
    </row>
    <row r="33" spans="1:4">
      <c r="A33" s="18" t="s">
        <v>105</v>
      </c>
      <c r="B33" s="17"/>
      <c r="C33" s="95">
        <v>0</v>
      </c>
      <c r="D33" s="96">
        <v>0</v>
      </c>
    </row>
    <row r="34" spans="1:4">
      <c r="A34" s="16" t="s">
        <v>87</v>
      </c>
      <c r="B34" s="17"/>
      <c r="C34" s="95">
        <v>0</v>
      </c>
      <c r="D34" s="96">
        <v>0</v>
      </c>
    </row>
    <row r="35" spans="1:4" ht="39">
      <c r="A35" s="100" t="s">
        <v>69</v>
      </c>
      <c r="B35" s="101"/>
      <c r="C35" s="102">
        <f>SUM(C30:C34)</f>
        <v>2185090</v>
      </c>
      <c r="D35" s="102">
        <f>SUM(D30:D34)</f>
        <v>3085362</v>
      </c>
    </row>
    <row r="36" spans="1:4">
      <c r="A36" s="10"/>
      <c r="B36" s="8"/>
      <c r="C36" s="94"/>
      <c r="D36" s="88"/>
    </row>
    <row r="37" spans="1:4" ht="26.25">
      <c r="A37" s="7" t="s">
        <v>70</v>
      </c>
      <c r="B37" s="6"/>
      <c r="C37" s="94"/>
      <c r="D37" s="88"/>
    </row>
    <row r="38" spans="1:4">
      <c r="A38" s="11" t="s">
        <v>84</v>
      </c>
      <c r="B38" s="12"/>
      <c r="C38" s="90">
        <v>0</v>
      </c>
      <c r="D38" s="91">
        <v>0</v>
      </c>
    </row>
    <row r="39" spans="1:4">
      <c r="A39" s="10" t="s">
        <v>71</v>
      </c>
      <c r="B39" s="8"/>
      <c r="C39" s="90" t="s">
        <v>106</v>
      </c>
      <c r="D39" s="91" t="s">
        <v>106</v>
      </c>
    </row>
    <row r="40" spans="1:4">
      <c r="A40" s="10" t="s">
        <v>72</v>
      </c>
      <c r="B40" s="8"/>
      <c r="C40" s="90">
        <v>-1664</v>
      </c>
      <c r="D40" s="91">
        <v>-1529</v>
      </c>
    </row>
    <row r="41" spans="1:4" ht="26.25">
      <c r="A41" s="10" t="s">
        <v>73</v>
      </c>
      <c r="B41" s="8"/>
      <c r="C41" s="90">
        <v>-39509</v>
      </c>
      <c r="D41" s="91">
        <v>-3849</v>
      </c>
    </row>
    <row r="42" spans="1:4" ht="26.25">
      <c r="A42" s="10" t="s">
        <v>74</v>
      </c>
      <c r="B42" s="9"/>
      <c r="C42" s="90">
        <v>-2167996</v>
      </c>
      <c r="D42" s="91">
        <v>-3090085</v>
      </c>
    </row>
    <row r="43" spans="1:4">
      <c r="A43" s="15" t="s">
        <v>86</v>
      </c>
      <c r="B43" s="9"/>
      <c r="C43" s="90" t="s">
        <v>106</v>
      </c>
      <c r="D43" s="91" t="s">
        <v>106</v>
      </c>
    </row>
    <row r="44" spans="1:4" ht="26.25">
      <c r="A44" s="98" t="s">
        <v>109</v>
      </c>
      <c r="B44" s="99"/>
      <c r="C44" s="95">
        <v>0</v>
      </c>
      <c r="D44" s="96">
        <v>0</v>
      </c>
    </row>
    <row r="45" spans="1:4" ht="39">
      <c r="A45" s="100" t="s">
        <v>75</v>
      </c>
      <c r="B45" s="101"/>
      <c r="C45" s="102">
        <f>SUM(C38:C44)</f>
        <v>-2209169</v>
      </c>
      <c r="D45" s="102">
        <f>SUM(D38:D44)</f>
        <v>-3095463</v>
      </c>
    </row>
    <row r="46" spans="1:4">
      <c r="A46" s="7"/>
      <c r="B46" s="6"/>
      <c r="C46" s="92"/>
      <c r="D46" s="93"/>
    </row>
    <row r="47" spans="1:4" ht="26.25">
      <c r="A47" s="7" t="s">
        <v>76</v>
      </c>
      <c r="B47" s="9"/>
      <c r="C47" s="94"/>
      <c r="D47" s="97"/>
    </row>
    <row r="48" spans="1:4">
      <c r="A48" s="10" t="s">
        <v>77</v>
      </c>
      <c r="B48" s="9"/>
      <c r="C48" s="90">
        <v>0</v>
      </c>
      <c r="D48" s="91">
        <v>0</v>
      </c>
    </row>
    <row r="49" spans="1:4">
      <c r="A49" s="98" t="s">
        <v>78</v>
      </c>
      <c r="B49" s="99"/>
      <c r="C49" s="95">
        <v>0</v>
      </c>
      <c r="D49" s="96">
        <v>0</v>
      </c>
    </row>
    <row r="50" spans="1:4" ht="39">
      <c r="A50" s="100" t="s">
        <v>79</v>
      </c>
      <c r="B50" s="101"/>
      <c r="C50" s="102">
        <f>SUM(C48:C49)</f>
        <v>0</v>
      </c>
      <c r="D50" s="103">
        <v>0</v>
      </c>
    </row>
    <row r="51" spans="1:4" ht="15.75" thickBot="1">
      <c r="A51" s="118" t="s">
        <v>108</v>
      </c>
      <c r="B51" s="119"/>
      <c r="C51" s="120">
        <v>-2546</v>
      </c>
      <c r="D51" s="121">
        <v>-1</v>
      </c>
    </row>
    <row r="52" spans="1:4" ht="26.25">
      <c r="A52" s="116" t="s">
        <v>80</v>
      </c>
      <c r="B52" s="115"/>
      <c r="C52" s="117">
        <f>C35+C45+C50+C51</f>
        <v>-26625</v>
      </c>
      <c r="D52" s="117">
        <f>D35+D45+D50+D51</f>
        <v>-10102</v>
      </c>
    </row>
    <row r="53" spans="1:4" ht="26.25">
      <c r="A53" s="100" t="s">
        <v>81</v>
      </c>
      <c r="B53" s="104"/>
      <c r="C53" s="102">
        <v>176395</v>
      </c>
      <c r="D53" s="102">
        <v>29548</v>
      </c>
    </row>
    <row r="54" spans="1:4" ht="26.25">
      <c r="A54" s="100" t="s">
        <v>82</v>
      </c>
      <c r="B54" s="104"/>
      <c r="C54" s="102">
        <f>C53+C52</f>
        <v>149770</v>
      </c>
      <c r="D54" s="102">
        <f>D53+D52</f>
        <v>19446</v>
      </c>
    </row>
    <row r="55" spans="1:4">
      <c r="A55" s="107"/>
      <c r="B55" s="107"/>
      <c r="C55" s="129">
        <f>C54-'ОФП '!C30</f>
        <v>0</v>
      </c>
      <c r="D55" s="129"/>
    </row>
    <row r="56" spans="1:4">
      <c r="A56" s="13"/>
      <c r="B56" s="13"/>
      <c r="C56" s="13"/>
      <c r="D56" s="13"/>
    </row>
    <row r="57" spans="1:4" s="20" customFormat="1">
      <c r="A57" s="73"/>
      <c r="B57" s="73"/>
      <c r="C57" s="73"/>
      <c r="D57" s="73"/>
    </row>
    <row r="58" spans="1:4" s="20" customFormat="1">
      <c r="A58" s="26" t="s">
        <v>94</v>
      </c>
      <c r="B58" s="71" t="s">
        <v>98</v>
      </c>
      <c r="C58" s="72"/>
      <c r="D58" s="26" t="s">
        <v>90</v>
      </c>
    </row>
    <row r="59" spans="1:4" s="20" customFormat="1">
      <c r="A59" s="32" t="s">
        <v>91</v>
      </c>
      <c r="B59" s="32" t="s">
        <v>88</v>
      </c>
      <c r="C59" s="31"/>
      <c r="D59" s="32" t="s">
        <v>89</v>
      </c>
    </row>
    <row r="60" spans="1:4" s="20" customFormat="1" ht="63.75">
      <c r="A60" s="74" t="s">
        <v>92</v>
      </c>
      <c r="B60" s="32" t="s">
        <v>95</v>
      </c>
      <c r="C60" s="31"/>
      <c r="D60" s="74" t="s">
        <v>93</v>
      </c>
    </row>
  </sheetData>
  <mergeCells count="2">
    <mergeCell ref="A3:D3"/>
    <mergeCell ref="A4:D4"/>
  </mergeCells>
  <pageMargins left="0.7" right="0.7" top="0.75" bottom="0.75" header="0.3" footer="0.3"/>
  <pageSetup paperSize="9" scale="90" fitToWidth="0" fitToHeight="0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ОФП </vt:lpstr>
      <vt:lpstr>ОСД </vt:lpstr>
      <vt:lpstr>ОИК</vt:lpstr>
      <vt:lpstr>ОДДС </vt:lpstr>
      <vt:lpstr>'ОФП '!OLE_LINK1</vt:lpstr>
      <vt:lpstr>'ОДДС '!Заголовки_для_печати</vt:lpstr>
      <vt:lpstr>ОИК!Заголовки_для_печати</vt:lpstr>
      <vt:lpstr>'ОСД '!Заголовки_для_печати</vt:lpstr>
      <vt:lpstr>'ОФП '!Заголовки_для_печати</vt:lpstr>
      <vt:lpstr>ОИК!Область_печати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Yuliya.Kolossova</dc:creator>
  <cp:lastModifiedBy>Rashid Mussin</cp:lastModifiedBy>
  <cp:lastPrinted>2019-05-06T08:32:18Z</cp:lastPrinted>
  <dcterms:created xsi:type="dcterms:W3CDTF">2016-05-13T18:34:15Z</dcterms:created>
  <dcterms:modified xsi:type="dcterms:W3CDTF">2022-05-12T10:33:07Z</dcterms:modified>
</cp:coreProperties>
</file>