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та игорь\Петрович\ЗОЛОТО\Биржа КАСЕ 16\ДОКУМЕНТЫ К ПРИКРЕПЛЕНИЮ\"/>
    </mc:Choice>
  </mc:AlternateContent>
  <bookViews>
    <workbookView xWindow="0" yWindow="0" windowWidth="19200" windowHeight="6150"/>
  </bookViews>
  <sheets>
    <sheet name="баланс" sheetId="1" r:id="rId1"/>
    <sheet name="ОПУ" sheetId="2" r:id="rId2"/>
    <sheet name="ДДС" sheetId="3" r:id="rId3"/>
    <sheet name="капитал" sheetId="4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3" l="1"/>
  <c r="C32" i="3"/>
  <c r="B32" i="3"/>
  <c r="B28" i="3"/>
  <c r="C20" i="3"/>
  <c r="C28" i="3" s="1"/>
  <c r="C33" i="3" s="1"/>
  <c r="C36" i="3" s="1"/>
  <c r="C18" i="3"/>
  <c r="B18" i="3"/>
  <c r="B33" i="3" l="1"/>
  <c r="B36" i="3" s="1"/>
  <c r="P74" i="1"/>
  <c r="C33" i="1"/>
</calcChain>
</file>

<file path=xl/sharedStrings.xml><?xml version="1.0" encoding="utf-8"?>
<sst xmlns="http://schemas.openxmlformats.org/spreadsheetml/2006/main" count="154" uniqueCount="127">
  <si>
    <t>Консолидированный отчёт о финансовом положении на 30 июня 2016 года</t>
  </si>
  <si>
    <t>Прим.</t>
  </si>
  <si>
    <t xml:space="preserve"> на 30 июня 2016года </t>
  </si>
  <si>
    <t>2015 года</t>
  </si>
  <si>
    <t xml:space="preserve"> (неаудировано)</t>
  </si>
  <si>
    <t>аудировано</t>
  </si>
  <si>
    <t>АКТИВЫ</t>
  </si>
  <si>
    <t>Внеоборотные активы</t>
  </si>
  <si>
    <t>Основные средства</t>
  </si>
  <si>
    <t>Активы  по разведке и оценке</t>
  </si>
  <si>
    <t>Нематериальные активы</t>
  </si>
  <si>
    <t>Авансы выданные</t>
  </si>
  <si>
    <t>Оборотные активы</t>
  </si>
  <si>
    <t>Запасы</t>
  </si>
  <si>
    <t xml:space="preserve">Торговая  и прочая дебиторская задолженность 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</si>
  <si>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</si>
  <si>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</si>
  <si>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</si>
  <si>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 выданные и прочие текущие активы</t>
  </si>
  <si>
    <t>Деньги</t>
  </si>
  <si>
    <t>Итого  краткосрочные активы</t>
  </si>
  <si>
    <t>Активы,классифицированные  как предназначенные</t>
  </si>
  <si>
    <t>для продажи</t>
  </si>
  <si>
    <t>ВСЕГО АКТИВОВ</t>
  </si>
  <si>
    <t>продолжение</t>
  </si>
  <si>
    <t>31.12.2015 года</t>
  </si>
  <si>
    <t>КАПИТАЛ И ОБЯЗАТЕЛЬСТВА</t>
  </si>
  <si>
    <t>Капитал</t>
  </si>
  <si>
    <t>Акционерный капитал</t>
  </si>
  <si>
    <t>Накопленный убыток</t>
  </si>
  <si>
    <t>Капитал, приходящийся на собственников</t>
  </si>
  <si>
    <t>материнской компании</t>
  </si>
  <si>
    <t>Неконтрольные доли участия</t>
  </si>
  <si>
    <t>Итого капитал</t>
  </si>
  <si>
    <t>Долгосрочные обязательства</t>
  </si>
  <si>
    <t>Отложенные налоговые обязательсва</t>
  </si>
  <si>
    <t>Краткосрочные обязательства</t>
  </si>
  <si>
    <t xml:space="preserve">Торговая и прочая кредиторская задолженность </t>
  </si>
  <si>
    <t>Подоходный налог к оплате</t>
  </si>
  <si>
    <t>Займы и кредиты</t>
  </si>
  <si>
    <t>Начисленные обязательства</t>
  </si>
  <si>
    <t>Итого обязательств</t>
  </si>
  <si>
    <t>ВСЕГО КАПИТАЛ И ОБЯЗАТЕЛЬСТВА</t>
  </si>
  <si>
    <t>Генеральный директор</t>
  </si>
  <si>
    <t>Яскевич С.И.</t>
  </si>
  <si>
    <t>Главный бухгалтер</t>
  </si>
  <si>
    <t>Туремуратова Т.А.</t>
  </si>
  <si>
    <t>Консолидированная финансовая отчётность Группы за 6 месяев 2016года , закончившийся 30 июня</t>
  </si>
  <si>
    <t>2016 года.</t>
  </si>
  <si>
    <t>Консолидированный отчёт о совокупном убытке за 6 месяцев 2016года</t>
  </si>
  <si>
    <t>6 месяцев 2016 года</t>
  </si>
  <si>
    <t>6 месяцев 2015 года</t>
  </si>
  <si>
    <t>неаудировано</t>
  </si>
  <si>
    <t>Выручка</t>
  </si>
  <si>
    <t>Себестоимость  реализации</t>
  </si>
  <si>
    <t>Валовый доход</t>
  </si>
  <si>
    <t>Прочие операционные доходы (расходы),нетто</t>
  </si>
  <si>
    <t>Административные расходы</t>
  </si>
  <si>
    <t>Востановление (убытки) от  обесценения</t>
  </si>
  <si>
    <t>Операционный убыток</t>
  </si>
  <si>
    <t>Финансовые расходы</t>
  </si>
  <si>
    <t>Убыток до налогооблажения</t>
  </si>
  <si>
    <t>Расход (экономия) по подоходному налогу</t>
  </si>
  <si>
    <t xml:space="preserve"> </t>
  </si>
  <si>
    <t>Чистый  доход (убыток) за период</t>
  </si>
  <si>
    <t>Прочий совокупный доход, не подлежащий</t>
  </si>
  <si>
    <t>переклассификации в состав прибыли или убытка</t>
  </si>
  <si>
    <t xml:space="preserve"> в последующих периодах:</t>
  </si>
  <si>
    <t>Прочий совокупный доход,  подлежащий</t>
  </si>
  <si>
    <t>переклассификации в состав прибыли или убытка в</t>
  </si>
  <si>
    <t>последующих периодах</t>
  </si>
  <si>
    <t>Всего  совокупный убыток за год</t>
  </si>
  <si>
    <t xml:space="preserve"> Приходящийся на</t>
  </si>
  <si>
    <t>Собственником материансой Компании</t>
  </si>
  <si>
    <t>Убыток на акцию, причитающийся акционерам</t>
  </si>
  <si>
    <t>Группы, тенге</t>
  </si>
  <si>
    <t>Консолидированная финансовая отчётность Группы за 6 месяцев 2016 , закончившийся 30 июня 2016 года</t>
  </si>
  <si>
    <t>6 месяцев 2016года</t>
  </si>
  <si>
    <t>6 месяцев 2015года</t>
  </si>
  <si>
    <t xml:space="preserve">Операционная деятельность </t>
  </si>
  <si>
    <t>Поступление от заказчиков</t>
  </si>
  <si>
    <t>Погашение ранее списанной дебиторской задолженности</t>
  </si>
  <si>
    <t>Погашение займов, предоставленых работникам</t>
  </si>
  <si>
    <t>Возврат  авансов полученных</t>
  </si>
  <si>
    <t>Платежи поставщикам за товары и услуги</t>
  </si>
  <si>
    <t>Денежные средства, выданные связанной стороне</t>
  </si>
  <si>
    <t>Возврат  денежных средств связанной стороной</t>
  </si>
  <si>
    <t>Выплаты по заработной плате</t>
  </si>
  <si>
    <t>Платежи по прочим налогам</t>
  </si>
  <si>
    <t>Выплаты подоходного налога</t>
  </si>
  <si>
    <t>Прочие поступления (выплаты)</t>
  </si>
  <si>
    <t xml:space="preserve">Инвестиционная деятельность </t>
  </si>
  <si>
    <t>Возврат выданных займов</t>
  </si>
  <si>
    <t>Выдача займов</t>
  </si>
  <si>
    <t>Приобретение дочерней компании</t>
  </si>
  <si>
    <t>Получение займов</t>
  </si>
  <si>
    <t>Приобретение активов по разведке и оценке</t>
  </si>
  <si>
    <t xml:space="preserve">Реализация основных средств </t>
  </si>
  <si>
    <t>Приобретение основных средств</t>
  </si>
  <si>
    <t>Прочие поступления</t>
  </si>
  <si>
    <t xml:space="preserve">Чистые денежные потоки, использованные в инвестиционной </t>
  </si>
  <si>
    <t>Финансовая деятельность</t>
  </si>
  <si>
    <t>Получение заёмных средств</t>
  </si>
  <si>
    <t>Возврат заемных средств</t>
  </si>
  <si>
    <t xml:space="preserve">Чистые денежные потоки от финансовой деятельности </t>
  </si>
  <si>
    <t>Чистое увеличение(уменьшение)денежных средств</t>
  </si>
  <si>
    <t>Влияние обменных курсов валют</t>
  </si>
  <si>
    <t>Днежные средства наначало периода</t>
  </si>
  <si>
    <t>Денежные средствана конец периода</t>
  </si>
  <si>
    <t xml:space="preserve">Консолидированная финансовая отчётность Группы за 6 месяцев  , закончившийся 30 июня </t>
  </si>
  <si>
    <t>Консолидированный отчёт об изменениях в капитале за 6 месяцев 2016 года, заканчивающийся 30 июня 2016 года</t>
  </si>
  <si>
    <t>Акционерный</t>
  </si>
  <si>
    <t>Накопленный</t>
  </si>
  <si>
    <t>Итого</t>
  </si>
  <si>
    <t>Неконтролирующая</t>
  </si>
  <si>
    <t>капитал</t>
  </si>
  <si>
    <t>убыток</t>
  </si>
  <si>
    <t>доля участия</t>
  </si>
  <si>
    <t>На 31 декабря 2015 года</t>
  </si>
  <si>
    <t>Прибыль (Убыток) за 6 месяцев 2016года</t>
  </si>
  <si>
    <t>На 30 июня 2016 года</t>
  </si>
  <si>
    <t>Консолидированная финансовая отчётность Группы за 6 месяцев   , закончившийся 30 июня</t>
  </si>
  <si>
    <t>АО "KM GOLD"</t>
  </si>
  <si>
    <t>Чистые денежные потоки, использованные в операционной деятельности</t>
  </si>
  <si>
    <t xml:space="preserve"> заканчившийся 30 июня 2016 года АО "KM GOLD"</t>
  </si>
  <si>
    <t>Консолидированный отчёт о движении денег за  6 месяцев 2016года,</t>
  </si>
  <si>
    <t>Балансовая стоимость одной простой акции,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</si>
</sst>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2" fillId="0" borderId="0" xfId="0" applyFont="1"/>
    <xf numFmtId="164" fontId="0" fillId="0" borderId="0" xfId="1" applyNumberFormat="1" applyFont="1"/>
    <xf numFmtId="164" fontId="0" fillId="0" borderId="2" xfId="1" applyNumberFormat="1" applyFont="1" applyBorder="1"/>
    <xf numFmtId="164" fontId="2" fillId="0" borderId="3" xfId="1" applyNumberFormat="1" applyFont="1" applyBorder="1"/>
    <xf numFmtId="164" fontId="2" fillId="0" borderId="4" xfId="1" applyNumberFormat="1" applyFont="1" applyBorder="1"/>
    <xf numFmtId="164" fontId="2" fillId="0" borderId="4" xfId="0" applyNumberFormat="1" applyFont="1" applyBorder="1"/>
    <xf numFmtId="164" fontId="0" fillId="0" borderId="0" xfId="0" applyNumberFormat="1"/>
    <xf numFmtId="164" fontId="2" fillId="0" borderId="2" xfId="1" applyNumberFormat="1" applyFont="1" applyBorder="1"/>
    <xf numFmtId="164" fontId="0" fillId="0" borderId="5" xfId="1" applyNumberFormat="1" applyFont="1" applyBorder="1"/>
    <xf numFmtId="164" fontId="2" fillId="0" borderId="3" xfId="0" applyNumberFormat="1" applyFont="1" applyBorder="1"/>
    <xf numFmtId="164" fontId="2" fillId="0" borderId="6" xfId="1" applyNumberFormat="1" applyFont="1" applyBorder="1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1" applyNumberFormat="1" applyFont="1"/>
    <xf numFmtId="164" fontId="0" fillId="0" borderId="2" xfId="1" applyNumberFormat="1" applyFont="1" applyFill="1" applyBorder="1"/>
    <xf numFmtId="164" fontId="0" fillId="0" borderId="4" xfId="1" applyNumberFormat="1" applyFont="1" applyBorder="1"/>
    <xf numFmtId="0" fontId="0" fillId="0" borderId="0" xfId="0" applyFont="1"/>
    <xf numFmtId="164" fontId="0" fillId="0" borderId="0" xfId="1" applyNumberFormat="1" applyFont="1" applyFill="1"/>
    <xf numFmtId="43" fontId="0" fillId="0" borderId="0" xfId="1" applyFont="1"/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/>
    </xf>
    <xf numFmtId="164" fontId="0" fillId="0" borderId="0" xfId="1" applyNumberFormat="1" applyFont="1" applyBorder="1"/>
    <xf numFmtId="0" fontId="0" fillId="0" borderId="2" xfId="0" applyBorder="1"/>
    <xf numFmtId="0" fontId="0" fillId="0" borderId="4" xfId="0" applyBorder="1"/>
    <xf numFmtId="164" fontId="2" fillId="0" borderId="0" xfId="0" applyNumberFormat="1" applyFont="1"/>
    <xf numFmtId="0" fontId="2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43" fontId="0" fillId="0" borderId="0" xfId="0" applyNumberFormat="1"/>
    <xf numFmtId="0" fontId="6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%20&#1080;&#1075;&#1086;&#1088;&#1100;/&#1055;&#1077;&#1090;&#1088;&#1086;&#1074;&#1080;&#1095;/&#1047;&#1054;&#1051;&#1054;&#1058;&#1054;/&#1050;&#1052;%20&#1043;&#1086;&#1083;&#1076;%20&#1072;&#1091;&#1076;&#1080;&#1090;/&#1088;&#1072;&#1073;&#1086;&#1090;&#1072;%20&#1087;&#1086;%20&#1050;&#1052;%20&#1043;&#1054;&#1051;&#1044;/&#1086;&#1090;&#1095;&#1077;&#1090;&#1085;&#1086;&#1089;&#1090;&#1100;%20KMGold%20consol%2016%20&#1075;&#1086;&#1076;/&#1086;&#1090;&#1095;&#1077;&#1090;&#1085;&#1086;&#1089;&#1090;&#1100;%20&#1076;&#1083;&#1103;%20&#1082;&#1072;&#1089;&#1077;%202%20&#1082;&#1074;&#1072;&#1088;&#1090;&#1072;&#1083;%2016%20&#1075;&#1086;&#1076;&#1072;/&#1092;&#1080;&#1085;%20&#1086;&#1090;&#1095;&#1105;&#1090;%20&#1079;&#1072;%206%20&#1084;&#1077;&#1089;&#1103;&#1094;&#1077;&#1074;2016%20&#1075;&#1086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%20&#1080;&#1075;&#1086;&#1088;&#1100;/&#1055;&#1077;&#1090;&#1088;&#1086;&#1074;&#1080;&#1095;/&#1047;&#1054;&#1051;&#1054;&#1058;&#1054;/&#1050;&#1052;%20&#1043;&#1086;&#1083;&#1076;%20&#1072;&#1091;&#1076;&#1080;&#1090;/&#1088;&#1072;&#1073;&#1086;&#1090;&#1072;%20&#1087;&#1086;%20&#1050;&#1052;%20&#1043;&#1054;&#1051;&#1044;/&#1086;&#1090;&#1095;&#1077;&#1090;&#1085;&#1086;&#1089;&#1090;&#1100;%20KMGold%20consol%2016%20&#1075;&#1086;&#1076;/&#1086;&#1090;&#1095;&#1077;&#1090;&#1085;&#1086;&#1089;&#1090;&#1100;%20&#1076;&#1083;&#1103;%20&#1082;&#1072;&#1089;&#1077;%202%20&#1082;&#1074;&#1072;&#1088;&#1090;&#1072;&#1083;%2016%20&#1075;&#1086;&#1076;&#1072;/&#1044;&#1044;&#1057;%20&#1082;&#1086;&#1085;&#1089;&#1086;&#1083;&#1086;&#1076;&#1080;&#1088;&#1086;&#1074;&#1072;&#1085;&#1085;&#1099;&#1081;%202015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 расшифровка дз"/>
      <sheetName val="запасы"/>
      <sheetName val=" аванвсы выданные"/>
      <sheetName val="займы выданные"/>
      <sheetName val="деньги "/>
      <sheetName val="1"/>
      <sheetName val="займы общие"/>
      <sheetName val="займы и кредиты"/>
      <sheetName val="кредиторы"/>
      <sheetName val="Лист2"/>
      <sheetName val="  основные средства"/>
      <sheetName val="ОПУ"/>
      <sheetName val="ДДС"/>
      <sheetName val=" капитал"/>
      <sheetName val=" опу 9"/>
      <sheetName val="консолидация"/>
      <sheetName val=" расшифровка Осн средств"/>
    </sheetNames>
    <sheetDataSet>
      <sheetData sheetId="0">
        <row r="20">
          <cell r="D20">
            <v>270856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  <sheetName val="Лист4"/>
    </sheetNames>
    <sheetDataSet>
      <sheetData sheetId="0"/>
      <sheetData sheetId="1">
        <row r="21">
          <cell r="G21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topLeftCell="A36" workbookViewId="0">
      <selection activeCell="F52" sqref="F52"/>
    </sheetView>
  </sheetViews>
  <sheetFormatPr defaultRowHeight="14.5" x14ac:dyDescent="0.35"/>
  <cols>
    <col min="1" max="1" width="46.453125" customWidth="1"/>
    <col min="2" max="2" width="6.81640625" customWidth="1"/>
    <col min="3" max="3" width="19.81640625" bestFit="1" customWidth="1"/>
    <col min="4" max="4" width="14" bestFit="1" customWidth="1"/>
    <col min="6" max="6" width="11.1796875" customWidth="1"/>
    <col min="7" max="7" width="10" bestFit="1" customWidth="1"/>
  </cols>
  <sheetData>
    <row r="1" spans="1:4" ht="15.5" x14ac:dyDescent="0.35">
      <c r="A1" s="1" t="s">
        <v>0</v>
      </c>
    </row>
    <row r="2" spans="1:4" x14ac:dyDescent="0.35">
      <c r="A2" s="4" t="s">
        <v>122</v>
      </c>
    </row>
    <row r="3" spans="1:4" x14ac:dyDescent="0.35">
      <c r="B3" t="s">
        <v>1</v>
      </c>
      <c r="C3" s="2" t="s">
        <v>2</v>
      </c>
      <c r="D3" t="s">
        <v>3</v>
      </c>
    </row>
    <row r="4" spans="1:4" ht="15" thickBot="1" x14ac:dyDescent="0.4">
      <c r="C4" s="3" t="s">
        <v>4</v>
      </c>
      <c r="D4" s="3" t="s">
        <v>5</v>
      </c>
    </row>
    <row r="5" spans="1:4" x14ac:dyDescent="0.35">
      <c r="A5" s="4" t="s">
        <v>6</v>
      </c>
    </row>
    <row r="7" spans="1:4" x14ac:dyDescent="0.35">
      <c r="A7" s="4" t="s">
        <v>7</v>
      </c>
      <c r="C7" s="5"/>
      <c r="D7" s="5"/>
    </row>
    <row r="8" spans="1:4" x14ac:dyDescent="0.35">
      <c r="A8" t="s">
        <v>8</v>
      </c>
      <c r="C8" s="5">
        <v>19701.507460000001</v>
      </c>
      <c r="D8" s="5">
        <v>19590</v>
      </c>
    </row>
    <row r="9" spans="1:4" x14ac:dyDescent="0.35">
      <c r="A9" t="s">
        <v>9</v>
      </c>
      <c r="C9" s="5">
        <v>59053.596890000001</v>
      </c>
      <c r="D9" s="5">
        <v>77613</v>
      </c>
    </row>
    <row r="10" spans="1:4" x14ac:dyDescent="0.35">
      <c r="A10" t="s">
        <v>10</v>
      </c>
      <c r="C10" s="5">
        <v>33.187330000000003</v>
      </c>
      <c r="D10" s="5">
        <v>88</v>
      </c>
    </row>
    <row r="11" spans="1:4" x14ac:dyDescent="0.35">
      <c r="A11" t="s">
        <v>11</v>
      </c>
      <c r="C11" s="6"/>
      <c r="D11" s="6"/>
    </row>
    <row r="12" spans="1:4" ht="15" thickBot="1" x14ac:dyDescent="0.4">
      <c r="C12" s="7">
        <v>78788.291680000009</v>
      </c>
      <c r="D12" s="7">
        <v>97291</v>
      </c>
    </row>
    <row r="13" spans="1:4" ht="15" thickTop="1" x14ac:dyDescent="0.35">
      <c r="A13" s="4" t="s">
        <v>12</v>
      </c>
      <c r="C13" s="5"/>
      <c r="D13" s="5"/>
    </row>
    <row r="14" spans="1:4" x14ac:dyDescent="0.35">
      <c r="A14" t="s">
        <v>13</v>
      </c>
      <c r="C14" s="5">
        <v>48.845530000000011</v>
      </c>
      <c r="D14" s="5">
        <v>59327</v>
      </c>
    </row>
    <row r="15" spans="1:4" x14ac:dyDescent="0.35">
      <c r="A15" t="s">
        <v>14</v>
      </c>
      <c r="C15" s="5">
        <v>76461.002859999993</v>
      </c>
      <c r="D15" s="5">
        <v>16355</v>
      </c>
    </row>
    <row r="16" spans="1:4" x14ac:dyDescent="0.35">
      <c r="A16" t="s">
        <v>15</v>
      </c>
      <c r="C16" s="5">
        <v>112958</v>
      </c>
      <c r="D16" s="5">
        <v>970463</v>
      </c>
    </row>
    <row r="17" spans="1:4" x14ac:dyDescent="0.35">
      <c r="A17" t="s">
        <v>16</v>
      </c>
      <c r="C17" s="5">
        <v>1401672.1</v>
      </c>
      <c r="D17" s="5">
        <v>1219184</v>
      </c>
    </row>
    <row r="18" spans="1:4" x14ac:dyDescent="0.35">
      <c r="A18" t="s">
        <v>17</v>
      </c>
      <c r="C18" s="5">
        <v>6303.3075099999996</v>
      </c>
      <c r="D18" s="5">
        <v>6303</v>
      </c>
    </row>
    <row r="19" spans="1:4" x14ac:dyDescent="0.35">
      <c r="A19" t="s">
        <v>18</v>
      </c>
      <c r="C19" s="5">
        <v>1040246.78963</v>
      </c>
      <c r="D19" s="5">
        <v>66570</v>
      </c>
    </row>
    <row r="20" spans="1:4" x14ac:dyDescent="0.35">
      <c r="A20" t="s">
        <v>19</v>
      </c>
      <c r="C20" s="6">
        <v>15428.402900000001</v>
      </c>
      <c r="D20" s="6">
        <v>270856</v>
      </c>
    </row>
    <row r="21" spans="1:4" ht="15" thickBot="1" x14ac:dyDescent="0.4">
      <c r="A21" t="s">
        <v>20</v>
      </c>
      <c r="C21" s="7">
        <v>2653118.4484299999</v>
      </c>
      <c r="D21" s="7">
        <v>2609058</v>
      </c>
    </row>
    <row r="22" spans="1:4" ht="15" thickTop="1" x14ac:dyDescent="0.35"/>
    <row r="23" spans="1:4" x14ac:dyDescent="0.35">
      <c r="A23" t="s">
        <v>21</v>
      </c>
    </row>
    <row r="24" spans="1:4" ht="15" thickBot="1" x14ac:dyDescent="0.4">
      <c r="A24" t="s">
        <v>22</v>
      </c>
      <c r="C24" s="8">
        <v>5299.5624100000005</v>
      </c>
      <c r="D24" s="8">
        <v>96365</v>
      </c>
    </row>
    <row r="25" spans="1:4" ht="15" thickTop="1" x14ac:dyDescent="0.35"/>
    <row r="26" spans="1:4" ht="15" thickBot="1" x14ac:dyDescent="0.4">
      <c r="A26" s="4" t="s">
        <v>23</v>
      </c>
      <c r="C26" s="9">
        <v>2737206.3025199994</v>
      </c>
      <c r="D26" s="9">
        <v>2802714</v>
      </c>
    </row>
    <row r="27" spans="1:4" ht="15" thickTop="1" x14ac:dyDescent="0.35"/>
    <row r="31" spans="1:4" ht="15.5" x14ac:dyDescent="0.35">
      <c r="A31" s="1" t="s">
        <v>0</v>
      </c>
      <c r="D31" s="4" t="s">
        <v>122</v>
      </c>
    </row>
    <row r="32" spans="1:4" x14ac:dyDescent="0.35">
      <c r="A32" t="s">
        <v>24</v>
      </c>
    </row>
    <row r="33" spans="1:7" x14ac:dyDescent="0.35">
      <c r="B33" t="s">
        <v>1</v>
      </c>
      <c r="C33" s="2" t="str">
        <f>C3</f>
        <v xml:space="preserve"> на 30 июня 2016года </v>
      </c>
      <c r="D33" t="s">
        <v>25</v>
      </c>
    </row>
    <row r="34" spans="1:7" ht="15" thickBot="1" x14ac:dyDescent="0.4">
      <c r="C34" s="3" t="s">
        <v>4</v>
      </c>
      <c r="D34" s="3" t="s">
        <v>5</v>
      </c>
    </row>
    <row r="35" spans="1:7" x14ac:dyDescent="0.35">
      <c r="A35" t="s">
        <v>26</v>
      </c>
    </row>
    <row r="36" spans="1:7" x14ac:dyDescent="0.35">
      <c r="A36" s="4" t="s">
        <v>27</v>
      </c>
    </row>
    <row r="37" spans="1:7" x14ac:dyDescent="0.35">
      <c r="A37" t="s">
        <v>28</v>
      </c>
      <c r="C37" s="5">
        <v>48560</v>
      </c>
      <c r="D37" s="5">
        <v>48560</v>
      </c>
    </row>
    <row r="38" spans="1:7" x14ac:dyDescent="0.35">
      <c r="A38" t="s">
        <v>29</v>
      </c>
      <c r="C38" s="6">
        <v>-254737.27618230865</v>
      </c>
      <c r="D38" s="6">
        <v>-487838</v>
      </c>
      <c r="F38" s="10"/>
      <c r="G38" s="10"/>
    </row>
    <row r="39" spans="1:7" x14ac:dyDescent="0.35">
      <c r="A39" t="s">
        <v>30</v>
      </c>
      <c r="F39" s="10"/>
      <c r="G39" s="10"/>
    </row>
    <row r="40" spans="1:7" x14ac:dyDescent="0.35">
      <c r="A40" t="s">
        <v>31</v>
      </c>
      <c r="C40" s="11">
        <v>-206177.27618230865</v>
      </c>
      <c r="D40" s="11">
        <v>-439278</v>
      </c>
      <c r="F40" s="10"/>
    </row>
    <row r="41" spans="1:7" x14ac:dyDescent="0.35">
      <c r="A41" t="s">
        <v>32</v>
      </c>
      <c r="C41" s="12">
        <v>-14317.908590000001</v>
      </c>
      <c r="D41" s="12">
        <v>-10699</v>
      </c>
      <c r="F41" s="10"/>
    </row>
    <row r="42" spans="1:7" ht="15" thickBot="1" x14ac:dyDescent="0.4">
      <c r="A42" s="4" t="s">
        <v>33</v>
      </c>
      <c r="C42" s="7">
        <v>-220495.18477230865</v>
      </c>
      <c r="D42" s="7">
        <v>-449977</v>
      </c>
    </row>
    <row r="43" spans="1:7" ht="15" thickTop="1" x14ac:dyDescent="0.35"/>
    <row r="44" spans="1:7" x14ac:dyDescent="0.35">
      <c r="A44" s="4" t="s">
        <v>34</v>
      </c>
    </row>
    <row r="45" spans="1:7" x14ac:dyDescent="0.35">
      <c r="A45" t="s">
        <v>35</v>
      </c>
      <c r="C45" s="6">
        <v>15519.099803999999</v>
      </c>
      <c r="D45" s="6">
        <v>15519</v>
      </c>
    </row>
    <row r="46" spans="1:7" ht="15" thickBot="1" x14ac:dyDescent="0.4">
      <c r="C46" s="13">
        <v>15519.099803999999</v>
      </c>
      <c r="D46" s="13">
        <v>15519</v>
      </c>
    </row>
    <row r="47" spans="1:7" ht="15" thickTop="1" x14ac:dyDescent="0.35">
      <c r="A47" s="4" t="s">
        <v>36</v>
      </c>
    </row>
    <row r="48" spans="1:7" x14ac:dyDescent="0.35">
      <c r="A48" t="s">
        <v>37</v>
      </c>
      <c r="C48" s="5">
        <v>269272.25792649377</v>
      </c>
      <c r="D48" s="5">
        <v>183262</v>
      </c>
    </row>
    <row r="49" spans="1:6" x14ac:dyDescent="0.35">
      <c r="A49" t="s">
        <v>38</v>
      </c>
      <c r="C49" s="5">
        <v>0</v>
      </c>
      <c r="D49" s="5">
        <v>1552</v>
      </c>
    </row>
    <row r="50" spans="1:6" x14ac:dyDescent="0.35">
      <c r="A50" t="s">
        <v>39</v>
      </c>
      <c r="C50" s="5">
        <v>2672909.6</v>
      </c>
      <c r="D50" s="5">
        <v>3048046</v>
      </c>
    </row>
    <row r="51" spans="1:6" x14ac:dyDescent="0.35">
      <c r="A51" t="s">
        <v>40</v>
      </c>
      <c r="C51" s="6"/>
      <c r="D51" s="6">
        <v>4312</v>
      </c>
      <c r="F51" s="10"/>
    </row>
    <row r="52" spans="1:6" ht="15" thickBot="1" x14ac:dyDescent="0.4">
      <c r="C52" s="13">
        <v>2942181.857926494</v>
      </c>
      <c r="D52" s="13">
        <v>3237172</v>
      </c>
    </row>
    <row r="53" spans="1:6" ht="15.5" thickTop="1" thickBot="1" x14ac:dyDescent="0.4">
      <c r="A53" s="4" t="s">
        <v>41</v>
      </c>
      <c r="C53" s="14">
        <v>2957700.957730494</v>
      </c>
      <c r="D53" s="14">
        <v>3252691</v>
      </c>
    </row>
    <row r="54" spans="1:6" ht="15" thickTop="1" x14ac:dyDescent="0.35"/>
    <row r="55" spans="1:6" ht="15" thickBot="1" x14ac:dyDescent="0.4">
      <c r="A55" s="4" t="s">
        <v>42</v>
      </c>
      <c r="C55" s="8">
        <v>2737205.7729581855</v>
      </c>
      <c r="D55" s="8">
        <v>2802714</v>
      </c>
    </row>
    <row r="56" spans="1:6" ht="15" thickTop="1" x14ac:dyDescent="0.35">
      <c r="A56" s="33" t="s">
        <v>126</v>
      </c>
      <c r="C56" s="32">
        <v>-6.8904745241346452</v>
      </c>
      <c r="D56" s="32">
        <v>-14.061781249999999</v>
      </c>
    </row>
    <row r="57" spans="1:6" x14ac:dyDescent="0.35">
      <c r="C57" s="5"/>
      <c r="D57" s="10"/>
    </row>
    <row r="59" spans="1:6" x14ac:dyDescent="0.35">
      <c r="A59" t="s">
        <v>47</v>
      </c>
    </row>
    <row r="60" spans="1:6" x14ac:dyDescent="0.35">
      <c r="A60" t="s">
        <v>48</v>
      </c>
    </row>
    <row r="63" spans="1:6" x14ac:dyDescent="0.35">
      <c r="A63" t="s">
        <v>43</v>
      </c>
      <c r="C63" t="s">
        <v>44</v>
      </c>
    </row>
    <row r="66" spans="1:16" x14ac:dyDescent="0.35">
      <c r="A66" t="s">
        <v>45</v>
      </c>
      <c r="C66" t="s">
        <v>46</v>
      </c>
    </row>
    <row r="74" spans="1:16" x14ac:dyDescent="0.35">
      <c r="P74">
        <f>[1]баланс!A4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opLeftCell="A10" workbookViewId="0">
      <selection activeCell="A2" sqref="A2:D28"/>
    </sheetView>
  </sheetViews>
  <sheetFormatPr defaultRowHeight="14.5" x14ac:dyDescent="0.35"/>
  <cols>
    <col min="1" max="1" width="45.54296875" customWidth="1"/>
    <col min="3" max="3" width="15" bestFit="1" customWidth="1"/>
    <col min="4" max="4" width="16" bestFit="1" customWidth="1"/>
  </cols>
  <sheetData>
    <row r="2" spans="1:5" ht="15.5" x14ac:dyDescent="0.35">
      <c r="A2" s="1" t="s">
        <v>49</v>
      </c>
      <c r="D2" s="4" t="s">
        <v>122</v>
      </c>
    </row>
    <row r="3" spans="1:5" ht="29" x14ac:dyDescent="0.35">
      <c r="C3" s="15" t="s">
        <v>50</v>
      </c>
      <c r="D3" s="15" t="s">
        <v>51</v>
      </c>
    </row>
    <row r="4" spans="1:5" ht="15" thickBot="1" x14ac:dyDescent="0.4">
      <c r="B4" t="s">
        <v>1</v>
      </c>
      <c r="C4" s="3" t="s">
        <v>52</v>
      </c>
      <c r="D4" s="3"/>
    </row>
    <row r="5" spans="1:5" x14ac:dyDescent="0.35">
      <c r="A5" t="s">
        <v>53</v>
      </c>
      <c r="B5" s="16">
        <v>7</v>
      </c>
      <c r="C5" s="5"/>
      <c r="D5" s="5"/>
    </row>
    <row r="6" spans="1:5" x14ac:dyDescent="0.35">
      <c r="A6" t="s">
        <v>54</v>
      </c>
      <c r="B6" s="17">
        <v>8</v>
      </c>
      <c r="C6" s="6"/>
      <c r="D6" s="6"/>
    </row>
    <row r="7" spans="1:5" x14ac:dyDescent="0.35">
      <c r="A7" s="4" t="s">
        <v>55</v>
      </c>
      <c r="C7" s="18">
        <v>0</v>
      </c>
      <c r="D7" s="18">
        <v>0</v>
      </c>
    </row>
    <row r="8" spans="1:5" x14ac:dyDescent="0.35">
      <c r="A8" t="s">
        <v>56</v>
      </c>
      <c r="B8" s="16">
        <v>9</v>
      </c>
      <c r="C8" s="5">
        <v>364579.11564122717</v>
      </c>
      <c r="D8" s="5">
        <v>-21727</v>
      </c>
    </row>
    <row r="9" spans="1:5" x14ac:dyDescent="0.35">
      <c r="A9" t="s">
        <v>57</v>
      </c>
      <c r="B9" s="16">
        <v>10</v>
      </c>
      <c r="C9" s="5">
        <v>-72389.000960000005</v>
      </c>
      <c r="D9" s="5">
        <v>-13900</v>
      </c>
    </row>
    <row r="10" spans="1:5" x14ac:dyDescent="0.35">
      <c r="A10" t="s">
        <v>58</v>
      </c>
      <c r="B10" s="24">
        <v>11</v>
      </c>
      <c r="C10" s="6"/>
      <c r="D10" s="6"/>
    </row>
    <row r="11" spans="1:5" x14ac:dyDescent="0.35">
      <c r="A11" s="4" t="s">
        <v>59</v>
      </c>
      <c r="C11" s="18">
        <v>292190.11468122713</v>
      </c>
      <c r="D11" s="18">
        <v>-35627</v>
      </c>
    </row>
    <row r="12" spans="1:5" x14ac:dyDescent="0.35">
      <c r="A12" t="s">
        <v>60</v>
      </c>
      <c r="C12" s="6">
        <v>-57059.021581535773</v>
      </c>
      <c r="D12" s="6">
        <v>-3758</v>
      </c>
    </row>
    <row r="13" spans="1:5" x14ac:dyDescent="0.35">
      <c r="A13" s="4" t="s">
        <v>61</v>
      </c>
      <c r="C13" s="18">
        <v>235131.09309969135</v>
      </c>
      <c r="D13" s="18">
        <v>-39385</v>
      </c>
    </row>
    <row r="14" spans="1:5" x14ac:dyDescent="0.35">
      <c r="A14" t="s">
        <v>62</v>
      </c>
      <c r="C14" s="6">
        <v>-5649.2778719999997</v>
      </c>
      <c r="D14" s="19"/>
      <c r="E14" t="s">
        <v>63</v>
      </c>
    </row>
    <row r="15" spans="1:5" x14ac:dyDescent="0.35">
      <c r="A15" s="4" t="s">
        <v>64</v>
      </c>
      <c r="C15" s="18">
        <v>229481.81522769135</v>
      </c>
      <c r="D15" s="18">
        <v>-39385</v>
      </c>
    </row>
    <row r="16" spans="1:5" x14ac:dyDescent="0.35">
      <c r="A16" t="s">
        <v>65</v>
      </c>
      <c r="C16" s="5"/>
      <c r="D16" s="5"/>
    </row>
    <row r="17" spans="1:4" x14ac:dyDescent="0.35">
      <c r="A17" s="4" t="s">
        <v>66</v>
      </c>
      <c r="C17" s="5"/>
      <c r="D17" s="5"/>
    </row>
    <row r="18" spans="1:4" x14ac:dyDescent="0.35">
      <c r="A18" t="s">
        <v>67</v>
      </c>
      <c r="C18" s="5"/>
      <c r="D18" s="5"/>
    </row>
    <row r="19" spans="1:4" x14ac:dyDescent="0.35">
      <c r="A19" s="4" t="s">
        <v>68</v>
      </c>
      <c r="C19" s="5"/>
      <c r="D19" s="5"/>
    </row>
    <row r="20" spans="1:4" x14ac:dyDescent="0.35">
      <c r="A20" t="s">
        <v>69</v>
      </c>
      <c r="C20" s="5"/>
      <c r="D20" s="5"/>
    </row>
    <row r="21" spans="1:4" x14ac:dyDescent="0.35">
      <c r="A21" s="4" t="s">
        <v>70</v>
      </c>
      <c r="C21" s="5"/>
      <c r="D21" s="5"/>
    </row>
    <row r="22" spans="1:4" ht="15" thickBot="1" x14ac:dyDescent="0.4">
      <c r="A22" s="2" t="s">
        <v>71</v>
      </c>
      <c r="B22" s="2"/>
      <c r="C22" s="20"/>
      <c r="D22" s="20"/>
    </row>
    <row r="23" spans="1:4" ht="15" thickTop="1" x14ac:dyDescent="0.35">
      <c r="A23" s="4" t="s">
        <v>72</v>
      </c>
      <c r="C23" s="5"/>
      <c r="D23" s="5"/>
    </row>
    <row r="24" spans="1:4" x14ac:dyDescent="0.35">
      <c r="A24" t="s">
        <v>73</v>
      </c>
      <c r="C24" s="5">
        <v>233100.72381769135</v>
      </c>
      <c r="D24" s="5">
        <v>-39385</v>
      </c>
    </row>
    <row r="25" spans="1:4" x14ac:dyDescent="0.35">
      <c r="A25" s="21" t="s">
        <v>32</v>
      </c>
      <c r="C25" s="5">
        <v>-3618.9085900000009</v>
      </c>
      <c r="D25" s="22"/>
    </row>
    <row r="26" spans="1:4" x14ac:dyDescent="0.35">
      <c r="C26" s="5"/>
      <c r="D26" s="5"/>
    </row>
    <row r="27" spans="1:4" x14ac:dyDescent="0.35">
      <c r="A27" t="s">
        <v>74</v>
      </c>
      <c r="C27" s="23">
        <v>7.2843976193028546</v>
      </c>
      <c r="D27" s="23">
        <v>-1.2307812499999999</v>
      </c>
    </row>
    <row r="28" spans="1:4" x14ac:dyDescent="0.35">
      <c r="A28" t="s">
        <v>75</v>
      </c>
      <c r="C28" s="5"/>
      <c r="D28" s="5"/>
    </row>
    <row r="30" spans="1:4" x14ac:dyDescent="0.35">
      <c r="A30" t="s">
        <v>76</v>
      </c>
    </row>
    <row r="34" spans="1:4" x14ac:dyDescent="0.35">
      <c r="A34" t="s">
        <v>43</v>
      </c>
      <c r="D34" t="s">
        <v>44</v>
      </c>
    </row>
    <row r="37" spans="1:4" x14ac:dyDescent="0.35">
      <c r="A37" t="s">
        <v>45</v>
      </c>
      <c r="D37" t="s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5" workbookViewId="0">
      <selection sqref="A1:C36"/>
    </sheetView>
  </sheetViews>
  <sheetFormatPr defaultRowHeight="14.5" x14ac:dyDescent="0.35"/>
  <cols>
    <col min="1" max="1" width="44.90625" customWidth="1"/>
    <col min="2" max="2" width="17.36328125" customWidth="1"/>
    <col min="3" max="3" width="17.90625" customWidth="1"/>
  </cols>
  <sheetData>
    <row r="1" spans="1:3" ht="15.5" x14ac:dyDescent="0.35">
      <c r="A1" s="1" t="s">
        <v>125</v>
      </c>
    </row>
    <row r="2" spans="1:3" x14ac:dyDescent="0.35">
      <c r="A2" s="4" t="s">
        <v>124</v>
      </c>
    </row>
    <row r="3" spans="1:3" x14ac:dyDescent="0.35">
      <c r="B3" s="2" t="s">
        <v>77</v>
      </c>
      <c r="C3" s="2" t="s">
        <v>78</v>
      </c>
    </row>
    <row r="4" spans="1:3" ht="15" thickBot="1" x14ac:dyDescent="0.4">
      <c r="B4" s="25" t="s">
        <v>52</v>
      </c>
      <c r="C4" s="25" t="s">
        <v>5</v>
      </c>
    </row>
    <row r="5" spans="1:3" x14ac:dyDescent="0.35">
      <c r="A5" s="30" t="s">
        <v>79</v>
      </c>
      <c r="B5" s="5"/>
      <c r="C5" s="5"/>
    </row>
    <row r="6" spans="1:3" x14ac:dyDescent="0.35">
      <c r="A6" s="31" t="s">
        <v>80</v>
      </c>
      <c r="B6" s="5">
        <v>46272</v>
      </c>
      <c r="C6" s="5">
        <v>11476</v>
      </c>
    </row>
    <row r="7" spans="1:3" ht="29" x14ac:dyDescent="0.35">
      <c r="A7" s="31" t="s">
        <v>81</v>
      </c>
      <c r="B7" s="5"/>
      <c r="C7" s="5">
        <v>6616</v>
      </c>
    </row>
    <row r="8" spans="1:3" x14ac:dyDescent="0.35">
      <c r="A8" s="31" t="s">
        <v>82</v>
      </c>
      <c r="B8" s="5"/>
      <c r="C8" s="5">
        <v>9727</v>
      </c>
    </row>
    <row r="9" spans="1:3" x14ac:dyDescent="0.35">
      <c r="A9" s="31" t="s">
        <v>83</v>
      </c>
      <c r="B9" s="5">
        <v>20545</v>
      </c>
      <c r="C9" s="5"/>
    </row>
    <row r="10" spans="1:3" x14ac:dyDescent="0.35">
      <c r="A10" s="31" t="s">
        <v>84</v>
      </c>
      <c r="B10" s="5">
        <v>-55125</v>
      </c>
      <c r="C10" s="5">
        <v>-5692</v>
      </c>
    </row>
    <row r="11" spans="1:3" x14ac:dyDescent="0.35">
      <c r="A11" s="31" t="s">
        <v>11</v>
      </c>
      <c r="B11" s="5"/>
      <c r="C11" s="5">
        <v>-1009140.9153400001</v>
      </c>
    </row>
    <row r="12" spans="1:3" ht="29" x14ac:dyDescent="0.35">
      <c r="A12" s="31" t="s">
        <v>85</v>
      </c>
      <c r="B12" s="5"/>
      <c r="C12" s="5"/>
    </row>
    <row r="13" spans="1:3" x14ac:dyDescent="0.35">
      <c r="A13" s="31" t="s">
        <v>86</v>
      </c>
      <c r="B13" s="5"/>
      <c r="C13" s="5"/>
    </row>
    <row r="14" spans="1:3" x14ac:dyDescent="0.35">
      <c r="A14" s="31" t="s">
        <v>87</v>
      </c>
      <c r="B14" s="5">
        <v>-19173</v>
      </c>
      <c r="C14" s="5">
        <v>-10453.652900000001</v>
      </c>
    </row>
    <row r="15" spans="1:3" x14ac:dyDescent="0.35">
      <c r="A15" s="31" t="s">
        <v>88</v>
      </c>
      <c r="B15" s="5">
        <v>-41941</v>
      </c>
      <c r="C15" s="5">
        <v>-12108.384690000001</v>
      </c>
    </row>
    <row r="16" spans="1:3" x14ac:dyDescent="0.35">
      <c r="A16" s="31" t="s">
        <v>89</v>
      </c>
      <c r="B16" s="5"/>
      <c r="C16" s="26"/>
    </row>
    <row r="17" spans="1:3" x14ac:dyDescent="0.35">
      <c r="A17" s="31" t="s">
        <v>90</v>
      </c>
      <c r="B17" s="5">
        <v>75</v>
      </c>
      <c r="C17" s="26">
        <v>-392</v>
      </c>
    </row>
    <row r="18" spans="1:3" ht="29.5" thickBot="1" x14ac:dyDescent="0.4">
      <c r="A18" s="30" t="s">
        <v>123</v>
      </c>
      <c r="B18" s="7">
        <f>SUM(B6:B17)</f>
        <v>-49347</v>
      </c>
      <c r="C18" s="7">
        <f>SUM(C6:C17)</f>
        <v>-1009967.95293</v>
      </c>
    </row>
    <row r="19" spans="1:3" ht="15" thickTop="1" x14ac:dyDescent="0.35">
      <c r="A19" s="31" t="s">
        <v>91</v>
      </c>
      <c r="B19" s="5"/>
      <c r="C19" s="5"/>
    </row>
    <row r="20" spans="1:3" x14ac:dyDescent="0.35">
      <c r="A20" s="31" t="s">
        <v>92</v>
      </c>
      <c r="B20" s="5"/>
      <c r="C20" s="5">
        <f>[2]Лист2!$G$21</f>
        <v>0</v>
      </c>
    </row>
    <row r="21" spans="1:3" x14ac:dyDescent="0.35">
      <c r="A21" s="31" t="s">
        <v>93</v>
      </c>
      <c r="B21" s="5">
        <v>-217416</v>
      </c>
      <c r="C21" s="5">
        <v>-14604</v>
      </c>
    </row>
    <row r="22" spans="1:3" x14ac:dyDescent="0.35">
      <c r="A22" s="31" t="s">
        <v>94</v>
      </c>
      <c r="B22" s="5"/>
      <c r="C22" s="5"/>
    </row>
    <row r="23" spans="1:3" x14ac:dyDescent="0.35">
      <c r="A23" s="31" t="s">
        <v>95</v>
      </c>
      <c r="B23" s="5"/>
      <c r="C23" s="5"/>
    </row>
    <row r="24" spans="1:3" x14ac:dyDescent="0.35">
      <c r="A24" s="31" t="s">
        <v>96</v>
      </c>
      <c r="B24" s="5"/>
      <c r="C24" s="5"/>
    </row>
    <row r="25" spans="1:3" x14ac:dyDescent="0.35">
      <c r="A25" s="31" t="s">
        <v>97</v>
      </c>
      <c r="B25" s="5"/>
      <c r="C25" s="5"/>
    </row>
    <row r="26" spans="1:3" x14ac:dyDescent="0.35">
      <c r="A26" s="31" t="s">
        <v>98</v>
      </c>
      <c r="B26" s="5"/>
      <c r="C26" s="5"/>
    </row>
    <row r="27" spans="1:3" x14ac:dyDescent="0.35">
      <c r="A27" s="31" t="s">
        <v>99</v>
      </c>
      <c r="B27" s="5"/>
      <c r="C27" s="5"/>
    </row>
    <row r="28" spans="1:3" ht="29.5" thickBot="1" x14ac:dyDescent="0.4">
      <c r="A28" s="30" t="s">
        <v>100</v>
      </c>
      <c r="B28" s="7">
        <f>SUM(B20:B27)</f>
        <v>-217416</v>
      </c>
      <c r="C28" s="7">
        <f>SUM(C20:C27)</f>
        <v>-14604</v>
      </c>
    </row>
    <row r="29" spans="1:3" ht="15" thickTop="1" x14ac:dyDescent="0.35">
      <c r="A29" s="31" t="s">
        <v>101</v>
      </c>
      <c r="B29" s="5"/>
      <c r="C29" s="5"/>
    </row>
    <row r="30" spans="1:3" x14ac:dyDescent="0.35">
      <c r="A30" s="31" t="s">
        <v>102</v>
      </c>
      <c r="B30" s="5"/>
      <c r="C30" s="5">
        <v>1018542</v>
      </c>
    </row>
    <row r="31" spans="1:3" x14ac:dyDescent="0.35">
      <c r="A31" s="31" t="s">
        <v>103</v>
      </c>
      <c r="B31" s="5"/>
      <c r="C31" s="5"/>
    </row>
    <row r="32" spans="1:3" ht="37" customHeight="1" thickBot="1" x14ac:dyDescent="0.4">
      <c r="A32" s="30" t="s">
        <v>104</v>
      </c>
      <c r="B32" s="8">
        <f>SUM(B30:B31)</f>
        <v>0</v>
      </c>
      <c r="C32" s="8">
        <f>SUM(C30:C31)</f>
        <v>1018542</v>
      </c>
    </row>
    <row r="33" spans="1:3" ht="29.5" thickTop="1" x14ac:dyDescent="0.35">
      <c r="A33" s="31" t="s">
        <v>105</v>
      </c>
      <c r="B33" s="18">
        <f>B32+B28+B18</f>
        <v>-266763</v>
      </c>
      <c r="C33" s="18">
        <f>C32+C28+C18</f>
        <v>-6029.9529300000286</v>
      </c>
    </row>
    <row r="34" spans="1:3" ht="15" thickBot="1" x14ac:dyDescent="0.4">
      <c r="A34" s="31" t="s">
        <v>106</v>
      </c>
      <c r="B34" s="20">
        <v>11335</v>
      </c>
      <c r="C34" s="20">
        <v>-7</v>
      </c>
    </row>
    <row r="35" spans="1:3" ht="15" thickTop="1" x14ac:dyDescent="0.35">
      <c r="A35" s="31" t="s">
        <v>107</v>
      </c>
      <c r="B35" s="5">
        <f>[1]баланс!D20</f>
        <v>270856</v>
      </c>
      <c r="C35" s="5">
        <v>9382.61103</v>
      </c>
    </row>
    <row r="36" spans="1:3" ht="15" thickBot="1" x14ac:dyDescent="0.4">
      <c r="A36" s="31" t="s">
        <v>108</v>
      </c>
      <c r="B36" s="20">
        <f>B35+B34+B33</f>
        <v>15428</v>
      </c>
      <c r="C36" s="20">
        <f>C35+C34+C33</f>
        <v>3345.6580999999715</v>
      </c>
    </row>
    <row r="37" spans="1:3" ht="15" thickTop="1" x14ac:dyDescent="0.35"/>
    <row r="38" spans="1:3" x14ac:dyDescent="0.35">
      <c r="B38" s="10"/>
      <c r="C38" s="10"/>
    </row>
    <row r="39" spans="1:3" x14ac:dyDescent="0.35">
      <c r="A39" t="s">
        <v>109</v>
      </c>
    </row>
    <row r="40" spans="1:3" x14ac:dyDescent="0.35">
      <c r="A40" t="s">
        <v>48</v>
      </c>
    </row>
    <row r="43" spans="1:3" x14ac:dyDescent="0.35">
      <c r="A43" t="s">
        <v>43</v>
      </c>
      <c r="C43" t="s">
        <v>44</v>
      </c>
    </row>
    <row r="46" spans="1:3" x14ac:dyDescent="0.35">
      <c r="A46" t="s">
        <v>45</v>
      </c>
      <c r="C46" t="s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7" sqref="C7"/>
    </sheetView>
  </sheetViews>
  <sheetFormatPr defaultRowHeight="14.5" x14ac:dyDescent="0.35"/>
  <cols>
    <col min="1" max="1" width="36.453125" customWidth="1"/>
    <col min="2" max="2" width="13.1796875" bestFit="1" customWidth="1"/>
    <col min="3" max="3" width="12.81640625" bestFit="1" customWidth="1"/>
    <col min="4" max="4" width="12.453125" bestFit="1" customWidth="1"/>
    <col min="5" max="5" width="18.453125" bestFit="1" customWidth="1"/>
    <col min="6" max="6" width="13.26953125" bestFit="1" customWidth="1"/>
  </cols>
  <sheetData>
    <row r="1" spans="1:6" ht="15.5" x14ac:dyDescent="0.35">
      <c r="A1" s="1" t="s">
        <v>110</v>
      </c>
    </row>
    <row r="2" spans="1:6" x14ac:dyDescent="0.35">
      <c r="A2" s="4" t="s">
        <v>122</v>
      </c>
    </row>
    <row r="4" spans="1:6" x14ac:dyDescent="0.35">
      <c r="B4" s="2" t="s">
        <v>111</v>
      </c>
      <c r="C4" s="2" t="s">
        <v>112</v>
      </c>
      <c r="D4" s="2" t="s">
        <v>113</v>
      </c>
      <c r="E4" s="2" t="s">
        <v>114</v>
      </c>
      <c r="F4" s="2" t="s">
        <v>33</v>
      </c>
    </row>
    <row r="5" spans="1:6" x14ac:dyDescent="0.35">
      <c r="B5" s="27" t="s">
        <v>115</v>
      </c>
      <c r="C5" s="27" t="s">
        <v>116</v>
      </c>
      <c r="D5" s="27"/>
      <c r="E5" s="27" t="s">
        <v>117</v>
      </c>
      <c r="F5" s="27"/>
    </row>
    <row r="6" spans="1:6" x14ac:dyDescent="0.35">
      <c r="A6" s="4" t="s">
        <v>118</v>
      </c>
      <c r="B6" s="5">
        <v>48560</v>
      </c>
      <c r="C6" s="5">
        <v>-487838</v>
      </c>
      <c r="D6" s="5">
        <v>-439278</v>
      </c>
      <c r="E6" s="5">
        <v>-10699</v>
      </c>
      <c r="F6" s="5">
        <v>-449977</v>
      </c>
    </row>
    <row r="7" spans="1:6" ht="15" thickBot="1" x14ac:dyDescent="0.4">
      <c r="A7" t="s">
        <v>119</v>
      </c>
      <c r="B7" s="28"/>
      <c r="C7" s="20">
        <v>233100.72381769135</v>
      </c>
      <c r="D7" s="20">
        <v>233100.72381769135</v>
      </c>
      <c r="E7" s="20">
        <v>-3618.9085900000009</v>
      </c>
      <c r="F7" s="20">
        <v>229481.81522769135</v>
      </c>
    </row>
    <row r="8" spans="1:6" ht="15" thickTop="1" x14ac:dyDescent="0.35">
      <c r="A8" s="4" t="s">
        <v>120</v>
      </c>
      <c r="B8" s="29">
        <v>48560</v>
      </c>
      <c r="C8" s="29">
        <v>-254737.27618230865</v>
      </c>
      <c r="D8" s="29">
        <v>-206177.27618230865</v>
      </c>
      <c r="E8" s="29">
        <v>-14317.908590000001</v>
      </c>
      <c r="F8" s="29">
        <v>-220495.18477230865</v>
      </c>
    </row>
    <row r="11" spans="1:6" x14ac:dyDescent="0.35">
      <c r="A11" t="s">
        <v>121</v>
      </c>
    </row>
    <row r="12" spans="1:6" x14ac:dyDescent="0.35">
      <c r="A12" t="s">
        <v>48</v>
      </c>
    </row>
    <row r="15" spans="1:6" x14ac:dyDescent="0.35">
      <c r="A15" t="s">
        <v>43</v>
      </c>
      <c r="E15" t="s">
        <v>44</v>
      </c>
    </row>
    <row r="18" spans="1:5" x14ac:dyDescent="0.35">
      <c r="A18" t="s">
        <v>45</v>
      </c>
      <c r="E18" t="s">
        <v>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ОПУ</vt:lpstr>
      <vt:lpstr>ДДС</vt:lpstr>
      <vt:lpstr>капитал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2016-08-11T13:43:10Z</dcterms:created>
  <dcterms:modified xsi:type="dcterms:W3CDTF">2016-08-18T05:58:40Z</dcterms:modified>
</cp:coreProperties>
</file>