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igerb\Desktop\Copper cons\2020\09 20\"/>
    </mc:Choice>
  </mc:AlternateContent>
  <bookViews>
    <workbookView xWindow="0" yWindow="0" windowWidth="18230" windowHeight="6970"/>
  </bookViews>
  <sheets>
    <sheet name="4 форма - 9 мес 2020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Key1" hidden="1">#REF!</definedName>
    <definedName name="_Key2" hidden="1">#REF!</definedName>
    <definedName name="_Sort" hidden="1">#REF!</definedName>
    <definedName name="application">[1]settings!$B$5</definedName>
    <definedName name="AS2DocOpenMode">"AS2DocumentEdit"</definedName>
    <definedName name="AS2HasNoAutoHeaderFooter">" "</definedName>
    <definedName name="category">[1]settings!$B$2</definedName>
    <definedName name="category2">[1]settings!$B$8</definedName>
    <definedName name="entity">[1]settings!$B$6</definedName>
    <definedName name="frequency">[1]settings!$B$4</definedName>
    <definedName name="frequency2">[1]settings!$B$7</definedName>
    <definedName name="HILH">#N/A</definedName>
    <definedName name="kjh">#N/A</definedName>
    <definedName name="lkj">#N/A</definedName>
    <definedName name="nMonthIndex">[2]parameters!$C$3</definedName>
    <definedName name="period">[1]settings!$B$3</definedName>
    <definedName name="PYstatus">'[3]G2.300_BDR adv_paid'!$AF$16:$AF$18</definedName>
    <definedName name="ssssssss">[4]settings!$B$6</definedName>
    <definedName name="sssssssssssssssssss">[4]settings!$B$6</definedName>
    <definedName name="Макрос1">#N/A</definedName>
    <definedName name="тмз">#N/A</definedName>
    <definedName name="цццццццццццц">[5]settings!$B$2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5" i="3" l="1"/>
  <c r="M165" i="3"/>
  <c r="N164" i="3"/>
  <c r="M164" i="3"/>
  <c r="N163" i="3"/>
  <c r="M163" i="3"/>
  <c r="N162" i="3"/>
  <c r="M162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K170" i="3"/>
  <c r="J170" i="3"/>
  <c r="I170" i="3"/>
  <c r="H170" i="3"/>
  <c r="G170" i="3"/>
  <c r="F170" i="3"/>
  <c r="E170" i="3"/>
  <c r="D170" i="3"/>
  <c r="K169" i="3"/>
  <c r="J169" i="3"/>
  <c r="I169" i="3"/>
  <c r="H169" i="3"/>
  <c r="G169" i="3"/>
  <c r="F169" i="3"/>
  <c r="E169" i="3"/>
  <c r="D169" i="3"/>
  <c r="K168" i="3"/>
  <c r="J168" i="3"/>
  <c r="I168" i="3"/>
  <c r="H168" i="3"/>
  <c r="G168" i="3"/>
  <c r="F168" i="3"/>
  <c r="E168" i="3"/>
  <c r="D168" i="3"/>
  <c r="K167" i="3"/>
  <c r="J167" i="3"/>
  <c r="I167" i="3"/>
  <c r="H167" i="3"/>
  <c r="G167" i="3"/>
  <c r="F167" i="3"/>
  <c r="E167" i="3"/>
  <c r="D167" i="3"/>
  <c r="H147" i="3"/>
  <c r="G147" i="3"/>
  <c r="H145" i="3"/>
  <c r="G145" i="3"/>
  <c r="H143" i="3"/>
  <c r="G143" i="3"/>
  <c r="H130" i="3"/>
  <c r="G130" i="3"/>
  <c r="H108" i="3"/>
  <c r="G108" i="3"/>
  <c r="H98" i="3"/>
  <c r="G98" i="3"/>
  <c r="H97" i="3"/>
  <c r="G97" i="3"/>
  <c r="H96" i="3"/>
  <c r="G96" i="3"/>
  <c r="H94" i="3"/>
  <c r="G94" i="3"/>
  <c r="H85" i="3"/>
  <c r="G85" i="3"/>
  <c r="H79" i="3"/>
  <c r="G79" i="3"/>
  <c r="H77" i="3"/>
  <c r="G77" i="3"/>
  <c r="H69" i="3"/>
  <c r="G69" i="3"/>
  <c r="H68" i="3"/>
  <c r="G68" i="3"/>
  <c r="H65" i="3"/>
  <c r="G65" i="3"/>
  <c r="H56" i="3"/>
  <c r="G56" i="3"/>
  <c r="H43" i="3"/>
  <c r="G43" i="3"/>
  <c r="H40" i="3"/>
  <c r="G40" i="3"/>
  <c r="H35" i="3"/>
  <c r="G35" i="3"/>
  <c r="H34" i="3"/>
  <c r="G34" i="3"/>
  <c r="H36" i="3"/>
  <c r="G36" i="3"/>
  <c r="H31" i="3"/>
  <c r="G31" i="3"/>
  <c r="H27" i="3"/>
  <c r="G27" i="3"/>
  <c r="H23" i="3"/>
  <c r="G23" i="3"/>
  <c r="H19" i="3"/>
  <c r="G19" i="3"/>
  <c r="H17" i="3"/>
  <c r="G17" i="3"/>
  <c r="H14" i="3"/>
  <c r="G14" i="3"/>
  <c r="H7" i="3"/>
  <c r="G7" i="3"/>
</calcChain>
</file>

<file path=xl/sharedStrings.xml><?xml version="1.0" encoding="utf-8"?>
<sst xmlns="http://schemas.openxmlformats.org/spreadsheetml/2006/main" count="160" uniqueCount="144">
  <si>
    <t>ОТЧЕТ О ПРИБЫЛЯХ И УБЫТКАХ</t>
  </si>
  <si>
    <t>IS</t>
  </si>
  <si>
    <t>Продолжающаяся деятельность</t>
  </si>
  <si>
    <t>Выручка</t>
  </si>
  <si>
    <t>Себестоимость реализованной продукции</t>
  </si>
  <si>
    <t>Валовая прибыль</t>
  </si>
  <si>
    <t>Расходы по реализации</t>
  </si>
  <si>
    <t>Административные расходы</t>
  </si>
  <si>
    <t>Прочие операционные доходы</t>
  </si>
  <si>
    <t>Прочие операционные расходы</t>
  </si>
  <si>
    <t>(Восстановление)/Убытки от обесценения нефинансовых активов</t>
  </si>
  <si>
    <t>Убытки от обесценения финансовых активов</t>
  </si>
  <si>
    <t>Операционная прибыль</t>
  </si>
  <si>
    <t>Доходы от финансирования</t>
  </si>
  <si>
    <t>Расходы по финансированию</t>
  </si>
  <si>
    <t>Прибыль до налогоблажения от продолжающейся деятельности</t>
  </si>
  <si>
    <t>Расходы по подоходному налогу</t>
  </si>
  <si>
    <t>Прибыль за год от продолжающейся деятельности</t>
  </si>
  <si>
    <t>Прекращающаяся деятельность</t>
  </si>
  <si>
    <t>Прибыль/(убыток) после налогообложения за год от прекращенной деятельности</t>
  </si>
  <si>
    <t>Прибыль за год</t>
  </si>
  <si>
    <t>Приходящийся на:</t>
  </si>
  <si>
    <t>Акционеров материнской организации</t>
  </si>
  <si>
    <t>Неконтролирующие доли участия</t>
  </si>
  <si>
    <t>Прочий совокупный (доход)/убыток за год, за вычетом налогов</t>
  </si>
  <si>
    <t>Количество акций</t>
  </si>
  <si>
    <t>Базовая и разводненная прибыль на одну акцию, тенге</t>
  </si>
  <si>
    <t>ОТЧЕТ О ФИНАНСОВОМ ПОЛОЖЕНИИ</t>
  </si>
  <si>
    <t>BS</t>
  </si>
  <si>
    <t>Активы</t>
  </si>
  <si>
    <t>Долгосрочные активы</t>
  </si>
  <si>
    <t>Нематериальные активы</t>
  </si>
  <si>
    <t>Основные средства</t>
  </si>
  <si>
    <t>Горнодобывающие активы</t>
  </si>
  <si>
    <t>Инвестиционное имущество</t>
  </si>
  <si>
    <t>Прочие внеоборотные активы</t>
  </si>
  <si>
    <t>Внеоборотные финансовые активы</t>
  </si>
  <si>
    <t>Отложенные налоговые активы</t>
  </si>
  <si>
    <t>Текущие активы</t>
  </si>
  <si>
    <t>Товарно-материальные запасы</t>
  </si>
  <si>
    <t>Авансы выданные и прочие оборотные активы</t>
  </si>
  <si>
    <t>Предоплата по налогу на прибыль</t>
  </si>
  <si>
    <t>Торговая и прочая дебиторская задолженность</t>
  </si>
  <si>
    <t>Краткосрочные инвестиции</t>
  </si>
  <si>
    <t>Оборотные финансовые активы</t>
  </si>
  <si>
    <t>Денежные средства и их эквиваленты</t>
  </si>
  <si>
    <t>Активы, удерживаемые для распределения</t>
  </si>
  <si>
    <t>Активы, предназначенные для продажи</t>
  </si>
  <si>
    <t>ИТОГО АКТИВЫ</t>
  </si>
  <si>
    <t>Собственный капитал и обязательства</t>
  </si>
  <si>
    <t>Собственный капитал</t>
  </si>
  <si>
    <t>Уставный капитал</t>
  </si>
  <si>
    <t>Резервный фонд</t>
  </si>
  <si>
    <t>Дополнительно-оплаченный капитал</t>
  </si>
  <si>
    <t>Резерв по переоценке иностранных валют</t>
  </si>
  <si>
    <t>Нераспределенный доход</t>
  </si>
  <si>
    <t>Собственный капитал, приходящийся на акционеров материнской организации</t>
  </si>
  <si>
    <t>Неконтролирующие доли участия - баланс</t>
  </si>
  <si>
    <t>Итого собственный капитал</t>
  </si>
  <si>
    <t>Долгосрочные обязательства</t>
  </si>
  <si>
    <t>Вознаграждения работникам</t>
  </si>
  <si>
    <t>Оценочные обязательства</t>
  </si>
  <si>
    <t>Займы и прочие финансовые обязательства</t>
  </si>
  <si>
    <t>Отложенные налоговые обязательства</t>
  </si>
  <si>
    <t>Текущие обязательства</t>
  </si>
  <si>
    <t>Вознаграждения работникам - текущая часть</t>
  </si>
  <si>
    <t>Оценочные обязательства - текущая часть</t>
  </si>
  <si>
    <t>Займы и прочие финансовые обязательства - текущая часть</t>
  </si>
  <si>
    <t>Кредиторская задолженность по налогу на прибыль</t>
  </si>
  <si>
    <t>Торговая и прочая кредиторская задолженность</t>
  </si>
  <si>
    <t>Прочие нефинансовые обязательства</t>
  </si>
  <si>
    <t>Дивиденды к выплате</t>
  </si>
  <si>
    <t>Обязательства, непосредственно связанные с активами, предназначенными для продажи</t>
  </si>
  <si>
    <t>Итого обязательства</t>
  </si>
  <si>
    <t>ИТОГО СОБСТВЕННЫЙ КАПИТАЛ И ОБЯЗАТЕЛЬСТВА</t>
  </si>
  <si>
    <t>ОТЧЕТ О ДВИЖЕНИЯХ ДЕНЕЖНЫХ СРЕДСТВ</t>
  </si>
  <si>
    <t>CF</t>
  </si>
  <si>
    <t>Движение денежных средств от операционной деятельности</t>
  </si>
  <si>
    <t>Денежные поступления от покупателей</t>
  </si>
  <si>
    <t>Денежные средства, выплаченные работникам</t>
  </si>
  <si>
    <t>Денежные средства, выплаченные поставщикам и налоги</t>
  </si>
  <si>
    <t>Подоходный налог уплаченный</t>
  </si>
  <si>
    <t>Движение денежных средств от инвестиционной деятельности</t>
  </si>
  <si>
    <t>Проценты по депозитам полученные</t>
  </si>
  <si>
    <t>Приобретение основных средств</t>
  </si>
  <si>
    <t>Инвестиции в горнодобывающие активы</t>
  </si>
  <si>
    <t>Приобретение нематериальных активов</t>
  </si>
  <si>
    <t>Поступление от продажи основных средств</t>
  </si>
  <si>
    <t>Поступление от продажи горнодобывающих активов</t>
  </si>
  <si>
    <t>Поступление от продажи нематериальных активов</t>
  </si>
  <si>
    <t>Поступления от долгосрочных депозитов</t>
  </si>
  <si>
    <t>Поступления от продажи дочерней организации, за вычетом денежных средств в дочерней организации</t>
  </si>
  <si>
    <t>Приобретение займов выданных</t>
  </si>
  <si>
    <t>Поступления по займам выданным</t>
  </si>
  <si>
    <t>Приобретение долевых инвестиций, не котирующихся на бирже</t>
  </si>
  <si>
    <t>Приобретение финансовых активов</t>
  </si>
  <si>
    <t>Поступления от продажи финансовых активов</t>
  </si>
  <si>
    <t>Платежи по лицензиям по контрактной деятельности</t>
  </si>
  <si>
    <t xml:space="preserve">Займы выданные </t>
  </si>
  <si>
    <t>Чистые денежные средства, использованные в инвестиционной деятельности</t>
  </si>
  <si>
    <t>Движение денежных средств от финансовой деятельности</t>
  </si>
  <si>
    <t>Дивиденды выплаченные неконтролирующим акционерам</t>
  </si>
  <si>
    <t>Дивиденды выплаченные Участникам</t>
  </si>
  <si>
    <t>Получение займов</t>
  </si>
  <si>
    <t>Погашение займов</t>
  </si>
  <si>
    <t>Проценты выплаченные</t>
  </si>
  <si>
    <t>Выплаты в погашения обязательств по договорам финансовой аренды</t>
  </si>
  <si>
    <t>Поступления от выпуска облигаций</t>
  </si>
  <si>
    <t>Погашение облигаций</t>
  </si>
  <si>
    <t>Получение финансирования по принципу предоплаты</t>
  </si>
  <si>
    <t>Чистые денежные средства, использованные в финансовой деятельности</t>
  </si>
  <si>
    <t>Чистое уменьшение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</si>
  <si>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</si>
  <si>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отчетную дату</t>
  </si>
  <si>
    <t>ОТЧЕТ ОБ ИЗМЕНЕНИЯХ В КАПИТАЛЕ</t>
  </si>
  <si>
    <t>CE</t>
  </si>
  <si>
    <t>Foreign currency translation reserve</t>
  </si>
  <si>
    <t>Итого</t>
  </si>
  <si>
    <t>Неконтролирую-щие доли участия</t>
  </si>
  <si>
    <t>Чистый убыток за год</t>
  </si>
  <si>
    <t>Прочий совокупный убыток</t>
  </si>
  <si>
    <t>Совокупный убыток за год</t>
  </si>
  <si>
    <t>Чистая прибыль за год</t>
  </si>
  <si>
    <t>Вклад в акционерный капитал</t>
  </si>
  <si>
    <t>Дивиденды объявленные</t>
  </si>
  <si>
    <t>Прочий совокупный доход / (убыток), подлежащий реклассификации в состав прибыли или убытка в последующих периодах (за вычетом налогов):</t>
  </si>
  <si>
    <t>Курсовые разницы при пересчете отчетности иностранных подразделений</t>
  </si>
  <si>
    <t>Чистый прочий совокупный доход / (убыток), подлежащий реклассификации в состав прибыли или убытка в последующих периодах</t>
  </si>
  <si>
    <t>Прочий совокупный доход / (убыток), не подлежащий реклассификации в составе прибыли или убытка в последующих периодах (за вычетом налогов):</t>
  </si>
  <si>
    <t>Актуарные (убытки)/доходы по вознаграждению работникам</t>
  </si>
  <si>
    <t>Чистый прочий совокупный (убыток)/доход, не подлежащий реклассификации в состав прибыли или убытка в последующих периодах</t>
  </si>
  <si>
    <t>Прочий совокупный (убыток)/доход за год, за вычетом налогов</t>
  </si>
  <si>
    <t>Итого совокупный доход за год, за вычетом налогов</t>
  </si>
  <si>
    <t>Размещение долгосрочных депозитов</t>
  </si>
  <si>
    <t>Размещение краткосрочных банковских депозитов</t>
  </si>
  <si>
    <t>Поступления от краткосрочных банковских депозитов</t>
  </si>
  <si>
    <t>На 1 января 2019 года</t>
  </si>
  <si>
    <t>На 1 января 2020 года</t>
  </si>
  <si>
    <t>31 декабря 2019 года</t>
  </si>
  <si>
    <t>9 месяцев 2020 года</t>
  </si>
  <si>
    <t>9 месяцев 2019 года</t>
  </si>
  <si>
    <t>30 сентября 2020 года</t>
  </si>
  <si>
    <t>На 30 сентября 2020 года</t>
  </si>
  <si>
    <t>На 30 сентября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</si>
</sst>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(* #,##0_);_(* \(#,##0\);_(* &quot;-&quot;_);_(@_)"/>
    <numFmt numFmtId="165" formatCode="_-* #,##0\ _₽_-;\-* #,##0\ _₽_-;_-* &quot;-&quot;??\ _₽_-;_-@_-"/>
    <numFmt numFmtId="166" formatCode="_(* #,##0_);_(* \(#,##0\);_(* &quot;-&quot;??_);_(@_)"/>
    <numFmt numFmtId="167" formatCode="_(* #,##0.0_);_(* \(#,##0.0\);_(* &quot;-&quot;?_);_(@_)"/>
    <numFmt numFmtId="168" formatCode="_(* #,##0_);_(* \(#,##0\);_(* &quot;–&quot;_);_(@_)"/>
    <numFmt numFmtId="169" formatCode="_(* #,##0.0_);_(* \(#,##0.0\);_(* &quot;-&quot;_);_(@_)"/>
    <numFmt numFmtId="170" formatCode="_(* #,##0.0_);_(* \(#,##0.0\);_(* &quot;–&quot;_);_(@_)"/>
    <numFmt numFmtId="171" formatCode="_(* #,##0.00_);_(* \(#,##0.00\);_(* &quot;-&quot;_);_(@_)"/>
    <numFmt numFmtId="172" formatCode="[$-409]d\-mmm\-yy;@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.5"/>
      <name val="Arial"/>
      <family val="2"/>
      <charset val="204"/>
    </font>
    <font>
      <sz val="8.5"/>
      <color rgb="FFFF0000"/>
      <name val="Arial"/>
      <family val="2"/>
      <charset val="204"/>
    </font>
    <font>
      <b/>
      <sz val="8.5"/>
      <color rgb="FF0070C0"/>
      <name val="Arial"/>
      <family val="2"/>
      <charset val="204"/>
    </font>
    <font>
      <b/>
      <sz val="8.5"/>
      <color theme="0"/>
      <name val="Arial"/>
      <family val="2"/>
      <charset val="204"/>
    </font>
    <font>
      <i/>
      <sz val="8.5"/>
      <color theme="1"/>
      <name val="Arial"/>
      <family val="2"/>
      <charset val="204"/>
    </font>
    <font>
      <sz val="8.5"/>
      <name val="Arial"/>
      <family val="2"/>
      <charset val="204"/>
    </font>
    <font>
      <b/>
      <sz val="8.5"/>
      <color rgb="FF0000FF"/>
      <name val="Arial"/>
      <family val="2"/>
      <charset val="204"/>
    </font>
    <font>
      <sz val="10"/>
      <color theme="1"/>
      <name val="Arial"/>
      <family val="2"/>
    </font>
    <font>
      <i/>
      <sz val="8.5"/>
      <name val="Arial"/>
      <family val="2"/>
      <charset val="204"/>
    </font>
    <font>
      <b/>
      <sz val="8"/>
      <color indexed="12"/>
      <name val="Arial"/>
      <family val="2"/>
      <charset val="204"/>
    </font>
    <font>
      <u/>
      <sz val="8.5"/>
      <name val="Arial"/>
      <family val="2"/>
      <charset val="204"/>
    </font>
    <font>
      <b/>
      <sz val="8.5"/>
      <color indexed="12"/>
      <name val="Arial"/>
      <family val="2"/>
      <charset val="204"/>
    </font>
    <font>
      <u/>
      <sz val="8.5"/>
      <color theme="1"/>
      <name val="Arial"/>
      <family val="2"/>
      <charset val="204"/>
    </font>
    <font>
      <b/>
      <sz val="8.5"/>
      <color indexed="10"/>
      <name val="Arial"/>
      <family val="2"/>
      <charset val="204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33">
    <xf numFmtId="0" fontId="0" fillId="0" borderId="0" xfId="0"/>
    <xf numFmtId="165" fontId="2" fillId="3" borderId="0" xfId="2" applyNumberFormat="1" applyFont="1" applyFill="1" applyBorder="1" applyAlignment="1"/>
    <xf numFmtId="165" fontId="11" fillId="3" borderId="0" xfId="2" applyNumberFormat="1" applyFont="1" applyFill="1" applyBorder="1" applyAlignment="1"/>
    <xf numFmtId="165" fontId="3" fillId="3" borderId="0" xfId="2" applyNumberFormat="1" applyFont="1" applyFill="1" applyAlignment="1"/>
    <xf numFmtId="165" fontId="3" fillId="3" borderId="0" xfId="2" applyNumberFormat="1" applyFont="1" applyFill="1" applyBorder="1" applyAlignment="1"/>
    <xf numFmtId="43" fontId="3" fillId="3" borderId="6" xfId="2" applyFont="1" applyFill="1" applyBorder="1" applyAlignment="1"/>
    <xf numFmtId="165" fontId="2" fillId="3" borderId="6" xfId="2" applyNumberFormat="1" applyFont="1" applyFill="1" applyBorder="1" applyAlignment="1"/>
    <xf numFmtId="0" fontId="3" fillId="2" borderId="0" xfId="0" applyFont="1" applyFill="1" applyAlignment="1"/>
    <xf numFmtId="0" fontId="7" fillId="0" borderId="0" xfId="0" applyFont="1" applyFill="1" applyBorder="1" applyAlignment="1"/>
    <xf numFmtId="0" fontId="3" fillId="0" borderId="0" xfId="0" applyFont="1" applyAlignment="1"/>
    <xf numFmtId="0" fontId="8" fillId="0" borderId="0" xfId="0" applyFont="1" applyFill="1" applyAlignment="1">
      <alignment horizontal="center"/>
    </xf>
    <xf numFmtId="0" fontId="3" fillId="3" borderId="4" xfId="0" applyFont="1" applyFill="1" applyBorder="1" applyAlignment="1"/>
    <xf numFmtId="0" fontId="2" fillId="3" borderId="0" xfId="0" applyFont="1" applyFill="1" applyAlignment="1"/>
    <xf numFmtId="0" fontId="2" fillId="3" borderId="0" xfId="0" applyNumberFormat="1" applyFont="1" applyFill="1" applyBorder="1" applyAlignment="1">
      <alignment horizontal="center"/>
    </xf>
    <xf numFmtId="0" fontId="3" fillId="3" borderId="5" xfId="0" applyFont="1" applyFill="1" applyBorder="1" applyAlignment="1"/>
    <xf numFmtId="164" fontId="3" fillId="4" borderId="5" xfId="0" applyNumberFormat="1" applyFont="1" applyFill="1" applyBorder="1" applyAlignment="1"/>
    <xf numFmtId="164" fontId="3" fillId="4" borderId="4" xfId="0" applyNumberFormat="1" applyFont="1" applyFill="1" applyBorder="1" applyAlignment="1"/>
    <xf numFmtId="0" fontId="2" fillId="3" borderId="0" xfId="0" applyFont="1" applyFill="1" applyBorder="1" applyAlignment="1"/>
    <xf numFmtId="164" fontId="2" fillId="4" borderId="0" xfId="0" applyNumberFormat="1" applyFont="1" applyFill="1" applyBorder="1" applyAlignment="1"/>
    <xf numFmtId="0" fontId="3" fillId="3" borderId="0" xfId="0" applyFont="1" applyFill="1" applyBorder="1" applyAlignment="1"/>
    <xf numFmtId="164" fontId="3" fillId="4" borderId="0" xfId="0" applyNumberFormat="1" applyFont="1" applyFill="1" applyBorder="1" applyAlignment="1"/>
    <xf numFmtId="164" fontId="3" fillId="0" borderId="0" xfId="0" applyNumberFormat="1" applyFont="1" applyAlignment="1"/>
    <xf numFmtId="167" fontId="6" fillId="0" borderId="0" xfId="0" applyNumberFormat="1" applyFont="1" applyAlignment="1"/>
    <xf numFmtId="0" fontId="2" fillId="0" borderId="0" xfId="0" applyFont="1" applyAlignment="1">
      <alignment horizontal="left"/>
    </xf>
    <xf numFmtId="164" fontId="2" fillId="3" borderId="5" xfId="0" applyNumberFormat="1" applyFont="1" applyFill="1" applyBorder="1" applyAlignment="1"/>
    <xf numFmtId="0" fontId="2" fillId="3" borderId="6" xfId="0" applyFont="1" applyFill="1" applyBorder="1" applyAlignment="1"/>
    <xf numFmtId="164" fontId="2" fillId="4" borderId="6" xfId="0" applyNumberFormat="1" applyFont="1" applyFill="1" applyBorder="1" applyAlignment="1"/>
    <xf numFmtId="166" fontId="3" fillId="0" borderId="0" xfId="0" applyNumberFormat="1" applyFont="1" applyAlignment="1"/>
    <xf numFmtId="0" fontId="6" fillId="0" borderId="0" xfId="0" applyFont="1" applyFill="1" applyAlignment="1">
      <alignment horizontal="right"/>
    </xf>
    <xf numFmtId="0" fontId="3" fillId="3" borderId="0" xfId="0" applyFont="1" applyFill="1" applyAlignment="1"/>
    <xf numFmtId="0" fontId="6" fillId="0" borderId="0" xfId="0" applyFont="1" applyFill="1" applyAlignment="1"/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10" fillId="3" borderId="6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Alignment="1"/>
    <xf numFmtId="0" fontId="10" fillId="3" borderId="0" xfId="0" applyFont="1" applyFill="1" applyBorder="1" applyAlignment="1"/>
    <xf numFmtId="164" fontId="2" fillId="4" borderId="4" xfId="0" applyNumberFormat="1" applyFont="1" applyFill="1" applyBorder="1" applyAlignment="1"/>
    <xf numFmtId="171" fontId="3" fillId="0" borderId="0" xfId="0" applyNumberFormat="1" applyFont="1" applyAlignment="1"/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164" fontId="2" fillId="4" borderId="7" xfId="0" applyNumberFormat="1" applyFont="1" applyFill="1" applyBorder="1" applyAlignment="1"/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/>
    </xf>
    <xf numFmtId="0" fontId="3" fillId="3" borderId="6" xfId="0" applyFont="1" applyFill="1" applyBorder="1" applyAlignment="1"/>
    <xf numFmtId="0" fontId="3" fillId="0" borderId="4" xfId="0" applyFont="1" applyBorder="1" applyAlignment="1"/>
    <xf numFmtId="0" fontId="3" fillId="0" borderId="0" xfId="0" applyFont="1" applyBorder="1" applyAlignment="1"/>
    <xf numFmtId="0" fontId="2" fillId="4" borderId="0" xfId="0" applyFont="1" applyFill="1" applyBorder="1" applyAlignment="1"/>
    <xf numFmtId="0" fontId="3" fillId="4" borderId="0" xfId="0" applyFont="1" applyFill="1" applyBorder="1" applyAlignment="1"/>
    <xf numFmtId="166" fontId="3" fillId="4" borderId="0" xfId="0" applyNumberFormat="1" applyFont="1" applyFill="1" applyBorder="1" applyAlignment="1"/>
    <xf numFmtId="164" fontId="3" fillId="3" borderId="0" xfId="0" applyNumberFormat="1" applyFont="1" applyFill="1" applyBorder="1" applyAlignment="1"/>
    <xf numFmtId="166" fontId="3" fillId="3" borderId="0" xfId="0" applyNumberFormat="1" applyFont="1" applyFill="1" applyBorder="1" applyAlignment="1"/>
    <xf numFmtId="164" fontId="2" fillId="3" borderId="6" xfId="0" applyNumberFormat="1" applyFont="1" applyFill="1" applyBorder="1" applyAlignment="1"/>
    <xf numFmtId="0" fontId="2" fillId="3" borderId="6" xfId="0" applyFont="1" applyFill="1" applyBorder="1" applyAlignment="1">
      <alignment horizontal="right"/>
    </xf>
    <xf numFmtId="166" fontId="2" fillId="3" borderId="6" xfId="0" applyNumberFormat="1" applyFont="1" applyFill="1" applyBorder="1" applyAlignment="1"/>
    <xf numFmtId="166" fontId="2" fillId="3" borderId="0" xfId="0" applyNumberFormat="1" applyFont="1" applyFill="1" applyBorder="1" applyAlignment="1"/>
    <xf numFmtId="0" fontId="3" fillId="0" borderId="0" xfId="0" applyFont="1"/>
    <xf numFmtId="0" fontId="2" fillId="4" borderId="5" xfId="0" applyFont="1" applyFill="1" applyBorder="1" applyAlignment="1"/>
    <xf numFmtId="169" fontId="2" fillId="3" borderId="5" xfId="0" applyNumberFormat="1" applyFont="1" applyFill="1" applyBorder="1" applyAlignment="1"/>
    <xf numFmtId="170" fontId="2" fillId="3" borderId="5" xfId="0" applyNumberFormat="1" applyFont="1" applyFill="1" applyBorder="1" applyAlignment="1"/>
    <xf numFmtId="166" fontId="3" fillId="0" borderId="0" xfId="0" applyNumberFormat="1" applyFont="1" applyFill="1" applyBorder="1" applyAlignment="1"/>
    <xf numFmtId="0" fontId="2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64" fontId="3" fillId="3" borderId="0" xfId="0" applyNumberFormat="1" applyFont="1" applyFill="1" applyAlignment="1"/>
    <xf numFmtId="164" fontId="3" fillId="0" borderId="0" xfId="0" applyNumberFormat="1" applyFont="1" applyFill="1" applyBorder="1" applyAlignment="1"/>
    <xf numFmtId="0" fontId="0" fillId="0" borderId="0" xfId="0" applyFont="1"/>
    <xf numFmtId="0" fontId="2" fillId="3" borderId="6" xfId="0" applyFont="1" applyFill="1" applyBorder="1" applyAlignment="1">
      <alignment horizontal="left"/>
    </xf>
    <xf numFmtId="0" fontId="8" fillId="0" borderId="0" xfId="0" applyFont="1" applyFill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/>
    <xf numFmtId="168" fontId="3" fillId="3" borderId="0" xfId="0" applyNumberFormat="1" applyFont="1" applyFill="1" applyAlignment="1"/>
    <xf numFmtId="168" fontId="3" fillId="3" borderId="1" xfId="0" applyNumberFormat="1" applyFont="1" applyFill="1" applyBorder="1" applyAlignment="1"/>
    <xf numFmtId="166" fontId="3" fillId="3" borderId="9" xfId="0" applyNumberFormat="1" applyFont="1" applyFill="1" applyBorder="1" applyAlignment="1"/>
    <xf numFmtId="166" fontId="3" fillId="3" borderId="0" xfId="0" applyNumberFormat="1" applyFont="1" applyFill="1" applyAlignment="1"/>
    <xf numFmtId="166" fontId="3" fillId="3" borderId="10" xfId="0" applyNumberFormat="1" applyFont="1" applyFill="1" applyBorder="1" applyAlignment="1"/>
    <xf numFmtId="168" fontId="3" fillId="3" borderId="6" xfId="0" applyNumberFormat="1" applyFont="1" applyFill="1" applyBorder="1" applyAlignment="1"/>
    <xf numFmtId="168" fontId="3" fillId="3" borderId="8" xfId="0" applyNumberFormat="1" applyFont="1" applyFill="1" applyBorder="1" applyAlignment="1"/>
    <xf numFmtId="168" fontId="3" fillId="3" borderId="10" xfId="0" applyNumberFormat="1" applyFont="1" applyFill="1" applyBorder="1" applyAlignment="1"/>
    <xf numFmtId="168" fontId="3" fillId="3" borderId="3" xfId="0" applyNumberFormat="1" applyFont="1" applyFill="1" applyBorder="1" applyAlignment="1"/>
    <xf numFmtId="164" fontId="3" fillId="3" borderId="2" xfId="0" applyNumberFormat="1" applyFont="1" applyFill="1" applyBorder="1" applyAlignment="1"/>
    <xf numFmtId="164" fontId="3" fillId="3" borderId="11" xfId="0" applyNumberFormat="1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64" fontId="3" fillId="0" borderId="0" xfId="0" applyNumberFormat="1" applyFont="1" applyFill="1" applyAlignment="1"/>
    <xf numFmtId="165" fontId="3" fillId="0" borderId="0" xfId="2" applyNumberFormat="1" applyFont="1" applyFill="1" applyAlignment="1"/>
    <xf numFmtId="0" fontId="0" fillId="0" borderId="0" xfId="0" applyFill="1" applyBorder="1"/>
    <xf numFmtId="0" fontId="9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165" fontId="3" fillId="0" borderId="0" xfId="2" applyNumberFormat="1" applyFont="1" applyFill="1" applyBorder="1" applyAlignment="1"/>
    <xf numFmtId="43" fontId="3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/>
    <xf numFmtId="164" fontId="10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/>
    <xf numFmtId="168" fontId="10" fillId="0" borderId="0" xfId="0" applyNumberFormat="1" applyFont="1" applyFill="1" applyBorder="1" applyAlignment="1"/>
    <xf numFmtId="166" fontId="6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68" fontId="3" fillId="0" borderId="0" xfId="0" applyNumberFormat="1" applyFont="1" applyFill="1" applyBorder="1" applyAlignment="1"/>
    <xf numFmtId="0" fontId="17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3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72" fontId="3" fillId="0" borderId="0" xfId="0" applyNumberFormat="1" applyFont="1" applyFill="1" applyBorder="1" applyAlignment="1"/>
    <xf numFmtId="0" fontId="3" fillId="0" borderId="0" xfId="0" applyFont="1" applyFill="1" applyBorder="1"/>
    <xf numFmtId="0" fontId="2" fillId="0" borderId="4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right"/>
    </xf>
    <xf numFmtId="168" fontId="2" fillId="3" borderId="6" xfId="0" applyNumberFormat="1" applyFont="1" applyFill="1" applyBorder="1" applyAlignment="1"/>
    <xf numFmtId="168" fontId="2" fillId="3" borderId="8" xfId="0" applyNumberFormat="1" applyFont="1" applyFill="1" applyBorder="1" applyAlignment="1"/>
    <xf numFmtId="164" fontId="2" fillId="3" borderId="0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65" fontId="19" fillId="0" borderId="0" xfId="6" applyNumberFormat="1" applyFont="1"/>
    <xf numFmtId="0" fontId="2" fillId="3" borderId="4" xfId="0" applyFont="1" applyFill="1" applyBorder="1" applyAlignment="1"/>
    <xf numFmtId="168" fontId="2" fillId="3" borderId="4" xfId="0" applyNumberFormat="1" applyFont="1" applyFill="1" applyBorder="1" applyAlignment="1"/>
    <xf numFmtId="168" fontId="2" fillId="3" borderId="11" xfId="0" applyNumberFormat="1" applyFont="1" applyFill="1" applyBorder="1" applyAlignment="1"/>
    <xf numFmtId="43" fontId="19" fillId="0" borderId="0" xfId="6" applyFont="1"/>
    <xf numFmtId="0" fontId="2" fillId="3" borderId="4" xfId="0" applyNumberFormat="1" applyFont="1" applyFill="1" applyBorder="1" applyAlignment="1">
      <alignment horizontal="center" wrapText="1"/>
    </xf>
    <xf numFmtId="164" fontId="2" fillId="3" borderId="12" xfId="0" applyNumberFormat="1" applyFont="1" applyFill="1" applyBorder="1" applyAlignment="1"/>
    <xf numFmtId="43" fontId="3" fillId="3" borderId="6" xfId="6" applyNumberFormat="1" applyFont="1" applyFill="1" applyBorder="1" applyAlignment="1"/>
  </cellXfs>
  <cellStyles count="7">
    <cellStyle name="Comma" xfId="6" builtinId="3"/>
    <cellStyle name="Comma 2" xfId="2"/>
    <cellStyle name="Comma 4" xfId="5"/>
    <cellStyle name="Normal" xfId="0" builtinId="0"/>
    <cellStyle name="Normal 2" xfId="1"/>
    <cellStyle name="Normal 5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0.107.14\Documents%20and%20Settings\irat\Local%20Settings\Temporary%20Internet%20Files\Content.Outlook\QZ3ODD4H\A1%20KCC_12.12%20Translation%20file\01%20KCC_12.12%20Translation%20Hyperion%20with%20DTL%20no%20lin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kzala403\everyone$\Documents%20and%20Settings\Vadimp\&#1052;&#1086;&#1080;%20&#1076;&#1086;&#1082;&#1091;&#1084;&#1077;&#1085;&#1090;&#1099;\IFRS\reports%202012\03%20&#1050;&#1057;&#1057;%20Report%20Mar,%2012\A1%20KCC_03.12%20Translation%20file\Documents%20and%20Settings\Vadimp\&#1052;&#1086;&#1080;%20&#1076;&#1086;&#1082;&#1091;&#1084;&#1077;&#1085;&#1090;&#1099;\IFRS\reports%202009\FR\Hyperion\01%20KCC_09.09%20Transl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0.107.14\Users\dmitriy.o.kim\AppData\Local\Temp\GAMxFiles\ReadOnly\44898cbce5534b6dad3a04c9ebec5f06\E05_G1.BDR%20-%20Kazakhmys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kzala403\everyone$\Documents%20and%20Settings\Vadimp\&#1052;&#1086;&#1080;%20&#1076;&#1086;&#1082;&#1091;&#1084;&#1077;&#1085;&#1090;&#1099;\IFRS\reports%202012\03%20&#1050;&#1057;&#1057;%20Report%20Mar,%2012\A1%20KCC_03.12%20Translation%20file\B3%20GRP_2011%20Retrieve%20RP%20(entity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kzala403\everyone$\Documents%20and%20Settings\Vadimp\&#1052;&#1086;&#1080;%20&#1076;&#1086;&#1082;&#1091;&#1084;&#1077;&#1085;&#1090;&#1099;\IFRS\reports%202011\07%20&#1050;&#1057;&#1057;%20Report%20Jul,%2011\A1%20KCC_07.11%20Translation%20file\01%20GRP_07.11%20Retrieve%20RP%20(entity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  <sheetName val="KZM_V02"/>
      <sheetName val="TB_full"/>
      <sheetName val="ADJ"/>
      <sheetName val="Set off ICO"/>
      <sheetName val="DRS"/>
      <sheetName val="IS"/>
      <sheetName val="CF"/>
      <sheetName val="CE"/>
      <sheetName val="BS"/>
      <sheetName val="CF_WP"/>
      <sheetName val="601"/>
      <sheetName val="701"/>
      <sheetName val="711"/>
      <sheetName val="721"/>
      <sheetName val="721a"/>
      <sheetName val="628"/>
      <sheetName val="747"/>
      <sheetName val="611"/>
      <sheetName val="771"/>
      <sheetName val="273"/>
      <sheetName val="241"/>
      <sheetName val="292"/>
      <sheetName val="220"/>
      <sheetName val="221"/>
      <sheetName val="131"/>
      <sheetName val="121"/>
      <sheetName val="161"/>
      <sheetName val="106"/>
      <sheetName val="101"/>
      <sheetName val="449"/>
      <sheetName val="321"/>
      <sheetName val="331"/>
      <sheetName val="333"/>
      <sheetName val="accounts"/>
      <sheetName val="settings"/>
      <sheetName val="01.12"/>
      <sheetName val="02.12"/>
      <sheetName val="03.12"/>
      <sheetName val="04.12"/>
      <sheetName val="05.12"/>
      <sheetName val="06.12"/>
      <sheetName val="07.12"/>
      <sheetName val="08.12"/>
      <sheetName val="09.12"/>
      <sheetName val="10.12"/>
      <sheetName val="11.12"/>
      <sheetName val="12.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">
          <cell r="B2" t="str">
            <v>ACT_FIN_12</v>
          </cell>
        </row>
        <row r="3">
          <cell r="B3">
            <v>12</v>
          </cell>
        </row>
        <row r="4">
          <cell r="B4" t="str">
            <v>M.CTD</v>
          </cell>
        </row>
        <row r="5">
          <cell r="B5" t="str">
            <v>kcc_v01</v>
          </cell>
        </row>
        <row r="6">
          <cell r="B6" t="str">
            <v>KZKCC</v>
          </cell>
        </row>
        <row r="7">
          <cell r="B7" t="str">
            <v>M.PER</v>
          </cell>
        </row>
        <row r="8">
          <cell r="B8" t="str">
            <v>ACT_FIN_11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 LLC"/>
      <sheetName val="BS LLC"/>
      <sheetName val="validation"/>
      <sheetName val="parameters"/>
      <sheetName val="data"/>
      <sheetName val="TT"/>
      <sheetName val="Trail balance"/>
      <sheetName val="DRS"/>
      <sheetName val="531"/>
      <sheetName val="KZM_v01"/>
      <sheetName val="BS"/>
      <sheetName val="IS"/>
      <sheetName val="CF-d"/>
      <sheetName val="CF-i"/>
      <sheetName val="CE"/>
      <sheetName val="601"/>
      <sheetName val="601a"/>
      <sheetName val="701"/>
      <sheetName val="721"/>
      <sheetName val="711"/>
      <sheetName val="721a"/>
      <sheetName val="628"/>
      <sheetName val="741"/>
      <sheetName val="611"/>
      <sheetName val="771"/>
      <sheetName val="771a"/>
      <sheetName val="771b"/>
      <sheetName val="771c"/>
      <sheetName val="273"/>
      <sheetName val="273a"/>
      <sheetName val="241"/>
      <sheetName val="241a"/>
      <sheetName val="292"/>
      <sheetName val="292a"/>
      <sheetName val="221"/>
      <sheetName val="221a"/>
      <sheetName val="130"/>
      <sheetName val="132"/>
      <sheetName val="121"/>
      <sheetName val="161"/>
      <sheetName val="122"/>
      <sheetName val="122a"/>
      <sheetName val="103"/>
      <sheetName val="100"/>
      <sheetName val="101"/>
      <sheetName val="106"/>
      <sheetName val="331"/>
      <sheetName val="449"/>
      <sheetName val="321"/>
      <sheetName val="335"/>
      <sheetName val="335a"/>
      <sheetName val="S7.200"/>
      <sheetName val="V7.300"/>
      <sheetName val="V7.301"/>
      <sheetName val="Mapping"/>
    </sheetNames>
    <sheetDataSet>
      <sheetData sheetId="0"/>
      <sheetData sheetId="1"/>
      <sheetData sheetId="2"/>
      <sheetData sheetId="3">
        <row r="3">
          <cell r="C3">
            <v>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.999_Disclosure"/>
      <sheetName val="G2.001_OAR"/>
      <sheetName val="G2.100_Lead"/>
      <sheetName val="G2.200_ES"/>
      <sheetName val="G2.300_BDR adv_paid"/>
      <sheetName val="G2.400_BDR (receivables)"/>
      <sheetName val="G2.500_EAE testing"/>
      <sheetName val="G2.600 Movement per ERA"/>
      <sheetName val="NFR&gt;&gt;"/>
      <sheetName val="RP"/>
      <sheetName val="Ageing population"/>
      <sheetName val="LT CIP"/>
      <sheetName val="Sheet1"/>
    </sheetNames>
    <sheetDataSet>
      <sheetData sheetId="0"/>
      <sheetData sheetId="1"/>
      <sheetData sheetId="2"/>
      <sheetData sheetId="3"/>
      <sheetData sheetId="4">
        <row r="16">
          <cell r="AF16" t="str">
            <v>Impaired</v>
          </cell>
        </row>
        <row r="17">
          <cell r="AF17" t="str">
            <v>Not impaired</v>
          </cell>
        </row>
        <row r="18">
          <cell r="AF18" t="str">
            <v>New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  <sheetName val="IS"/>
      <sheetName val="BS"/>
      <sheetName val="Instructions for CF"/>
      <sheetName val="Comments"/>
      <sheetName val="CF"/>
      <sheetName val="CF wp"/>
      <sheetName val="CE"/>
      <sheetName val="5"/>
      <sheetName val="6.a"/>
      <sheetName val="6.b"/>
      <sheetName val="6.c"/>
      <sheetName val="6.d"/>
      <sheetName val="6.e"/>
      <sheetName val="7"/>
      <sheetName val="11"/>
      <sheetName val="12.a"/>
      <sheetName val="12.b"/>
      <sheetName val="15"/>
      <sheetName val="16"/>
      <sheetName val="17"/>
      <sheetName val="18"/>
      <sheetName val="19"/>
      <sheetName val="20"/>
      <sheetName val="21"/>
      <sheetName val="22"/>
      <sheetName val="23"/>
      <sheetName val="23.a"/>
      <sheetName val="24"/>
      <sheetName val="25"/>
      <sheetName val="28"/>
      <sheetName val="29"/>
      <sheetName val="30"/>
      <sheetName val="31"/>
      <sheetName val="32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6">
          <cell r="B6" t="str">
            <v>KCC_v01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  <sheetName val="IS"/>
      <sheetName val="BS"/>
      <sheetName val="Instructions for CF"/>
      <sheetName val="Comments"/>
      <sheetName val="CF"/>
      <sheetName val="CF_WP"/>
      <sheetName val="CE"/>
      <sheetName val="5"/>
      <sheetName val="6.a"/>
      <sheetName val="6.b"/>
      <sheetName val="6.c"/>
      <sheetName val="6.d"/>
      <sheetName val="6.e"/>
      <sheetName val="7"/>
      <sheetName val="11"/>
      <sheetName val="12.a"/>
      <sheetName val="15"/>
      <sheetName val="16"/>
      <sheetName val="17"/>
      <sheetName val="18"/>
      <sheetName val="19"/>
      <sheetName val="20"/>
      <sheetName val="21"/>
      <sheetName val="22"/>
      <sheetName val="23"/>
      <sheetName val="23.a"/>
      <sheetName val="24"/>
      <sheetName val="25"/>
      <sheetName val="28"/>
      <sheetName val="29"/>
      <sheetName val="30"/>
      <sheetName val="31"/>
      <sheetName val="32"/>
      <sheetName val="33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B2" t="str">
            <v>KZKCC.INP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tabSelected="1" zoomScale="70" zoomScaleNormal="70" workbookViewId="0">
      <selection activeCell="A19" sqref="A19"/>
    </sheetView>
  </sheetViews>
  <sheetFormatPr defaultRowHeight="12.5" x14ac:dyDescent="0.25"/>
  <cols>
    <col min="1" max="1" width="0.6328125" customWidth="1"/>
    <col min="2" max="2" width="6.54296875" customWidth="1"/>
    <col min="3" max="3" width="50.54296875" customWidth="1"/>
    <col min="4" max="4" width="9.81640625" customWidth="1"/>
    <col min="5" max="5" width="13.54296875" bestFit="1" customWidth="1"/>
    <col min="6" max="6" width="13" bestFit="1" customWidth="1"/>
    <col min="7" max="7" width="17.81640625" bestFit="1" customWidth="1"/>
    <col min="8" max="8" width="14.7265625" bestFit="1" customWidth="1"/>
    <col min="9" max="9" width="15.36328125" customWidth="1"/>
    <col min="10" max="10" width="9.90625" bestFit="1" customWidth="1"/>
    <col min="11" max="11" width="20.453125" customWidth="1"/>
  </cols>
  <sheetData>
    <row r="1" spans="1:11" x14ac:dyDescent="0.25">
      <c r="A1" s="7"/>
    </row>
    <row r="2" spans="1:11" x14ac:dyDescent="0.25">
      <c r="A2" s="7"/>
      <c r="B2" s="8" t="s">
        <v>0</v>
      </c>
      <c r="C2" s="9"/>
      <c r="D2" s="9"/>
      <c r="E2" s="9"/>
      <c r="F2" s="9"/>
      <c r="G2" s="9"/>
      <c r="H2" s="9"/>
      <c r="I2" s="9"/>
      <c r="J2" s="9"/>
      <c r="K2" s="9"/>
    </row>
    <row r="3" spans="1:11" ht="22" x14ac:dyDescent="0.25">
      <c r="A3" s="7"/>
      <c r="B3" s="10" t="s">
        <v>1</v>
      </c>
      <c r="C3" s="11"/>
      <c r="D3" s="130" t="s">
        <v>139</v>
      </c>
      <c r="E3" s="130" t="s">
        <v>140</v>
      </c>
      <c r="F3" s="9"/>
      <c r="G3" s="119"/>
      <c r="H3" s="9"/>
      <c r="I3" s="9"/>
      <c r="J3" s="9"/>
      <c r="K3" s="9"/>
    </row>
    <row r="4" spans="1:11" x14ac:dyDescent="0.25">
      <c r="A4" s="7"/>
      <c r="B4" s="10"/>
      <c r="C4" s="12" t="s">
        <v>2</v>
      </c>
      <c r="D4" s="13"/>
      <c r="E4" s="13"/>
      <c r="F4" s="9"/>
      <c r="G4" s="119"/>
      <c r="H4" s="9"/>
      <c r="I4" s="9"/>
      <c r="J4" s="9"/>
      <c r="K4" s="9"/>
    </row>
    <row r="5" spans="1:11" x14ac:dyDescent="0.25">
      <c r="A5" s="7"/>
      <c r="B5" s="9"/>
      <c r="C5" s="14" t="s">
        <v>3</v>
      </c>
      <c r="D5" s="15">
        <v>623508</v>
      </c>
      <c r="E5" s="15">
        <v>519004</v>
      </c>
      <c r="F5" s="9"/>
      <c r="G5" s="96"/>
      <c r="H5" s="9"/>
      <c r="I5" s="9"/>
      <c r="J5" s="9"/>
      <c r="K5" s="9"/>
    </row>
    <row r="6" spans="1:11" x14ac:dyDescent="0.25">
      <c r="A6" s="7"/>
      <c r="B6" s="9"/>
      <c r="C6" s="11" t="s">
        <v>4</v>
      </c>
      <c r="D6" s="16">
        <v>-354635</v>
      </c>
      <c r="E6" s="16">
        <v>-295703</v>
      </c>
      <c r="F6" s="9"/>
      <c r="G6" s="96"/>
      <c r="H6" s="9"/>
      <c r="I6" s="9"/>
      <c r="J6" s="9"/>
      <c r="K6" s="9"/>
    </row>
    <row r="7" spans="1:11" x14ac:dyDescent="0.25">
      <c r="A7" s="7"/>
      <c r="B7" s="9"/>
      <c r="C7" s="17" t="s">
        <v>5</v>
      </c>
      <c r="D7" s="18">
        <v>268873</v>
      </c>
      <c r="E7" s="18">
        <v>223301</v>
      </c>
      <c r="F7" s="9"/>
      <c r="G7" s="124">
        <f>SUM(D5:D6)-D7</f>
        <v>0</v>
      </c>
      <c r="H7" s="124">
        <f>SUM(E5:E6)-E7</f>
        <v>0</v>
      </c>
      <c r="I7" s="9"/>
      <c r="J7" s="9"/>
      <c r="K7" s="9"/>
    </row>
    <row r="8" spans="1:11" x14ac:dyDescent="0.25">
      <c r="A8" s="7"/>
      <c r="B8" s="9"/>
      <c r="C8" s="19" t="s">
        <v>6</v>
      </c>
      <c r="D8" s="20">
        <v>-7802</v>
      </c>
      <c r="E8" s="20">
        <v>-7320</v>
      </c>
      <c r="F8" s="9"/>
      <c r="G8" s="96"/>
      <c r="H8" s="9"/>
      <c r="I8" s="9"/>
      <c r="J8" s="9"/>
      <c r="K8" s="9"/>
    </row>
    <row r="9" spans="1:11" x14ac:dyDescent="0.25">
      <c r="A9" s="7"/>
      <c r="B9" s="9"/>
      <c r="C9" s="19" t="s">
        <v>7</v>
      </c>
      <c r="D9" s="20">
        <v>-124503</v>
      </c>
      <c r="E9" s="20">
        <v>-107032</v>
      </c>
      <c r="F9" s="9"/>
      <c r="G9" s="96"/>
      <c r="H9" s="9"/>
      <c r="I9" s="9"/>
      <c r="J9" s="9"/>
      <c r="K9" s="9"/>
    </row>
    <row r="10" spans="1:11" x14ac:dyDescent="0.25">
      <c r="A10" s="7"/>
      <c r="B10" s="9"/>
      <c r="C10" s="19" t="s">
        <v>8</v>
      </c>
      <c r="D10" s="20">
        <v>12318</v>
      </c>
      <c r="E10" s="20">
        <v>14098</v>
      </c>
      <c r="F10" s="9"/>
      <c r="G10" s="96"/>
      <c r="H10" s="9"/>
      <c r="I10" s="9"/>
      <c r="J10" s="21"/>
      <c r="K10" s="22"/>
    </row>
    <row r="11" spans="1:11" x14ac:dyDescent="0.25">
      <c r="A11" s="7"/>
      <c r="B11" s="9"/>
      <c r="C11" s="19" t="s">
        <v>9</v>
      </c>
      <c r="D11" s="20">
        <v>-11780</v>
      </c>
      <c r="E11" s="20">
        <v>-8421</v>
      </c>
      <c r="F11" s="9"/>
      <c r="G11" s="96"/>
      <c r="H11" s="9"/>
      <c r="I11" s="9"/>
      <c r="J11" s="9"/>
      <c r="K11" s="9"/>
    </row>
    <row r="12" spans="1:11" x14ac:dyDescent="0.25">
      <c r="A12" s="7"/>
      <c r="B12" s="23"/>
      <c r="C12" s="19" t="s">
        <v>10</v>
      </c>
      <c r="D12" s="20">
        <v>6212</v>
      </c>
      <c r="E12" s="20">
        <v>5670</v>
      </c>
      <c r="F12" s="9"/>
      <c r="G12" s="96"/>
      <c r="H12" s="9"/>
      <c r="I12" s="9"/>
      <c r="J12" s="9"/>
      <c r="K12" s="9"/>
    </row>
    <row r="13" spans="1:11" x14ac:dyDescent="0.25">
      <c r="A13" s="7"/>
      <c r="B13" s="23"/>
      <c r="C13" s="84" t="s">
        <v>11</v>
      </c>
      <c r="D13" s="16">
        <v>-288</v>
      </c>
      <c r="E13" s="16">
        <v>-13</v>
      </c>
      <c r="F13" s="9"/>
      <c r="G13" s="96"/>
      <c r="H13" s="9"/>
      <c r="I13" s="9"/>
      <c r="J13" s="9"/>
      <c r="K13" s="9"/>
    </row>
    <row r="14" spans="1:11" x14ac:dyDescent="0.25">
      <c r="A14" s="7"/>
      <c r="B14" s="21"/>
      <c r="C14" s="24" t="s">
        <v>12</v>
      </c>
      <c r="D14" s="18">
        <v>143030</v>
      </c>
      <c r="E14" s="18">
        <v>120283</v>
      </c>
      <c r="F14" s="21"/>
      <c r="G14" s="124">
        <f>SUM(D7:D13)-D14</f>
        <v>0</v>
      </c>
      <c r="H14" s="124">
        <f>SUM(E7:E13)-E14</f>
        <v>0</v>
      </c>
      <c r="I14" s="21"/>
      <c r="J14" s="21"/>
      <c r="K14" s="21"/>
    </row>
    <row r="15" spans="1:11" x14ac:dyDescent="0.25">
      <c r="A15" s="7"/>
      <c r="B15" s="9"/>
      <c r="C15" s="19" t="s">
        <v>13</v>
      </c>
      <c r="D15" s="20">
        <v>30528</v>
      </c>
      <c r="E15" s="20">
        <v>10074</v>
      </c>
      <c r="F15" s="9"/>
      <c r="G15" s="96"/>
      <c r="H15" s="9"/>
      <c r="I15" s="9"/>
      <c r="J15" s="9"/>
      <c r="K15" s="9"/>
    </row>
    <row r="16" spans="1:11" x14ac:dyDescent="0.25">
      <c r="A16" s="7"/>
      <c r="B16" s="9"/>
      <c r="C16" s="11" t="s">
        <v>14</v>
      </c>
      <c r="D16" s="16">
        <v>-48014</v>
      </c>
      <c r="E16" s="16">
        <v>-11358</v>
      </c>
      <c r="F16" s="9"/>
      <c r="G16" s="96"/>
      <c r="H16" s="9"/>
      <c r="I16" s="9"/>
      <c r="J16" s="9"/>
      <c r="K16" s="9"/>
    </row>
    <row r="17" spans="1:11" x14ac:dyDescent="0.25">
      <c r="A17" s="7"/>
      <c r="B17" s="9"/>
      <c r="C17" s="17" t="s">
        <v>15</v>
      </c>
      <c r="D17" s="18">
        <v>125544</v>
      </c>
      <c r="E17" s="18">
        <v>118999</v>
      </c>
      <c r="F17" s="9"/>
      <c r="G17" s="124">
        <f>SUM(D14:D16)-D17</f>
        <v>0</v>
      </c>
      <c r="H17" s="124">
        <f>SUM(E14:E16)-E17</f>
        <v>0</v>
      </c>
      <c r="I17" s="9"/>
      <c r="J17" s="9"/>
      <c r="K17" s="9"/>
    </row>
    <row r="18" spans="1:11" x14ac:dyDescent="0.25">
      <c r="A18" s="7"/>
      <c r="B18" s="9"/>
      <c r="C18" s="19" t="s">
        <v>16</v>
      </c>
      <c r="D18" s="16">
        <v>-14995</v>
      </c>
      <c r="E18" s="16">
        <v>-9267</v>
      </c>
      <c r="F18" s="9"/>
      <c r="G18" s="84"/>
      <c r="H18" s="9"/>
      <c r="I18" s="9"/>
      <c r="J18" s="9"/>
      <c r="K18" s="9"/>
    </row>
    <row r="19" spans="1:11" x14ac:dyDescent="0.25">
      <c r="A19" s="7"/>
      <c r="B19" s="9"/>
      <c r="C19" s="25" t="s">
        <v>17</v>
      </c>
      <c r="D19" s="26">
        <v>110549</v>
      </c>
      <c r="E19" s="26">
        <v>109732</v>
      </c>
      <c r="F19" s="27"/>
      <c r="G19" s="124">
        <f>SUM(D17:D18)-D19</f>
        <v>0</v>
      </c>
      <c r="H19" s="124">
        <f>SUM(E17:E18)-E19</f>
        <v>0</v>
      </c>
      <c r="I19" s="9"/>
      <c r="J19" s="9"/>
      <c r="K19" s="9"/>
    </row>
    <row r="20" spans="1:11" x14ac:dyDescent="0.25">
      <c r="A20" s="7"/>
      <c r="B20" s="9"/>
      <c r="C20" s="17"/>
      <c r="D20" s="1"/>
      <c r="E20" s="1"/>
      <c r="F20" s="9"/>
      <c r="G20" s="84"/>
      <c r="H20" s="9"/>
      <c r="I20" s="9"/>
      <c r="J20" s="9"/>
      <c r="K20" s="9"/>
    </row>
    <row r="21" spans="1:11" x14ac:dyDescent="0.25">
      <c r="A21" s="7"/>
      <c r="B21" s="9"/>
      <c r="C21" s="17" t="s">
        <v>18</v>
      </c>
      <c r="D21" s="1"/>
      <c r="E21" s="1"/>
      <c r="F21" s="9"/>
      <c r="G21" s="84"/>
      <c r="H21" s="9"/>
      <c r="I21" s="9"/>
      <c r="J21" s="9"/>
      <c r="K21" s="9"/>
    </row>
    <row r="22" spans="1:11" x14ac:dyDescent="0.25">
      <c r="A22" s="7"/>
      <c r="B22" s="28"/>
      <c r="C22" s="19" t="s">
        <v>19</v>
      </c>
      <c r="D22" s="16">
        <v>0</v>
      </c>
      <c r="E22" s="16">
        <v>0</v>
      </c>
      <c r="F22" s="9"/>
      <c r="G22" s="84"/>
      <c r="H22" s="9"/>
      <c r="I22" s="9"/>
      <c r="J22" s="9"/>
      <c r="K22" s="9"/>
    </row>
    <row r="23" spans="1:11" x14ac:dyDescent="0.25">
      <c r="A23" s="7"/>
      <c r="B23" s="9"/>
      <c r="C23" s="25" t="s">
        <v>20</v>
      </c>
      <c r="D23" s="26">
        <v>110549</v>
      </c>
      <c r="E23" s="26">
        <v>109732</v>
      </c>
      <c r="F23" s="9"/>
      <c r="G23" s="124">
        <f>SUM(D19:D22)-D23</f>
        <v>0</v>
      </c>
      <c r="H23" s="124">
        <f>SUM(E19:E22)-E23</f>
        <v>0</v>
      </c>
      <c r="I23" s="9"/>
      <c r="J23" s="9"/>
      <c r="K23" s="9"/>
    </row>
    <row r="24" spans="1:11" x14ac:dyDescent="0.25">
      <c r="A24" s="7"/>
      <c r="B24" s="9"/>
      <c r="C24" s="29" t="s">
        <v>21</v>
      </c>
      <c r="D24" s="1"/>
      <c r="E24" s="1"/>
      <c r="F24" s="9"/>
      <c r="G24" s="84"/>
      <c r="H24" s="9"/>
      <c r="I24" s="9"/>
      <c r="J24" s="9"/>
      <c r="K24" s="9"/>
    </row>
    <row r="25" spans="1:11" x14ac:dyDescent="0.25">
      <c r="A25" s="7"/>
      <c r="B25" s="30"/>
      <c r="C25" s="31" t="s">
        <v>22</v>
      </c>
      <c r="D25" s="20">
        <v>110483</v>
      </c>
      <c r="E25" s="20">
        <v>109043</v>
      </c>
      <c r="F25" s="9"/>
      <c r="G25" s="84"/>
      <c r="H25" s="9"/>
      <c r="I25" s="9"/>
      <c r="J25" s="9"/>
      <c r="K25" s="9"/>
    </row>
    <row r="26" spans="1:11" x14ac:dyDescent="0.25">
      <c r="A26" s="7"/>
      <c r="B26" s="9"/>
      <c r="C26" s="32" t="s">
        <v>23</v>
      </c>
      <c r="D26" s="16">
        <v>66</v>
      </c>
      <c r="E26" s="16">
        <v>689</v>
      </c>
      <c r="F26" s="9"/>
      <c r="G26" s="84"/>
      <c r="H26" s="9"/>
      <c r="I26" s="9"/>
      <c r="J26" s="9"/>
      <c r="K26" s="9"/>
    </row>
    <row r="27" spans="1:11" x14ac:dyDescent="0.25">
      <c r="A27" s="7"/>
      <c r="B27" s="9"/>
      <c r="C27" s="33"/>
      <c r="D27" s="26">
        <v>110549</v>
      </c>
      <c r="E27" s="26">
        <v>109732</v>
      </c>
      <c r="F27" s="9"/>
      <c r="G27" s="124">
        <f>SUM(D25:D26)-D27</f>
        <v>0</v>
      </c>
      <c r="H27" s="124">
        <f>SUM(E25:E26)-E27</f>
        <v>0</v>
      </c>
      <c r="I27" s="9"/>
      <c r="J27" s="9"/>
      <c r="K27" s="9"/>
    </row>
    <row r="28" spans="1:11" x14ac:dyDescent="0.25">
      <c r="A28" s="7"/>
      <c r="B28" s="9"/>
      <c r="C28" s="34" t="s">
        <v>24</v>
      </c>
      <c r="D28" s="2"/>
      <c r="E28" s="2"/>
      <c r="F28" s="9"/>
      <c r="G28" s="84"/>
      <c r="H28" s="9"/>
      <c r="I28" s="9"/>
      <c r="J28" s="9"/>
      <c r="K28" s="9"/>
    </row>
    <row r="29" spans="1:11" x14ac:dyDescent="0.25">
      <c r="A29" s="7"/>
      <c r="B29" s="9"/>
      <c r="C29" s="35" t="s">
        <v>125</v>
      </c>
      <c r="D29" s="2"/>
      <c r="E29" s="2"/>
      <c r="F29" s="9"/>
      <c r="G29" s="84"/>
      <c r="H29" s="9"/>
      <c r="I29" s="9"/>
      <c r="J29" s="9"/>
      <c r="K29" s="9"/>
    </row>
    <row r="30" spans="1:11" x14ac:dyDescent="0.25">
      <c r="A30" s="7"/>
      <c r="B30" s="9"/>
      <c r="C30" s="36" t="s">
        <v>126</v>
      </c>
      <c r="D30" s="16">
        <v>0</v>
      </c>
      <c r="E30" s="16">
        <v>0</v>
      </c>
      <c r="F30" s="9"/>
      <c r="G30" s="124"/>
      <c r="H30" s="124"/>
      <c r="I30" s="9"/>
      <c r="J30" s="9"/>
      <c r="K30" s="9"/>
    </row>
    <row r="31" spans="1:11" x14ac:dyDescent="0.25">
      <c r="A31" s="7"/>
      <c r="B31" s="9"/>
      <c r="C31" s="25" t="s">
        <v>127</v>
      </c>
      <c r="D31" s="37">
        <v>0</v>
      </c>
      <c r="E31" s="37">
        <v>0</v>
      </c>
      <c r="F31" s="9"/>
      <c r="G31" s="124">
        <f>SUM(D30:D30)-D31</f>
        <v>0</v>
      </c>
      <c r="H31" s="124">
        <f>SUM(E30:E30)-E31</f>
        <v>0</v>
      </c>
      <c r="I31" s="9"/>
      <c r="J31" s="9"/>
      <c r="K31" s="9"/>
    </row>
    <row r="32" spans="1:11" x14ac:dyDescent="0.25">
      <c r="A32" s="7"/>
      <c r="B32" s="9"/>
      <c r="C32" s="35" t="s">
        <v>128</v>
      </c>
      <c r="D32" s="34"/>
      <c r="E32" s="34"/>
      <c r="F32" s="9"/>
      <c r="G32" s="84"/>
      <c r="H32" s="9"/>
      <c r="I32" s="9"/>
      <c r="J32" s="9"/>
      <c r="K32" s="9"/>
    </row>
    <row r="33" spans="1:12" x14ac:dyDescent="0.25">
      <c r="A33" s="7"/>
      <c r="B33" s="30"/>
      <c r="C33" s="36" t="s">
        <v>129</v>
      </c>
      <c r="D33" s="16">
        <v>0</v>
      </c>
      <c r="E33" s="16">
        <v>0</v>
      </c>
      <c r="F33" s="9"/>
      <c r="G33" s="120"/>
      <c r="H33" s="38"/>
      <c r="I33" s="38"/>
      <c r="J33" s="9"/>
      <c r="K33" s="9"/>
    </row>
    <row r="34" spans="1:12" x14ac:dyDescent="0.25">
      <c r="A34" s="7"/>
      <c r="B34" s="9"/>
      <c r="C34" s="25" t="s">
        <v>130</v>
      </c>
      <c r="D34" s="26">
        <v>0</v>
      </c>
      <c r="E34" s="26">
        <v>0</v>
      </c>
      <c r="F34" s="9"/>
      <c r="G34" s="124">
        <f>SUM(D33:D33)-D34</f>
        <v>0</v>
      </c>
      <c r="H34" s="124">
        <f>SUM(E33:E33)-E34</f>
        <v>0</v>
      </c>
      <c r="I34" s="38"/>
      <c r="J34" s="9"/>
      <c r="K34" s="9"/>
    </row>
    <row r="35" spans="1:12" x14ac:dyDescent="0.25">
      <c r="A35" s="7"/>
      <c r="B35" s="9"/>
      <c r="C35" s="39" t="s">
        <v>131</v>
      </c>
      <c r="D35" s="37">
        <v>0</v>
      </c>
      <c r="E35" s="37">
        <v>0</v>
      </c>
      <c r="F35" s="21"/>
      <c r="G35" s="124">
        <f>SUM(D31,D34)-D35</f>
        <v>0</v>
      </c>
      <c r="H35" s="124">
        <f>SUM(E31,E34)-E35</f>
        <v>0</v>
      </c>
      <c r="I35" s="38"/>
      <c r="J35" s="9"/>
      <c r="K35" s="9"/>
    </row>
    <row r="36" spans="1:12" ht="13" thickBot="1" x14ac:dyDescent="0.3">
      <c r="A36" s="7"/>
      <c r="B36" s="9"/>
      <c r="C36" s="40" t="s">
        <v>132</v>
      </c>
      <c r="D36" s="41">
        <v>110549</v>
      </c>
      <c r="E36" s="41">
        <v>109732</v>
      </c>
      <c r="F36" s="9"/>
      <c r="G36" s="124">
        <f>SUM(D27,D35)-D36</f>
        <v>0</v>
      </c>
      <c r="H36" s="124">
        <f>SUM(E27,E35)-E36</f>
        <v>0</v>
      </c>
      <c r="I36" s="9"/>
      <c r="J36" s="9"/>
      <c r="K36" s="9"/>
    </row>
    <row r="37" spans="1:12" x14ac:dyDescent="0.25">
      <c r="A37" s="7"/>
      <c r="B37" s="9"/>
      <c r="C37" s="42" t="s">
        <v>21</v>
      </c>
      <c r="D37" s="3"/>
      <c r="E37" s="3"/>
      <c r="F37" s="9"/>
      <c r="G37" s="84"/>
      <c r="H37" s="9"/>
      <c r="I37" s="9"/>
      <c r="J37" s="9"/>
      <c r="K37" s="9"/>
    </row>
    <row r="38" spans="1:12" x14ac:dyDescent="0.25">
      <c r="A38" s="7"/>
      <c r="B38" s="9"/>
      <c r="C38" s="43" t="s">
        <v>22</v>
      </c>
      <c r="D38" s="18">
        <v>110483</v>
      </c>
      <c r="E38" s="20">
        <v>109043</v>
      </c>
      <c r="F38" s="9"/>
      <c r="G38" s="84"/>
      <c r="H38" s="9"/>
      <c r="I38" s="9"/>
      <c r="J38" s="9"/>
      <c r="K38" s="9"/>
    </row>
    <row r="39" spans="1:12" x14ac:dyDescent="0.25">
      <c r="A39" s="7"/>
      <c r="B39" s="9"/>
      <c r="C39" s="44" t="s">
        <v>23</v>
      </c>
      <c r="D39" s="37">
        <v>66</v>
      </c>
      <c r="E39" s="16">
        <v>689</v>
      </c>
      <c r="F39" s="9"/>
      <c r="G39" s="84"/>
      <c r="H39" s="9"/>
      <c r="I39" s="9"/>
      <c r="J39" s="9"/>
      <c r="K39" s="9"/>
    </row>
    <row r="40" spans="1:12" x14ac:dyDescent="0.25">
      <c r="A40" s="7"/>
      <c r="B40" s="9"/>
      <c r="C40" s="45"/>
      <c r="D40" s="26">
        <v>110549</v>
      </c>
      <c r="E40" s="26">
        <v>109732</v>
      </c>
      <c r="F40" s="9"/>
      <c r="G40" s="124">
        <f>SUM(D38:D39)-D40</f>
        <v>0</v>
      </c>
      <c r="H40" s="124">
        <f>SUM(E38:E39)-E40</f>
        <v>0</v>
      </c>
      <c r="I40" s="9"/>
      <c r="J40" s="9"/>
      <c r="K40" s="9"/>
    </row>
    <row r="41" spans="1:12" x14ac:dyDescent="0.25">
      <c r="A41" s="7"/>
      <c r="B41" s="9"/>
      <c r="C41" s="19"/>
      <c r="D41" s="4"/>
      <c r="E41" s="4"/>
      <c r="F41" s="9"/>
      <c r="G41" s="84"/>
      <c r="H41" s="9"/>
      <c r="I41" s="9"/>
      <c r="J41" s="9"/>
      <c r="K41" s="9"/>
    </row>
    <row r="42" spans="1:12" x14ac:dyDescent="0.25">
      <c r="A42" s="7"/>
      <c r="B42" s="9"/>
      <c r="C42" s="9" t="s">
        <v>25</v>
      </c>
      <c r="D42" s="87">
        <v>34750</v>
      </c>
      <c r="E42" s="87">
        <v>34750</v>
      </c>
      <c r="F42" s="9"/>
      <c r="G42" s="84"/>
      <c r="H42" s="9"/>
      <c r="I42" s="9"/>
      <c r="J42" s="9"/>
      <c r="K42" s="9"/>
    </row>
    <row r="43" spans="1:12" x14ac:dyDescent="0.25">
      <c r="A43" s="7"/>
      <c r="B43" s="9"/>
      <c r="C43" s="45" t="s">
        <v>26</v>
      </c>
      <c r="D43" s="5">
        <v>3.17936690647482</v>
      </c>
      <c r="E43" s="132">
        <v>3.1379280575539568</v>
      </c>
      <c r="F43" s="9"/>
      <c r="G43" s="124">
        <f>D38/D42-D43</f>
        <v>0</v>
      </c>
      <c r="H43" s="124">
        <f>E38/E42-E43</f>
        <v>0</v>
      </c>
      <c r="I43" s="9"/>
      <c r="J43" s="9"/>
      <c r="K43" s="9"/>
    </row>
    <row r="44" spans="1:12" x14ac:dyDescent="0.25">
      <c r="A44" s="7"/>
      <c r="B44" s="9"/>
      <c r="C44" s="9"/>
      <c r="D44" s="9"/>
      <c r="E44" s="9"/>
      <c r="F44" s="9"/>
      <c r="G44" s="84"/>
      <c r="H44" s="9"/>
      <c r="I44" s="9"/>
      <c r="J44" s="9"/>
      <c r="K44" s="9"/>
    </row>
    <row r="45" spans="1:12" x14ac:dyDescent="0.25">
      <c r="A45" s="7"/>
      <c r="B45" s="8" t="s">
        <v>27</v>
      </c>
      <c r="C45" s="9"/>
      <c r="D45" s="9"/>
      <c r="E45" s="9"/>
      <c r="F45" s="9"/>
      <c r="G45" s="84"/>
      <c r="H45" s="9"/>
      <c r="I45" s="9"/>
      <c r="J45" s="9"/>
      <c r="K45" s="9"/>
    </row>
    <row r="46" spans="1:12" ht="33" x14ac:dyDescent="0.25">
      <c r="A46" s="7"/>
      <c r="B46" s="10" t="s">
        <v>28</v>
      </c>
      <c r="C46" s="46"/>
      <c r="D46" s="118" t="s">
        <v>141</v>
      </c>
      <c r="E46" s="118" t="s">
        <v>138</v>
      </c>
      <c r="F46" s="9"/>
      <c r="G46" s="84"/>
      <c r="H46" s="9"/>
      <c r="I46" s="9"/>
      <c r="J46" s="9"/>
      <c r="K46" s="9"/>
    </row>
    <row r="47" spans="1:12" x14ac:dyDescent="0.25">
      <c r="A47" s="7"/>
      <c r="B47" s="47"/>
      <c r="C47" s="48" t="s">
        <v>29</v>
      </c>
      <c r="D47" s="19"/>
      <c r="E47" s="19"/>
      <c r="F47" s="47"/>
      <c r="G47" s="84"/>
      <c r="H47" s="84"/>
      <c r="I47" s="84"/>
      <c r="J47" s="85"/>
      <c r="K47" s="85"/>
      <c r="L47" s="88"/>
    </row>
    <row r="48" spans="1:12" x14ac:dyDescent="0.25">
      <c r="A48" s="7"/>
      <c r="B48" s="9"/>
      <c r="C48" s="48" t="s">
        <v>30</v>
      </c>
      <c r="D48" s="48"/>
      <c r="E48" s="48"/>
      <c r="F48" s="9"/>
      <c r="G48" s="84"/>
      <c r="H48" s="84"/>
      <c r="I48" s="84"/>
      <c r="J48" s="65"/>
      <c r="K48" s="65"/>
      <c r="L48" s="88"/>
    </row>
    <row r="49" spans="1:12" x14ac:dyDescent="0.25">
      <c r="A49" s="7"/>
      <c r="B49" s="9"/>
      <c r="C49" s="49" t="s">
        <v>31</v>
      </c>
      <c r="D49" s="20">
        <v>14342</v>
      </c>
      <c r="E49" s="50">
        <v>14487</v>
      </c>
      <c r="F49" s="9"/>
      <c r="G49" s="96"/>
      <c r="H49" s="84"/>
      <c r="I49" s="89"/>
      <c r="J49" s="65"/>
      <c r="K49" s="65"/>
      <c r="L49" s="88"/>
    </row>
    <row r="50" spans="1:12" x14ac:dyDescent="0.25">
      <c r="A50" s="7"/>
      <c r="B50" s="9"/>
      <c r="C50" s="49" t="s">
        <v>32</v>
      </c>
      <c r="D50" s="20">
        <v>245398</v>
      </c>
      <c r="E50" s="50">
        <v>263108</v>
      </c>
      <c r="F50" s="9"/>
      <c r="G50" s="96"/>
      <c r="H50" s="84"/>
      <c r="I50" s="89"/>
      <c r="J50" s="65"/>
      <c r="K50" s="65"/>
      <c r="L50" s="88"/>
    </row>
    <row r="51" spans="1:12" x14ac:dyDescent="0.25">
      <c r="A51" s="7"/>
      <c r="B51" s="9"/>
      <c r="C51" s="19" t="s">
        <v>33</v>
      </c>
      <c r="D51" s="51">
        <v>155402</v>
      </c>
      <c r="E51" s="52">
        <v>141470</v>
      </c>
      <c r="F51" s="9"/>
      <c r="G51" s="96"/>
      <c r="H51" s="84"/>
      <c r="I51" s="89"/>
      <c r="J51" s="65"/>
      <c r="K51" s="65"/>
      <c r="L51" s="88"/>
    </row>
    <row r="52" spans="1:12" x14ac:dyDescent="0.25">
      <c r="A52" s="7"/>
      <c r="B52" s="9"/>
      <c r="C52" s="19" t="s">
        <v>34</v>
      </c>
      <c r="D52" s="51">
        <v>0</v>
      </c>
      <c r="E52" s="52">
        <v>2359</v>
      </c>
      <c r="F52" s="9"/>
      <c r="G52" s="84"/>
      <c r="H52" s="84"/>
      <c r="I52" s="89"/>
      <c r="J52" s="65"/>
      <c r="K52" s="65"/>
      <c r="L52" s="88"/>
    </row>
    <row r="53" spans="1:12" x14ac:dyDescent="0.25">
      <c r="A53" s="7"/>
      <c r="B53" s="9"/>
      <c r="C53" s="19" t="s">
        <v>35</v>
      </c>
      <c r="D53" s="51">
        <v>27782</v>
      </c>
      <c r="E53" s="52">
        <v>19249</v>
      </c>
      <c r="F53" s="84"/>
      <c r="G53" s="96"/>
      <c r="H53" s="84"/>
      <c r="I53" s="89"/>
      <c r="J53" s="65"/>
      <c r="K53" s="65"/>
      <c r="L53" s="88"/>
    </row>
    <row r="54" spans="1:12" x14ac:dyDescent="0.25">
      <c r="A54" s="7"/>
      <c r="B54" s="9"/>
      <c r="C54" s="19" t="s">
        <v>36</v>
      </c>
      <c r="D54" s="51">
        <v>81448</v>
      </c>
      <c r="E54" s="52">
        <v>65532</v>
      </c>
      <c r="F54" s="84"/>
      <c r="G54" s="96"/>
      <c r="H54" s="84"/>
      <c r="I54" s="84"/>
      <c r="J54" s="90"/>
      <c r="K54" s="90"/>
      <c r="L54" s="88"/>
    </row>
    <row r="55" spans="1:12" x14ac:dyDescent="0.25">
      <c r="A55" s="7"/>
      <c r="B55" s="9"/>
      <c r="C55" s="19" t="s">
        <v>37</v>
      </c>
      <c r="D55" s="51">
        <v>34540</v>
      </c>
      <c r="E55" s="52">
        <v>33903</v>
      </c>
      <c r="F55" s="61"/>
      <c r="G55" s="61"/>
      <c r="H55" s="84"/>
      <c r="I55" s="84"/>
      <c r="J55" s="84"/>
      <c r="K55" s="84"/>
      <c r="L55" s="88"/>
    </row>
    <row r="56" spans="1:12" x14ac:dyDescent="0.25">
      <c r="A56" s="7"/>
      <c r="B56" s="9"/>
      <c r="C56" s="45"/>
      <c r="D56" s="53">
        <v>558912</v>
      </c>
      <c r="E56" s="53">
        <v>540108</v>
      </c>
      <c r="F56" s="61"/>
      <c r="G56" s="124">
        <f>SUM(D49:D55)-D56</f>
        <v>0</v>
      </c>
      <c r="H56" s="124">
        <f>SUM(E49:E55)-E56</f>
        <v>0</v>
      </c>
      <c r="I56" s="84"/>
      <c r="J56" s="65"/>
      <c r="K56" s="65"/>
      <c r="L56" s="88"/>
    </row>
    <row r="57" spans="1:12" x14ac:dyDescent="0.25">
      <c r="A57" s="7"/>
      <c r="B57" s="9"/>
      <c r="C57" s="48" t="s">
        <v>38</v>
      </c>
      <c r="D57" s="48"/>
      <c r="E57" s="48"/>
      <c r="F57" s="61"/>
      <c r="G57" s="84"/>
      <c r="H57" s="84"/>
      <c r="I57" s="84"/>
      <c r="J57" s="65"/>
      <c r="K57" s="65"/>
      <c r="L57" s="88"/>
    </row>
    <row r="58" spans="1:12" x14ac:dyDescent="0.25">
      <c r="A58" s="7"/>
      <c r="B58" s="9"/>
      <c r="C58" s="49" t="s">
        <v>39</v>
      </c>
      <c r="D58" s="51">
        <v>199077</v>
      </c>
      <c r="E58" s="52">
        <v>122062</v>
      </c>
      <c r="F58" s="84"/>
      <c r="G58" s="96"/>
      <c r="H58" s="84"/>
      <c r="I58" s="84"/>
      <c r="J58" s="65"/>
      <c r="K58" s="84"/>
      <c r="L58" s="88"/>
    </row>
    <row r="59" spans="1:12" x14ac:dyDescent="0.25">
      <c r="A59" s="7"/>
      <c r="B59" s="9"/>
      <c r="C59" s="49" t="s">
        <v>40</v>
      </c>
      <c r="D59" s="51">
        <v>101480</v>
      </c>
      <c r="E59" s="52">
        <v>92646</v>
      </c>
      <c r="F59" s="84"/>
      <c r="G59" s="96"/>
      <c r="H59" s="84"/>
      <c r="I59" s="91"/>
      <c r="J59" s="92"/>
      <c r="K59" s="92"/>
      <c r="L59" s="88"/>
    </row>
    <row r="60" spans="1:12" x14ac:dyDescent="0.25">
      <c r="A60" s="7"/>
      <c r="B60" s="9"/>
      <c r="C60" s="19" t="s">
        <v>41</v>
      </c>
      <c r="D60" s="51">
        <v>463</v>
      </c>
      <c r="E60" s="52">
        <v>293</v>
      </c>
      <c r="F60" s="84"/>
      <c r="G60" s="96"/>
      <c r="H60" s="84"/>
      <c r="I60" s="84"/>
      <c r="J60" s="84"/>
      <c r="K60" s="84"/>
      <c r="L60" s="88"/>
    </row>
    <row r="61" spans="1:12" x14ac:dyDescent="0.25">
      <c r="A61" s="7"/>
      <c r="B61" s="9"/>
      <c r="C61" s="19" t="s">
        <v>42</v>
      </c>
      <c r="D61" s="51">
        <v>34572</v>
      </c>
      <c r="E61" s="52">
        <v>42612</v>
      </c>
      <c r="F61" s="84"/>
      <c r="G61" s="96"/>
      <c r="H61" s="84"/>
      <c r="I61" s="84"/>
      <c r="J61" s="84"/>
      <c r="K61" s="84"/>
      <c r="L61" s="88"/>
    </row>
    <row r="62" spans="1:12" x14ac:dyDescent="0.25">
      <c r="A62" s="7"/>
      <c r="B62" s="9"/>
      <c r="C62" s="19" t="s">
        <v>43</v>
      </c>
      <c r="D62" s="51">
        <v>43486</v>
      </c>
      <c r="E62" s="52">
        <v>4814</v>
      </c>
      <c r="F62" s="84"/>
      <c r="G62" s="84"/>
      <c r="H62" s="84"/>
      <c r="I62" s="84"/>
      <c r="J62" s="84"/>
      <c r="K62" s="84"/>
      <c r="L62" s="88"/>
    </row>
    <row r="63" spans="1:12" x14ac:dyDescent="0.25">
      <c r="A63" s="7"/>
      <c r="B63" s="9"/>
      <c r="C63" s="19" t="s">
        <v>44</v>
      </c>
      <c r="D63" s="51">
        <v>48579</v>
      </c>
      <c r="E63" s="52">
        <v>52687</v>
      </c>
      <c r="F63" s="84"/>
      <c r="G63" s="84"/>
      <c r="H63" s="84"/>
      <c r="I63" s="84"/>
      <c r="J63" s="84"/>
      <c r="K63" s="84"/>
      <c r="L63" s="88"/>
    </row>
    <row r="64" spans="1:12" x14ac:dyDescent="0.25">
      <c r="A64" s="7"/>
      <c r="B64" s="9"/>
      <c r="C64" s="19" t="s">
        <v>45</v>
      </c>
      <c r="D64" s="51">
        <v>25641</v>
      </c>
      <c r="E64" s="52">
        <v>2638</v>
      </c>
      <c r="F64" s="93"/>
      <c r="G64" s="96"/>
      <c r="H64" s="84"/>
      <c r="I64" s="84"/>
      <c r="J64" s="84"/>
      <c r="K64" s="84"/>
      <c r="L64" s="88"/>
    </row>
    <row r="65" spans="1:12" x14ac:dyDescent="0.25">
      <c r="A65" s="7"/>
      <c r="B65" s="9"/>
      <c r="C65" s="54"/>
      <c r="D65" s="53">
        <v>453298</v>
      </c>
      <c r="E65" s="55">
        <v>317752</v>
      </c>
      <c r="F65" s="93"/>
      <c r="G65" s="124">
        <f>SUM(D58:D64)-D65</f>
        <v>0</v>
      </c>
      <c r="H65" s="124">
        <f>SUM(E58:E64)-E65</f>
        <v>0</v>
      </c>
      <c r="I65" s="84"/>
      <c r="J65" s="84"/>
      <c r="K65" s="84"/>
      <c r="L65" s="88"/>
    </row>
    <row r="66" spans="1:12" x14ac:dyDescent="0.25">
      <c r="A66" s="7"/>
      <c r="B66" s="9"/>
      <c r="C66" s="19" t="s">
        <v>46</v>
      </c>
      <c r="D66" s="51">
        <v>0</v>
      </c>
      <c r="E66" s="52">
        <v>0</v>
      </c>
      <c r="F66" s="93"/>
      <c r="G66" s="96"/>
      <c r="H66" s="84"/>
      <c r="I66" s="84"/>
      <c r="J66" s="84"/>
      <c r="K66" s="84"/>
      <c r="L66" s="88"/>
    </row>
    <row r="67" spans="1:12" x14ac:dyDescent="0.25">
      <c r="A67" s="7"/>
      <c r="B67" s="9"/>
      <c r="C67" s="19" t="s">
        <v>47</v>
      </c>
      <c r="D67" s="51">
        <v>816</v>
      </c>
      <c r="E67" s="52">
        <v>1269</v>
      </c>
      <c r="F67" s="93"/>
      <c r="G67" s="96"/>
      <c r="H67" s="84"/>
      <c r="I67" s="84"/>
      <c r="J67" s="84"/>
      <c r="K67" s="84"/>
      <c r="L67" s="88"/>
    </row>
    <row r="68" spans="1:12" x14ac:dyDescent="0.25">
      <c r="A68" s="7"/>
      <c r="B68" s="9"/>
      <c r="C68" s="25"/>
      <c r="D68" s="53">
        <v>454114</v>
      </c>
      <c r="E68" s="53">
        <v>319021</v>
      </c>
      <c r="F68" s="84"/>
      <c r="G68" s="124">
        <f>SUM(D65:D67)-D68</f>
        <v>0</v>
      </c>
      <c r="H68" s="124">
        <f>SUM(E65:E67)-E68</f>
        <v>0</v>
      </c>
      <c r="I68" s="84"/>
      <c r="J68" s="84"/>
      <c r="K68" s="84"/>
      <c r="L68" s="88"/>
    </row>
    <row r="69" spans="1:12" x14ac:dyDescent="0.25">
      <c r="A69" s="7"/>
      <c r="B69" s="9"/>
      <c r="C69" s="25" t="s">
        <v>48</v>
      </c>
      <c r="D69" s="53">
        <v>1013026</v>
      </c>
      <c r="E69" s="55">
        <v>859129</v>
      </c>
      <c r="F69" s="84"/>
      <c r="G69" s="124">
        <f>SUM(D56,D68)-D69</f>
        <v>0</v>
      </c>
      <c r="H69" s="124">
        <f>SUM(E56,E68)-E69</f>
        <v>0</v>
      </c>
      <c r="I69" s="84"/>
      <c r="J69" s="84"/>
      <c r="K69" s="84"/>
      <c r="L69" s="88"/>
    </row>
    <row r="70" spans="1:12" x14ac:dyDescent="0.25">
      <c r="A70" s="7"/>
      <c r="B70" s="9"/>
      <c r="C70" s="17" t="s">
        <v>49</v>
      </c>
      <c r="D70" s="56"/>
      <c r="E70" s="56"/>
      <c r="F70" s="84"/>
      <c r="G70" s="9"/>
      <c r="H70" s="84"/>
      <c r="I70" s="84"/>
      <c r="J70" s="84"/>
      <c r="K70" s="84"/>
      <c r="L70" s="88"/>
    </row>
    <row r="71" spans="1:12" x14ac:dyDescent="0.25">
      <c r="A71" s="7"/>
      <c r="B71" s="9"/>
      <c r="C71" s="17" t="s">
        <v>50</v>
      </c>
      <c r="D71" s="56"/>
      <c r="E71" s="56"/>
      <c r="F71" s="84"/>
      <c r="G71" s="9"/>
      <c r="H71" s="84"/>
      <c r="I71" s="84"/>
      <c r="J71" s="84"/>
      <c r="K71" s="84"/>
      <c r="L71" s="88"/>
    </row>
    <row r="72" spans="1:12" x14ac:dyDescent="0.25">
      <c r="A72" s="7"/>
      <c r="B72" s="9"/>
      <c r="C72" s="19" t="s">
        <v>51</v>
      </c>
      <c r="D72" s="51">
        <v>173750</v>
      </c>
      <c r="E72" s="52">
        <v>173750</v>
      </c>
      <c r="F72" s="61"/>
      <c r="G72" s="9"/>
      <c r="H72" s="93"/>
      <c r="I72" s="84"/>
      <c r="J72" s="84"/>
      <c r="K72" s="84"/>
      <c r="L72" s="88"/>
    </row>
    <row r="73" spans="1:12" x14ac:dyDescent="0.25">
      <c r="A73" s="7"/>
      <c r="B73" s="9"/>
      <c r="C73" s="19" t="s">
        <v>52</v>
      </c>
      <c r="D73" s="51">
        <v>5223</v>
      </c>
      <c r="E73" s="52">
        <v>5223</v>
      </c>
      <c r="F73" s="84"/>
      <c r="G73" s="9"/>
      <c r="H73" s="84"/>
      <c r="I73" s="84"/>
      <c r="J73" s="84"/>
      <c r="K73" s="84"/>
      <c r="L73" s="88"/>
    </row>
    <row r="74" spans="1:12" x14ac:dyDescent="0.25">
      <c r="A74" s="7"/>
      <c r="B74" s="9"/>
      <c r="C74" s="19" t="s">
        <v>53</v>
      </c>
      <c r="D74" s="51">
        <v>0</v>
      </c>
      <c r="E74" s="52">
        <v>0</v>
      </c>
      <c r="F74" s="84"/>
      <c r="G74" s="9"/>
      <c r="H74" s="84"/>
      <c r="I74" s="84"/>
      <c r="J74" s="84"/>
      <c r="K74" s="84"/>
      <c r="L74" s="88"/>
    </row>
    <row r="75" spans="1:12" x14ac:dyDescent="0.25">
      <c r="A75" s="7"/>
      <c r="B75" s="9"/>
      <c r="C75" s="19" t="s">
        <v>54</v>
      </c>
      <c r="D75" s="51">
        <v>0</v>
      </c>
      <c r="E75" s="52">
        <v>0</v>
      </c>
      <c r="F75" s="84"/>
      <c r="G75" s="9"/>
      <c r="H75" s="93"/>
      <c r="I75" s="84"/>
      <c r="J75" s="84"/>
      <c r="K75" s="84"/>
      <c r="L75" s="88"/>
    </row>
    <row r="76" spans="1:12" x14ac:dyDescent="0.25">
      <c r="A76" s="7"/>
      <c r="B76" s="30"/>
      <c r="C76" s="19" t="s">
        <v>55</v>
      </c>
      <c r="D76" s="51">
        <v>200006</v>
      </c>
      <c r="E76" s="52">
        <v>89523</v>
      </c>
      <c r="F76" s="84"/>
      <c r="G76" s="9"/>
      <c r="H76" s="94"/>
      <c r="I76" s="84"/>
      <c r="J76" s="84"/>
      <c r="K76" s="84"/>
      <c r="L76" s="88"/>
    </row>
    <row r="77" spans="1:12" x14ac:dyDescent="0.25">
      <c r="A77" s="7"/>
      <c r="B77" s="9"/>
      <c r="C77" s="25" t="s">
        <v>56</v>
      </c>
      <c r="D77" s="55">
        <v>378979</v>
      </c>
      <c r="E77" s="55">
        <v>268496</v>
      </c>
      <c r="F77" s="61"/>
      <c r="G77" s="124">
        <f>SUM(D72:D76)-D77</f>
        <v>0</v>
      </c>
      <c r="H77" s="124">
        <f>SUM(E72:E76)-E77</f>
        <v>0</v>
      </c>
      <c r="I77" s="9"/>
      <c r="J77" s="9"/>
      <c r="K77" s="9"/>
    </row>
    <row r="78" spans="1:12" x14ac:dyDescent="0.25">
      <c r="A78" s="7"/>
      <c r="B78" s="9"/>
      <c r="C78" s="19" t="s">
        <v>57</v>
      </c>
      <c r="D78" s="51">
        <v>18068</v>
      </c>
      <c r="E78" s="52">
        <v>18002</v>
      </c>
      <c r="F78" s="84"/>
      <c r="G78" s="9"/>
      <c r="H78" s="9"/>
      <c r="I78" s="9"/>
      <c r="J78" s="9"/>
      <c r="K78" s="9"/>
    </row>
    <row r="79" spans="1:12" x14ac:dyDescent="0.25">
      <c r="A79" s="7"/>
      <c r="B79" s="9"/>
      <c r="C79" s="25" t="s">
        <v>58</v>
      </c>
      <c r="D79" s="55">
        <v>397047</v>
      </c>
      <c r="E79" s="55">
        <v>286498</v>
      </c>
      <c r="F79" s="84"/>
      <c r="G79" s="124">
        <f>SUM(D77:D78)-D79</f>
        <v>0</v>
      </c>
      <c r="H79" s="124">
        <f>SUM(E77:E78)-E79</f>
        <v>0</v>
      </c>
      <c r="I79" s="9"/>
      <c r="J79" s="9"/>
      <c r="K79" s="9"/>
    </row>
    <row r="80" spans="1:12" x14ac:dyDescent="0.25">
      <c r="A80" s="7"/>
      <c r="B80" s="9"/>
      <c r="C80" s="17" t="s">
        <v>59</v>
      </c>
      <c r="D80" s="56"/>
      <c r="E80" s="56"/>
      <c r="F80" s="84"/>
      <c r="G80" s="9"/>
      <c r="H80" s="9"/>
      <c r="I80" s="9"/>
      <c r="J80" s="9"/>
      <c r="K80" s="9"/>
    </row>
    <row r="81" spans="1:11" x14ac:dyDescent="0.25">
      <c r="A81" s="7"/>
      <c r="B81" s="9"/>
      <c r="C81" s="19" t="s">
        <v>60</v>
      </c>
      <c r="D81" s="51">
        <v>163649</v>
      </c>
      <c r="E81" s="52">
        <v>163649</v>
      </c>
      <c r="F81" s="84"/>
      <c r="G81" s="96"/>
      <c r="H81" s="84"/>
      <c r="I81" s="84"/>
      <c r="J81" s="84"/>
      <c r="K81" s="84"/>
    </row>
    <row r="82" spans="1:11" x14ac:dyDescent="0.25">
      <c r="A82" s="7"/>
      <c r="B82" s="9"/>
      <c r="C82" s="19" t="s">
        <v>61</v>
      </c>
      <c r="D82" s="51">
        <v>48961</v>
      </c>
      <c r="E82" s="52">
        <v>47583</v>
      </c>
      <c r="F82" s="95"/>
      <c r="G82" s="95"/>
      <c r="H82" s="84"/>
      <c r="I82" s="84"/>
      <c r="J82" s="84"/>
      <c r="K82" s="84"/>
    </row>
    <row r="83" spans="1:11" x14ac:dyDescent="0.25">
      <c r="A83" s="7"/>
      <c r="B83" s="9"/>
      <c r="C83" s="19" t="s">
        <v>62</v>
      </c>
      <c r="D83" s="51">
        <v>131124</v>
      </c>
      <c r="E83" s="52">
        <v>76734</v>
      </c>
      <c r="F83" s="95"/>
      <c r="G83" s="95"/>
      <c r="H83" s="97"/>
      <c r="I83" s="97"/>
      <c r="J83" s="97"/>
      <c r="K83" s="97"/>
    </row>
    <row r="84" spans="1:11" x14ac:dyDescent="0.25">
      <c r="A84" s="7"/>
      <c r="B84" s="30"/>
      <c r="C84" s="19" t="s">
        <v>63</v>
      </c>
      <c r="D84" s="51">
        <v>0</v>
      </c>
      <c r="E84" s="52">
        <v>402</v>
      </c>
      <c r="F84" s="84"/>
      <c r="G84" s="84"/>
      <c r="H84" s="84"/>
      <c r="I84" s="84"/>
      <c r="J84" s="84"/>
      <c r="K84" s="84"/>
    </row>
    <row r="85" spans="1:11" x14ac:dyDescent="0.25">
      <c r="A85" s="7"/>
      <c r="B85" s="9"/>
      <c r="C85" s="45"/>
      <c r="D85" s="55">
        <v>343734</v>
      </c>
      <c r="E85" s="55">
        <v>288368</v>
      </c>
      <c r="F85" s="84"/>
      <c r="G85" s="124">
        <f>SUM(D81:D84)-D85</f>
        <v>0</v>
      </c>
      <c r="H85" s="124">
        <f>SUM(E81:E84)-E85</f>
        <v>0</v>
      </c>
      <c r="I85" s="98"/>
      <c r="J85" s="98"/>
      <c r="K85" s="98"/>
    </row>
    <row r="86" spans="1:11" x14ac:dyDescent="0.25">
      <c r="A86" s="7"/>
      <c r="B86" s="9"/>
      <c r="C86" s="17" t="s">
        <v>64</v>
      </c>
      <c r="D86" s="56"/>
      <c r="E86" s="56"/>
      <c r="F86" s="84"/>
      <c r="G86" s="84"/>
      <c r="H86" s="99"/>
      <c r="I86" s="100"/>
      <c r="J86" s="101"/>
      <c r="K86" s="100"/>
    </row>
    <row r="87" spans="1:11" x14ac:dyDescent="0.25">
      <c r="A87" s="7"/>
      <c r="B87" s="9"/>
      <c r="C87" s="19" t="s">
        <v>65</v>
      </c>
      <c r="D87" s="51">
        <v>11642</v>
      </c>
      <c r="E87" s="52">
        <v>11642</v>
      </c>
      <c r="F87" s="84"/>
      <c r="G87" s="84"/>
      <c r="H87" s="99"/>
      <c r="I87" s="100"/>
      <c r="J87" s="101"/>
      <c r="K87" s="100"/>
    </row>
    <row r="88" spans="1:11" x14ac:dyDescent="0.25">
      <c r="A88" s="7"/>
      <c r="B88" s="9"/>
      <c r="C88" s="19" t="s">
        <v>66</v>
      </c>
      <c r="D88" s="51">
        <v>9558</v>
      </c>
      <c r="E88" s="52">
        <v>9558</v>
      </c>
      <c r="F88" s="95"/>
      <c r="G88" s="95"/>
      <c r="H88" s="97"/>
      <c r="I88" s="102"/>
      <c r="J88" s="102"/>
      <c r="K88" s="102"/>
    </row>
    <row r="89" spans="1:11" x14ac:dyDescent="0.25">
      <c r="A89" s="7"/>
      <c r="B89" s="9"/>
      <c r="C89" s="19" t="s">
        <v>67</v>
      </c>
      <c r="D89" s="51">
        <v>67117</v>
      </c>
      <c r="E89" s="52">
        <v>103782</v>
      </c>
      <c r="F89" s="95"/>
      <c r="G89" s="95"/>
      <c r="H89" s="97"/>
      <c r="I89" s="103"/>
      <c r="J89" s="103"/>
      <c r="K89" s="103"/>
    </row>
    <row r="90" spans="1:11" x14ac:dyDescent="0.25">
      <c r="A90" s="7"/>
      <c r="B90" s="9"/>
      <c r="C90" s="19" t="s">
        <v>68</v>
      </c>
      <c r="D90" s="51">
        <v>12131</v>
      </c>
      <c r="E90" s="52">
        <v>13023</v>
      </c>
      <c r="F90" s="9"/>
      <c r="G90" s="84"/>
      <c r="H90" s="84"/>
      <c r="I90" s="104"/>
      <c r="J90" s="104"/>
      <c r="K90" s="104"/>
    </row>
    <row r="91" spans="1:11" x14ac:dyDescent="0.25">
      <c r="A91" s="7"/>
      <c r="B91" s="9"/>
      <c r="C91" s="19" t="s">
        <v>69</v>
      </c>
      <c r="D91" s="51">
        <v>90073</v>
      </c>
      <c r="E91" s="52">
        <v>97691</v>
      </c>
      <c r="F91" s="9"/>
      <c r="G91" s="96"/>
      <c r="H91" s="84"/>
      <c r="I91" s="84"/>
      <c r="J91" s="84"/>
      <c r="K91" s="84"/>
    </row>
    <row r="92" spans="1:11" x14ac:dyDescent="0.25">
      <c r="A92" s="7"/>
      <c r="B92" s="9"/>
      <c r="C92" s="19" t="s">
        <v>70</v>
      </c>
      <c r="D92" s="51">
        <v>81487</v>
      </c>
      <c r="E92" s="52">
        <v>48330</v>
      </c>
      <c r="F92" s="9"/>
      <c r="G92" s="84"/>
      <c r="H92" s="84"/>
      <c r="I92" s="84"/>
      <c r="J92" s="105"/>
      <c r="K92" s="84"/>
    </row>
    <row r="93" spans="1:11" x14ac:dyDescent="0.25">
      <c r="A93" s="7"/>
      <c r="B93" s="9"/>
      <c r="C93" s="19" t="s">
        <v>71</v>
      </c>
      <c r="D93" s="51">
        <v>237</v>
      </c>
      <c r="E93" s="52">
        <v>237</v>
      </c>
      <c r="F93" s="9"/>
      <c r="G93" s="84"/>
      <c r="H93" s="106"/>
      <c r="I93" s="84"/>
      <c r="J93" s="65"/>
      <c r="K93" s="84"/>
    </row>
    <row r="94" spans="1:11" x14ac:dyDescent="0.25">
      <c r="A94" s="7"/>
      <c r="B94" s="9"/>
      <c r="C94" s="25"/>
      <c r="D94" s="55">
        <v>272245</v>
      </c>
      <c r="E94" s="55">
        <v>284263</v>
      </c>
      <c r="F94" s="9"/>
      <c r="G94" s="124">
        <f>SUM(D87:D93)-D94</f>
        <v>0</v>
      </c>
      <c r="H94" s="124">
        <f>SUM(E87:E93)-E94</f>
        <v>0</v>
      </c>
      <c r="I94" s="84"/>
      <c r="J94" s="65"/>
      <c r="K94" s="84"/>
    </row>
    <row r="95" spans="1:11" x14ac:dyDescent="0.25">
      <c r="A95" s="7"/>
      <c r="B95" s="9"/>
      <c r="C95" s="19" t="s">
        <v>72</v>
      </c>
      <c r="D95" s="51">
        <v>0</v>
      </c>
      <c r="E95" s="52">
        <v>0</v>
      </c>
      <c r="F95" s="9"/>
      <c r="G95" s="84"/>
      <c r="H95" s="84"/>
      <c r="I95" s="84"/>
      <c r="J95" s="105"/>
      <c r="K95" s="84"/>
    </row>
    <row r="96" spans="1:11" x14ac:dyDescent="0.25">
      <c r="A96" s="7"/>
      <c r="B96" s="9"/>
      <c r="C96" s="45"/>
      <c r="D96" s="55">
        <v>272245</v>
      </c>
      <c r="E96" s="55">
        <v>284263</v>
      </c>
      <c r="F96" s="9"/>
      <c r="G96" s="124">
        <f>SUM(D94:D95)-D96</f>
        <v>0</v>
      </c>
      <c r="H96" s="124">
        <f>SUM(E94:E95)-E96</f>
        <v>0</v>
      </c>
      <c r="I96" s="84"/>
      <c r="J96" s="65"/>
      <c r="K96" s="84"/>
    </row>
    <row r="97" spans="1:11" x14ac:dyDescent="0.25">
      <c r="A97" s="7"/>
      <c r="B97" s="9"/>
      <c r="C97" s="17" t="s">
        <v>73</v>
      </c>
      <c r="D97" s="56">
        <v>615979</v>
      </c>
      <c r="E97" s="56">
        <v>572631</v>
      </c>
      <c r="F97" s="9"/>
      <c r="G97" s="124">
        <f>SUM(D85,D94)-D97</f>
        <v>0</v>
      </c>
      <c r="H97" s="124">
        <f>SUM(E85,E94)-E97</f>
        <v>0</v>
      </c>
      <c r="I97" s="84"/>
      <c r="J97" s="65"/>
      <c r="K97" s="84"/>
    </row>
    <row r="98" spans="1:11" x14ac:dyDescent="0.25">
      <c r="A98" s="7"/>
      <c r="B98" s="9"/>
      <c r="C98" s="25" t="s">
        <v>74</v>
      </c>
      <c r="D98" s="55">
        <v>1013026</v>
      </c>
      <c r="E98" s="55">
        <v>859129</v>
      </c>
      <c r="F98" s="9"/>
      <c r="G98" s="124">
        <f>SUM(D79,D97)-D98</f>
        <v>0</v>
      </c>
      <c r="H98" s="124">
        <f>SUM(E79,E97)-E98</f>
        <v>0</v>
      </c>
      <c r="I98" s="84"/>
      <c r="J98" s="65"/>
      <c r="K98" s="84"/>
    </row>
    <row r="99" spans="1:11" x14ac:dyDescent="0.25">
      <c r="A99" s="7"/>
      <c r="B99" s="9"/>
      <c r="C99" s="9"/>
      <c r="D99" s="9"/>
      <c r="E99" s="9"/>
      <c r="F99" s="9"/>
      <c r="G99" s="84"/>
      <c r="H99" s="84"/>
      <c r="I99" s="91"/>
      <c r="J99" s="92"/>
      <c r="K99" s="107"/>
    </row>
    <row r="100" spans="1:11" x14ac:dyDescent="0.25">
      <c r="A100" s="7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x14ac:dyDescent="0.25">
      <c r="A101" s="7"/>
      <c r="B101" s="8" t="s">
        <v>75</v>
      </c>
      <c r="C101" s="9"/>
      <c r="D101" s="9"/>
      <c r="E101" s="9"/>
      <c r="F101" s="9"/>
      <c r="G101" s="9"/>
      <c r="H101" s="9"/>
      <c r="I101" s="9"/>
      <c r="J101" s="9"/>
      <c r="K101" s="9"/>
    </row>
    <row r="102" spans="1:11" ht="22" x14ac:dyDescent="0.25">
      <c r="A102" s="7"/>
      <c r="B102" s="10" t="s">
        <v>76</v>
      </c>
      <c r="C102" s="9"/>
      <c r="D102" s="130" t="s">
        <v>139</v>
      </c>
      <c r="E102" s="130" t="s">
        <v>140</v>
      </c>
      <c r="F102" s="84"/>
      <c r="G102" s="108"/>
      <c r="H102" s="108"/>
      <c r="I102" s="108"/>
      <c r="J102" s="108"/>
      <c r="K102" s="112"/>
    </row>
    <row r="103" spans="1:11" x14ac:dyDescent="0.25">
      <c r="A103" s="7"/>
      <c r="B103" s="9"/>
      <c r="C103" s="58" t="s">
        <v>77</v>
      </c>
      <c r="D103" s="59"/>
      <c r="E103" s="60"/>
      <c r="F103" s="106"/>
      <c r="G103" s="61"/>
      <c r="H103" s="61"/>
      <c r="I103" s="61"/>
      <c r="J103" s="61"/>
      <c r="K103" s="61"/>
    </row>
    <row r="104" spans="1:11" x14ac:dyDescent="0.25">
      <c r="A104" s="7"/>
      <c r="B104" s="9"/>
      <c r="C104" s="19" t="s">
        <v>78</v>
      </c>
      <c r="D104" s="51">
        <v>665990</v>
      </c>
      <c r="E104" s="52">
        <v>616797</v>
      </c>
      <c r="F104" s="106"/>
      <c r="G104" s="61"/>
      <c r="H104" s="61"/>
      <c r="I104" s="61"/>
      <c r="J104" s="61"/>
      <c r="K104" s="61"/>
    </row>
    <row r="105" spans="1:11" x14ac:dyDescent="0.25">
      <c r="A105" s="7"/>
      <c r="B105" s="9"/>
      <c r="C105" s="19" t="s">
        <v>79</v>
      </c>
      <c r="D105" s="51">
        <v>-97712</v>
      </c>
      <c r="E105" s="52">
        <v>-95383</v>
      </c>
      <c r="F105" s="106"/>
      <c r="G105" s="61"/>
      <c r="H105" s="61"/>
      <c r="I105" s="61"/>
      <c r="J105" s="61"/>
      <c r="K105" s="61"/>
    </row>
    <row r="106" spans="1:11" x14ac:dyDescent="0.25">
      <c r="A106" s="7"/>
      <c r="B106" s="9"/>
      <c r="C106" s="19" t="s">
        <v>80</v>
      </c>
      <c r="D106" s="51">
        <v>-421259</v>
      </c>
      <c r="E106" s="51">
        <v>-312934</v>
      </c>
      <c r="F106" s="65"/>
      <c r="G106" s="113"/>
      <c r="H106" s="113"/>
      <c r="I106" s="113"/>
      <c r="J106" s="113"/>
      <c r="K106" s="113"/>
    </row>
    <row r="107" spans="1:11" x14ac:dyDescent="0.25">
      <c r="A107" s="7"/>
      <c r="B107" s="9"/>
      <c r="C107" s="19" t="s">
        <v>81</v>
      </c>
      <c r="D107" s="51">
        <v>-17072</v>
      </c>
      <c r="E107" s="51">
        <v>-10924</v>
      </c>
      <c r="F107" s="65"/>
      <c r="G107" s="84"/>
      <c r="H107" s="84"/>
      <c r="I107" s="114"/>
      <c r="J107" s="84"/>
      <c r="K107" s="84"/>
    </row>
    <row r="108" spans="1:11" x14ac:dyDescent="0.25">
      <c r="A108" s="7"/>
      <c r="B108" s="9"/>
      <c r="C108" s="25" t="s">
        <v>77</v>
      </c>
      <c r="D108" s="53">
        <v>129947</v>
      </c>
      <c r="E108" s="6">
        <v>197556</v>
      </c>
      <c r="F108" s="65"/>
      <c r="G108" s="124">
        <f>SUM(D104:D107)-D108</f>
        <v>0</v>
      </c>
      <c r="H108" s="124">
        <f>SUM(E104:E107)-E108</f>
        <v>0</v>
      </c>
      <c r="I108" s="96"/>
      <c r="J108" s="115"/>
      <c r="K108" s="115"/>
    </row>
    <row r="109" spans="1:11" x14ac:dyDescent="0.25">
      <c r="A109" s="7"/>
      <c r="B109" s="9"/>
      <c r="C109" s="19"/>
      <c r="D109" s="51"/>
      <c r="E109" s="4"/>
      <c r="F109" s="116"/>
      <c r="G109" s="91"/>
      <c r="H109" s="65"/>
      <c r="I109" s="65"/>
      <c r="J109" s="65"/>
      <c r="K109" s="65"/>
    </row>
    <row r="110" spans="1:11" x14ac:dyDescent="0.25">
      <c r="A110" s="7"/>
      <c r="B110" s="9"/>
      <c r="C110" s="62" t="s">
        <v>82</v>
      </c>
      <c r="D110" s="51"/>
      <c r="E110" s="4"/>
      <c r="F110" s="84"/>
      <c r="G110" s="91"/>
      <c r="H110" s="65"/>
      <c r="I110" s="65"/>
      <c r="J110" s="65"/>
      <c r="K110" s="65"/>
    </row>
    <row r="111" spans="1:11" x14ac:dyDescent="0.25">
      <c r="A111" s="7"/>
      <c r="C111" s="63" t="s">
        <v>83</v>
      </c>
      <c r="D111" s="64">
        <v>354</v>
      </c>
      <c r="E111" s="51">
        <v>368</v>
      </c>
      <c r="F111" s="84"/>
      <c r="G111" s="84"/>
      <c r="H111" s="84"/>
      <c r="I111" s="84"/>
      <c r="J111" s="84"/>
      <c r="K111" s="84"/>
    </row>
    <row r="112" spans="1:11" x14ac:dyDescent="0.25">
      <c r="A112" s="7"/>
      <c r="C112" s="63" t="s">
        <v>84</v>
      </c>
      <c r="D112" s="86">
        <v>-44146</v>
      </c>
      <c r="E112" s="51">
        <v>-77233</v>
      </c>
      <c r="F112" s="84"/>
      <c r="G112" s="84"/>
      <c r="H112" s="84"/>
      <c r="I112" s="84"/>
      <c r="J112" s="65"/>
      <c r="K112" s="84"/>
    </row>
    <row r="113" spans="1:11" x14ac:dyDescent="0.25">
      <c r="A113" s="7"/>
      <c r="C113" s="63" t="s">
        <v>85</v>
      </c>
      <c r="D113" s="64">
        <v>-24441</v>
      </c>
      <c r="E113" s="51">
        <v>-21861</v>
      </c>
      <c r="F113" s="84"/>
      <c r="G113" s="84"/>
      <c r="H113" s="96"/>
      <c r="I113" s="109"/>
      <c r="J113" s="96"/>
      <c r="K113" s="110"/>
    </row>
    <row r="114" spans="1:11" x14ac:dyDescent="0.25">
      <c r="A114" s="7"/>
      <c r="C114" s="63" t="s">
        <v>86</v>
      </c>
      <c r="D114" s="64">
        <v>-965</v>
      </c>
      <c r="E114" s="51">
        <v>-804</v>
      </c>
      <c r="F114" s="84"/>
      <c r="G114" s="111"/>
      <c r="H114" s="65"/>
      <c r="I114" s="65"/>
      <c r="J114" s="65"/>
      <c r="K114" s="65"/>
    </row>
    <row r="115" spans="1:11" x14ac:dyDescent="0.25">
      <c r="A115" s="7"/>
      <c r="C115" s="63" t="s">
        <v>87</v>
      </c>
      <c r="D115" s="64">
        <v>9766</v>
      </c>
      <c r="E115" s="51">
        <v>1572</v>
      </c>
      <c r="F115" s="84"/>
      <c r="G115" s="111"/>
      <c r="H115" s="65"/>
      <c r="I115" s="65"/>
      <c r="J115" s="65"/>
      <c r="K115" s="65"/>
    </row>
    <row r="116" spans="1:11" x14ac:dyDescent="0.25">
      <c r="A116" s="7"/>
      <c r="B116" s="66"/>
      <c r="C116" s="63" t="s">
        <v>88</v>
      </c>
      <c r="D116" s="64">
        <v>0</v>
      </c>
      <c r="E116" s="64">
        <v>0</v>
      </c>
      <c r="F116" s="84"/>
      <c r="G116" s="84"/>
      <c r="H116" s="84"/>
      <c r="I116" s="65"/>
      <c r="J116" s="84"/>
      <c r="K116" s="84"/>
    </row>
    <row r="117" spans="1:11" x14ac:dyDescent="0.25">
      <c r="A117" s="7"/>
      <c r="C117" s="63" t="s">
        <v>89</v>
      </c>
      <c r="D117" s="64">
        <v>236</v>
      </c>
      <c r="E117" s="64">
        <v>3</v>
      </c>
      <c r="F117" s="84"/>
      <c r="G117" s="84"/>
      <c r="H117" s="84"/>
      <c r="I117" s="65"/>
      <c r="J117" s="84"/>
      <c r="K117" s="84"/>
    </row>
    <row r="118" spans="1:11" x14ac:dyDescent="0.25">
      <c r="A118" s="7"/>
      <c r="C118" s="63" t="s">
        <v>133</v>
      </c>
      <c r="D118" s="64">
        <v>-688</v>
      </c>
      <c r="E118" s="64">
        <v>0</v>
      </c>
      <c r="F118" s="84"/>
      <c r="G118" s="117"/>
      <c r="H118" s="84"/>
      <c r="I118" s="84"/>
      <c r="J118" s="84"/>
      <c r="K118" s="84"/>
    </row>
    <row r="119" spans="1:11" x14ac:dyDescent="0.25">
      <c r="A119" s="7"/>
      <c r="C119" s="63" t="s">
        <v>90</v>
      </c>
      <c r="D119" s="64">
        <v>0</v>
      </c>
      <c r="E119" s="64">
        <v>0</v>
      </c>
      <c r="F119" s="84"/>
      <c r="G119" s="84"/>
      <c r="H119" s="61"/>
      <c r="I119" s="61"/>
      <c r="J119" s="84"/>
      <c r="K119" s="84"/>
    </row>
    <row r="120" spans="1:11" x14ac:dyDescent="0.25">
      <c r="A120" s="7"/>
      <c r="C120" s="63" t="s">
        <v>91</v>
      </c>
      <c r="D120" s="64">
        <v>0</v>
      </c>
      <c r="E120" s="64">
        <v>0</v>
      </c>
      <c r="F120" s="84"/>
      <c r="G120" s="84"/>
      <c r="H120" s="61"/>
      <c r="I120" s="61"/>
      <c r="J120" s="84"/>
      <c r="K120" s="84"/>
    </row>
    <row r="121" spans="1:11" x14ac:dyDescent="0.25">
      <c r="A121" s="7"/>
      <c r="C121" s="63" t="s">
        <v>92</v>
      </c>
      <c r="D121" s="64">
        <v>0</v>
      </c>
      <c r="E121" s="64">
        <v>0</v>
      </c>
      <c r="F121" s="84"/>
      <c r="G121" s="84"/>
      <c r="H121" s="61"/>
      <c r="I121" s="61"/>
      <c r="J121" s="84"/>
      <c r="K121" s="84"/>
    </row>
    <row r="122" spans="1:11" x14ac:dyDescent="0.25">
      <c r="A122" s="7"/>
      <c r="C122" s="63" t="s">
        <v>93</v>
      </c>
      <c r="D122" s="64">
        <v>0</v>
      </c>
      <c r="E122" s="64">
        <v>0</v>
      </c>
      <c r="F122" s="84"/>
      <c r="G122" s="84"/>
      <c r="H122" s="61"/>
      <c r="I122" s="61"/>
      <c r="J122" s="84"/>
      <c r="K122" s="84"/>
    </row>
    <row r="123" spans="1:11" x14ac:dyDescent="0.25">
      <c r="A123" s="7"/>
      <c r="C123" s="63" t="s">
        <v>134</v>
      </c>
      <c r="D123" s="64">
        <v>-566463</v>
      </c>
      <c r="E123" s="51">
        <v>-19942</v>
      </c>
      <c r="F123" s="84"/>
      <c r="G123" s="84"/>
      <c r="H123" s="84"/>
      <c r="I123" s="84"/>
      <c r="J123" s="84"/>
      <c r="K123" s="84"/>
    </row>
    <row r="124" spans="1:11" x14ac:dyDescent="0.25">
      <c r="A124" s="7"/>
      <c r="C124" s="63" t="s">
        <v>135</v>
      </c>
      <c r="D124" s="64">
        <v>527822</v>
      </c>
      <c r="E124" s="64">
        <v>0</v>
      </c>
      <c r="F124" s="84"/>
      <c r="G124" s="84"/>
      <c r="H124" s="84"/>
      <c r="I124" s="84"/>
      <c r="J124" s="84"/>
      <c r="K124" s="84"/>
    </row>
    <row r="125" spans="1:11" x14ac:dyDescent="0.25">
      <c r="A125" s="7"/>
      <c r="C125" s="63" t="s">
        <v>94</v>
      </c>
      <c r="D125" s="64">
        <v>-7</v>
      </c>
      <c r="E125" s="64">
        <v>1236</v>
      </c>
      <c r="F125" s="84"/>
      <c r="G125" s="84"/>
      <c r="H125" s="84"/>
      <c r="I125" s="84"/>
      <c r="J125" s="84"/>
      <c r="K125" s="84"/>
    </row>
    <row r="126" spans="1:11" x14ac:dyDescent="0.25">
      <c r="A126" s="7"/>
      <c r="C126" s="63" t="s">
        <v>95</v>
      </c>
      <c r="D126" s="51">
        <v>0</v>
      </c>
      <c r="E126" s="64">
        <v>0</v>
      </c>
      <c r="F126" s="84"/>
      <c r="G126" s="84"/>
      <c r="H126" s="84"/>
      <c r="I126" s="84"/>
      <c r="J126" s="84"/>
      <c r="K126" s="84"/>
    </row>
    <row r="127" spans="1:11" x14ac:dyDescent="0.25">
      <c r="A127" s="7"/>
      <c r="C127" s="63" t="s">
        <v>96</v>
      </c>
      <c r="D127" s="51">
        <v>0</v>
      </c>
      <c r="E127" s="64">
        <v>0</v>
      </c>
      <c r="F127" s="84"/>
      <c r="G127" s="84"/>
      <c r="H127" s="84"/>
      <c r="I127" s="84"/>
      <c r="J127" s="84"/>
      <c r="K127" s="84"/>
    </row>
    <row r="128" spans="1:11" x14ac:dyDescent="0.25">
      <c r="A128" s="7"/>
      <c r="B128" s="57"/>
      <c r="C128" s="63" t="s">
        <v>97</v>
      </c>
      <c r="D128" s="51">
        <v>0</v>
      </c>
      <c r="E128" s="64">
        <v>0</v>
      </c>
      <c r="F128" s="84"/>
      <c r="G128" s="84"/>
      <c r="H128" s="84"/>
      <c r="I128" s="84"/>
      <c r="J128" s="84"/>
      <c r="K128" s="84"/>
    </row>
    <row r="129" spans="1:11" x14ac:dyDescent="0.25">
      <c r="A129" s="7"/>
      <c r="B129" s="9"/>
      <c r="C129" s="63" t="s">
        <v>98</v>
      </c>
      <c r="D129" s="51">
        <v>-2095</v>
      </c>
      <c r="E129" s="64">
        <v>-1514</v>
      </c>
      <c r="F129" s="84"/>
      <c r="G129" s="84"/>
      <c r="H129" s="84"/>
      <c r="I129" s="84"/>
      <c r="J129" s="84"/>
      <c r="K129" s="84"/>
    </row>
    <row r="130" spans="1:11" x14ac:dyDescent="0.25">
      <c r="A130" s="7"/>
      <c r="B130" s="9"/>
      <c r="C130" s="67" t="s">
        <v>99</v>
      </c>
      <c r="D130" s="53">
        <v>-100627</v>
      </c>
      <c r="E130" s="53">
        <v>-118175</v>
      </c>
      <c r="F130" s="21"/>
      <c r="G130" s="124">
        <f>SUM(D111:D129)-D130</f>
        <v>0</v>
      </c>
      <c r="H130" s="124">
        <f>SUM(E111:E129)-E130</f>
        <v>0</v>
      </c>
      <c r="I130" s="9"/>
      <c r="J130" s="9"/>
      <c r="K130" s="9"/>
    </row>
    <row r="131" spans="1:11" x14ac:dyDescent="0.25">
      <c r="A131" s="7"/>
      <c r="B131" s="9"/>
      <c r="C131" s="19"/>
      <c r="D131" s="51"/>
      <c r="E131" s="4"/>
      <c r="F131" s="9"/>
      <c r="G131" s="9"/>
      <c r="H131" s="9"/>
      <c r="I131" s="9"/>
      <c r="J131" s="9"/>
      <c r="K131" s="9"/>
    </row>
    <row r="132" spans="1:11" x14ac:dyDescent="0.25">
      <c r="A132" s="7"/>
      <c r="B132" s="9"/>
      <c r="C132" s="17" t="s">
        <v>100</v>
      </c>
      <c r="D132" s="51"/>
      <c r="E132" s="4"/>
      <c r="F132" s="9"/>
      <c r="G132" s="9"/>
      <c r="H132" s="9"/>
      <c r="I132" s="9"/>
      <c r="J132" s="9"/>
      <c r="K132" s="9"/>
    </row>
    <row r="133" spans="1:11" x14ac:dyDescent="0.25">
      <c r="A133" s="7"/>
      <c r="B133" s="9"/>
      <c r="C133" s="19" t="s">
        <v>101</v>
      </c>
      <c r="D133" s="51">
        <v>0</v>
      </c>
      <c r="E133" s="51">
        <v>0</v>
      </c>
      <c r="F133" s="9"/>
      <c r="G133" s="9"/>
      <c r="H133" s="9"/>
      <c r="I133" s="9"/>
      <c r="J133" s="9"/>
      <c r="K133" s="9"/>
    </row>
    <row r="134" spans="1:11" x14ac:dyDescent="0.25">
      <c r="A134" s="7"/>
      <c r="B134" s="9"/>
      <c r="C134" s="19" t="s">
        <v>102</v>
      </c>
      <c r="D134" s="51">
        <v>0</v>
      </c>
      <c r="E134" s="51">
        <v>0</v>
      </c>
      <c r="F134" s="9"/>
      <c r="G134" s="9"/>
      <c r="H134" s="9"/>
      <c r="I134" s="9"/>
      <c r="J134" s="9"/>
      <c r="K134" s="9"/>
    </row>
    <row r="135" spans="1:11" x14ac:dyDescent="0.25">
      <c r="A135" s="7"/>
      <c r="B135" s="9"/>
      <c r="C135" s="19" t="s">
        <v>103</v>
      </c>
      <c r="D135" s="51">
        <v>33539</v>
      </c>
      <c r="E135" s="51">
        <v>26708</v>
      </c>
      <c r="F135" s="9"/>
      <c r="G135" s="9"/>
      <c r="H135" s="9"/>
      <c r="I135" s="9"/>
      <c r="J135" s="9"/>
      <c r="K135" s="9"/>
    </row>
    <row r="136" spans="1:11" x14ac:dyDescent="0.25">
      <c r="A136" s="7"/>
      <c r="B136" s="9"/>
      <c r="C136" s="19" t="s">
        <v>104</v>
      </c>
      <c r="D136" s="51">
        <v>-36115</v>
      </c>
      <c r="E136" s="51">
        <v>-132839</v>
      </c>
      <c r="F136" s="9"/>
      <c r="G136" s="9"/>
      <c r="H136" s="9"/>
      <c r="I136" s="9"/>
      <c r="J136" s="9"/>
      <c r="K136" s="9"/>
    </row>
    <row r="137" spans="1:11" x14ac:dyDescent="0.25">
      <c r="A137" s="7"/>
      <c r="B137" s="9"/>
      <c r="C137" s="19" t="s">
        <v>105</v>
      </c>
      <c r="D137" s="51">
        <v>-3390</v>
      </c>
      <c r="E137" s="51">
        <v>-2161</v>
      </c>
      <c r="F137" s="9"/>
      <c r="G137" s="9"/>
      <c r="H137" s="9"/>
      <c r="I137" s="9"/>
      <c r="J137" s="9"/>
      <c r="K137" s="9"/>
    </row>
    <row r="138" spans="1:11" x14ac:dyDescent="0.25">
      <c r="A138" s="7"/>
      <c r="B138" s="9"/>
      <c r="C138" s="19" t="s">
        <v>106</v>
      </c>
      <c r="D138" s="51">
        <v>-351</v>
      </c>
      <c r="E138" s="51">
        <v>-1446</v>
      </c>
      <c r="F138" s="9"/>
      <c r="G138" s="9"/>
      <c r="H138" s="9"/>
      <c r="I138" s="9"/>
      <c r="J138" s="9"/>
      <c r="K138" s="9"/>
    </row>
    <row r="139" spans="1:11" x14ac:dyDescent="0.25">
      <c r="A139" s="7"/>
      <c r="B139" s="9"/>
      <c r="C139" s="19" t="s">
        <v>97</v>
      </c>
      <c r="D139" s="51">
        <v>0</v>
      </c>
      <c r="E139" s="51">
        <v>-14</v>
      </c>
      <c r="F139" s="9"/>
      <c r="G139" s="9"/>
      <c r="H139" s="9"/>
      <c r="I139" s="9"/>
      <c r="J139" s="9"/>
      <c r="K139" s="9"/>
    </row>
    <row r="140" spans="1:11" x14ac:dyDescent="0.25">
      <c r="A140" s="7"/>
      <c r="B140" s="9"/>
      <c r="C140" s="19" t="s">
        <v>107</v>
      </c>
      <c r="D140" s="51">
        <v>0</v>
      </c>
      <c r="E140" s="51">
        <v>0</v>
      </c>
      <c r="F140" s="9"/>
      <c r="G140" s="9"/>
      <c r="H140" s="9"/>
      <c r="I140" s="9"/>
      <c r="J140" s="9"/>
      <c r="K140" s="9"/>
    </row>
    <row r="141" spans="1:11" x14ac:dyDescent="0.25">
      <c r="A141" s="7"/>
      <c r="B141" s="9"/>
      <c r="C141" s="19" t="s">
        <v>108</v>
      </c>
      <c r="D141" s="51">
        <v>0</v>
      </c>
      <c r="E141" s="51">
        <v>0</v>
      </c>
      <c r="F141" s="9"/>
      <c r="G141" s="9"/>
      <c r="H141" s="9"/>
      <c r="I141" s="9"/>
      <c r="J141" s="9"/>
      <c r="K141" s="9"/>
    </row>
    <row r="142" spans="1:11" x14ac:dyDescent="0.25">
      <c r="A142" s="7"/>
      <c r="B142" s="9"/>
      <c r="C142" s="19" t="s">
        <v>109</v>
      </c>
      <c r="D142" s="51">
        <v>0</v>
      </c>
      <c r="E142" s="51">
        <v>0</v>
      </c>
      <c r="F142" s="9"/>
      <c r="G142" s="9"/>
      <c r="H142" s="9"/>
      <c r="I142" s="9"/>
      <c r="J142" s="9"/>
      <c r="K142" s="9"/>
    </row>
    <row r="143" spans="1:11" x14ac:dyDescent="0.25">
      <c r="A143" s="7"/>
      <c r="B143" s="9"/>
      <c r="C143" s="25" t="s">
        <v>110</v>
      </c>
      <c r="D143" s="53">
        <v>-6317</v>
      </c>
      <c r="E143" s="53">
        <v>-109752</v>
      </c>
      <c r="F143" s="9"/>
      <c r="G143" s="124">
        <f>SUM(D133:D142)-D143</f>
        <v>0</v>
      </c>
      <c r="H143" s="124">
        <f>SUM(E133:E142)-E143</f>
        <v>0</v>
      </c>
      <c r="I143" s="9"/>
      <c r="J143" s="9"/>
      <c r="K143" s="9"/>
    </row>
    <row r="144" spans="1:11" x14ac:dyDescent="0.25">
      <c r="A144" s="7"/>
      <c r="B144" s="9"/>
      <c r="C144" s="19"/>
      <c r="D144" s="51"/>
      <c r="E144" s="4"/>
      <c r="F144" s="9"/>
      <c r="G144" s="9"/>
      <c r="H144" s="9"/>
      <c r="I144" s="9"/>
      <c r="J144" s="9"/>
      <c r="K144" s="9"/>
    </row>
    <row r="145" spans="1:14" x14ac:dyDescent="0.25">
      <c r="A145" s="7"/>
      <c r="B145" s="9"/>
      <c r="C145" s="19" t="s">
        <v>111</v>
      </c>
      <c r="D145" s="123">
        <v>23003</v>
      </c>
      <c r="E145" s="123">
        <v>-30371</v>
      </c>
      <c r="F145" s="9"/>
      <c r="G145" s="124">
        <f>D108+D130+D143-D145</f>
        <v>0</v>
      </c>
      <c r="H145" s="124">
        <f>E108+E130+E143-E145</f>
        <v>0</v>
      </c>
      <c r="I145" s="9"/>
      <c r="J145" s="9"/>
      <c r="K145" s="9"/>
    </row>
    <row r="146" spans="1:14" x14ac:dyDescent="0.25">
      <c r="A146" s="7"/>
      <c r="B146" s="9"/>
      <c r="C146" s="19" t="s">
        <v>112</v>
      </c>
      <c r="D146" s="51">
        <v>2638</v>
      </c>
      <c r="E146" s="51">
        <v>35851</v>
      </c>
      <c r="F146" s="9"/>
      <c r="G146" s="9"/>
      <c r="H146" s="9"/>
      <c r="I146" s="9"/>
      <c r="J146" s="9"/>
      <c r="K146" s="9"/>
    </row>
    <row r="147" spans="1:14" x14ac:dyDescent="0.25">
      <c r="A147" s="7"/>
      <c r="B147" s="9"/>
      <c r="C147" s="25" t="s">
        <v>113</v>
      </c>
      <c r="D147" s="53">
        <v>25641</v>
      </c>
      <c r="E147" s="6">
        <v>5480</v>
      </c>
      <c r="F147" s="9"/>
      <c r="G147" s="124">
        <f>SUM(D145:D146)-D147</f>
        <v>0</v>
      </c>
      <c r="H147" s="124">
        <f>SUM(E145:E146)-E147</f>
        <v>0</v>
      </c>
      <c r="I147" s="9"/>
      <c r="J147" s="9"/>
      <c r="K147" s="9"/>
    </row>
    <row r="148" spans="1:14" x14ac:dyDescent="0.25">
      <c r="A148" s="7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4" x14ac:dyDescent="0.25">
      <c r="A149" s="7"/>
      <c r="B149" s="8" t="s">
        <v>114</v>
      </c>
      <c r="C149" s="9"/>
      <c r="D149" s="9"/>
      <c r="E149" s="9"/>
      <c r="F149" s="9"/>
      <c r="G149" s="9"/>
      <c r="H149" s="9"/>
      <c r="I149" s="9"/>
      <c r="J149" s="9"/>
      <c r="K149" s="9"/>
    </row>
    <row r="150" spans="1:14" ht="44" x14ac:dyDescent="0.25">
      <c r="A150" s="7"/>
      <c r="B150" s="68" t="s">
        <v>115</v>
      </c>
      <c r="C150" s="69"/>
      <c r="D150" s="70" t="s">
        <v>51</v>
      </c>
      <c r="E150" s="70" t="s">
        <v>52</v>
      </c>
      <c r="F150" s="70" t="s">
        <v>53</v>
      </c>
      <c r="G150" s="70" t="s">
        <v>116</v>
      </c>
      <c r="H150" s="70" t="s">
        <v>55</v>
      </c>
      <c r="I150" s="71" t="s">
        <v>117</v>
      </c>
      <c r="J150" s="70" t="s">
        <v>118</v>
      </c>
      <c r="K150" s="71" t="s">
        <v>58</v>
      </c>
    </row>
    <row r="151" spans="1:14" x14ac:dyDescent="0.25">
      <c r="A151" s="7"/>
      <c r="B151" s="9"/>
      <c r="C151" s="25" t="s">
        <v>136</v>
      </c>
      <c r="D151" s="121">
        <v>140</v>
      </c>
      <c r="E151" s="121">
        <v>5223</v>
      </c>
      <c r="F151" s="121">
        <v>9692</v>
      </c>
      <c r="G151" s="121">
        <v>516</v>
      </c>
      <c r="H151" s="121">
        <v>19253</v>
      </c>
      <c r="I151" s="122">
        <v>34824</v>
      </c>
      <c r="J151" s="121">
        <v>18014</v>
      </c>
      <c r="K151" s="122">
        <v>52838</v>
      </c>
      <c r="M151" s="129">
        <f>SUM(D151:H151)-I151</f>
        <v>0</v>
      </c>
      <c r="N151" s="129">
        <f>SUM(I151:J151)-K151</f>
        <v>0</v>
      </c>
    </row>
    <row r="152" spans="1:14" x14ac:dyDescent="0.25">
      <c r="A152" s="7"/>
      <c r="B152" s="9"/>
      <c r="C152" s="19" t="s">
        <v>119</v>
      </c>
      <c r="D152" s="73">
        <v>0</v>
      </c>
      <c r="E152" s="73">
        <v>0</v>
      </c>
      <c r="F152" s="73">
        <v>0</v>
      </c>
      <c r="G152" s="73">
        <v>0</v>
      </c>
      <c r="H152" s="73">
        <v>109043</v>
      </c>
      <c r="I152" s="80">
        <v>109043</v>
      </c>
      <c r="J152" s="73">
        <v>689</v>
      </c>
      <c r="K152" s="80">
        <v>109732</v>
      </c>
      <c r="M152" s="129">
        <f t="shared" ref="M152:M165" si="0">SUM(D152:H152)-I152</f>
        <v>0</v>
      </c>
      <c r="N152" s="129">
        <f t="shared" ref="N152:N165" si="1">SUM(I152:J152)-K152</f>
        <v>0</v>
      </c>
    </row>
    <row r="153" spans="1:14" x14ac:dyDescent="0.25">
      <c r="A153" s="7"/>
      <c r="B153" s="9"/>
      <c r="C153" s="19" t="s">
        <v>120</v>
      </c>
      <c r="D153" s="73">
        <v>0</v>
      </c>
      <c r="E153" s="73">
        <v>0</v>
      </c>
      <c r="F153" s="73">
        <v>0</v>
      </c>
      <c r="G153" s="73">
        <v>0</v>
      </c>
      <c r="H153" s="73">
        <v>0</v>
      </c>
      <c r="I153" s="80">
        <v>0</v>
      </c>
      <c r="J153" s="73">
        <v>0</v>
      </c>
      <c r="K153" s="80">
        <v>0</v>
      </c>
      <c r="M153" s="129">
        <f t="shared" si="0"/>
        <v>0</v>
      </c>
      <c r="N153" s="129">
        <f t="shared" si="1"/>
        <v>0</v>
      </c>
    </row>
    <row r="154" spans="1:14" x14ac:dyDescent="0.25">
      <c r="A154" s="7"/>
      <c r="B154" s="9"/>
      <c r="C154" s="25" t="s">
        <v>121</v>
      </c>
      <c r="D154" s="78">
        <v>0</v>
      </c>
      <c r="E154" s="78">
        <v>0</v>
      </c>
      <c r="F154" s="78">
        <v>0</v>
      </c>
      <c r="G154" s="78">
        <v>0</v>
      </c>
      <c r="H154" s="78">
        <v>109043</v>
      </c>
      <c r="I154" s="79">
        <v>109043</v>
      </c>
      <c r="J154" s="78">
        <v>689</v>
      </c>
      <c r="K154" s="79">
        <v>109732</v>
      </c>
      <c r="M154" s="129">
        <f t="shared" si="0"/>
        <v>0</v>
      </c>
      <c r="N154" s="129">
        <f t="shared" si="1"/>
        <v>0</v>
      </c>
    </row>
    <row r="155" spans="1:14" x14ac:dyDescent="0.25">
      <c r="A155" s="7"/>
      <c r="B155" s="9"/>
      <c r="C155" s="19" t="s">
        <v>123</v>
      </c>
      <c r="D155" s="73">
        <v>173610</v>
      </c>
      <c r="E155" s="73">
        <v>0</v>
      </c>
      <c r="F155" s="73">
        <v>0</v>
      </c>
      <c r="G155" s="73">
        <v>0</v>
      </c>
      <c r="H155" s="73">
        <v>0</v>
      </c>
      <c r="I155" s="80">
        <v>173610</v>
      </c>
      <c r="J155" s="73">
        <v>0</v>
      </c>
      <c r="K155" s="80">
        <v>173610</v>
      </c>
      <c r="M155" s="129">
        <f t="shared" si="0"/>
        <v>0</v>
      </c>
      <c r="N155" s="129">
        <f t="shared" si="1"/>
        <v>0</v>
      </c>
    </row>
    <row r="156" spans="1:14" x14ac:dyDescent="0.25">
      <c r="A156" s="7"/>
      <c r="B156" s="9"/>
      <c r="C156" s="19" t="s">
        <v>124</v>
      </c>
      <c r="D156" s="73">
        <v>0</v>
      </c>
      <c r="E156" s="73">
        <v>0</v>
      </c>
      <c r="F156" s="73">
        <v>0</v>
      </c>
      <c r="G156" s="73">
        <v>0</v>
      </c>
      <c r="H156" s="73">
        <v>0</v>
      </c>
      <c r="I156" s="80">
        <v>0</v>
      </c>
      <c r="J156" s="73">
        <v>0</v>
      </c>
      <c r="K156" s="80">
        <v>0</v>
      </c>
      <c r="M156" s="129">
        <f t="shared" si="0"/>
        <v>0</v>
      </c>
      <c r="N156" s="129">
        <f t="shared" si="1"/>
        <v>0</v>
      </c>
    </row>
    <row r="157" spans="1:14" x14ac:dyDescent="0.25">
      <c r="A157" s="7"/>
      <c r="B157" s="9"/>
      <c r="C157" s="25" t="s">
        <v>143</v>
      </c>
      <c r="D157" s="53">
        <v>173750</v>
      </c>
      <c r="E157" s="53">
        <v>5223</v>
      </c>
      <c r="F157" s="53">
        <v>9692</v>
      </c>
      <c r="G157" s="53">
        <v>516</v>
      </c>
      <c r="H157" s="131">
        <v>128296</v>
      </c>
      <c r="I157" s="72">
        <v>317477</v>
      </c>
      <c r="J157" s="72">
        <v>18703</v>
      </c>
      <c r="K157" s="72">
        <v>336180</v>
      </c>
      <c r="M157" s="129">
        <f t="shared" si="0"/>
        <v>0</v>
      </c>
      <c r="N157" s="129">
        <f t="shared" si="1"/>
        <v>0</v>
      </c>
    </row>
    <row r="158" spans="1:14" s="88" customFormat="1" x14ac:dyDescent="0.25">
      <c r="A158" s="7"/>
      <c r="B158" s="84"/>
      <c r="C158" s="84"/>
      <c r="D158" s="107"/>
      <c r="E158" s="107"/>
      <c r="F158" s="107"/>
      <c r="G158" s="107"/>
      <c r="H158" s="107"/>
      <c r="I158" s="107"/>
      <c r="J158" s="107"/>
      <c r="K158" s="107"/>
      <c r="M158" s="129">
        <f t="shared" si="0"/>
        <v>0</v>
      </c>
      <c r="N158" s="129">
        <f t="shared" si="1"/>
        <v>0</v>
      </c>
    </row>
    <row r="159" spans="1:14" x14ac:dyDescent="0.25">
      <c r="A159" s="7"/>
      <c r="B159" s="9"/>
      <c r="C159" s="126" t="s">
        <v>137</v>
      </c>
      <c r="D159" s="127">
        <v>173750</v>
      </c>
      <c r="E159" s="127">
        <v>5223</v>
      </c>
      <c r="F159" s="127">
        <v>0</v>
      </c>
      <c r="G159" s="127">
        <v>0</v>
      </c>
      <c r="H159" s="127">
        <v>89523</v>
      </c>
      <c r="I159" s="128">
        <v>268496</v>
      </c>
      <c r="J159" s="128">
        <v>18002</v>
      </c>
      <c r="K159" s="128">
        <v>286498</v>
      </c>
      <c r="M159" s="129">
        <f t="shared" si="0"/>
        <v>0</v>
      </c>
      <c r="N159" s="129">
        <f t="shared" si="1"/>
        <v>0</v>
      </c>
    </row>
    <row r="160" spans="1:14" x14ac:dyDescent="0.25">
      <c r="A160" s="7"/>
      <c r="B160" s="9"/>
      <c r="C160" s="19" t="s">
        <v>122</v>
      </c>
      <c r="D160" s="73">
        <v>0</v>
      </c>
      <c r="E160" s="73">
        <v>0</v>
      </c>
      <c r="F160" s="73">
        <v>0</v>
      </c>
      <c r="G160" s="73">
        <v>0</v>
      </c>
      <c r="H160" s="74">
        <v>110483</v>
      </c>
      <c r="I160" s="75">
        <v>110483</v>
      </c>
      <c r="J160" s="76">
        <v>66</v>
      </c>
      <c r="K160" s="75">
        <v>110549</v>
      </c>
      <c r="M160" s="129">
        <f t="shared" si="0"/>
        <v>0</v>
      </c>
      <c r="N160" s="129">
        <f t="shared" si="1"/>
        <v>0</v>
      </c>
    </row>
    <row r="161" spans="1:14" x14ac:dyDescent="0.25">
      <c r="A161" s="7"/>
      <c r="B161" s="9"/>
      <c r="C161" s="29" t="s">
        <v>120</v>
      </c>
      <c r="D161" s="73">
        <v>0</v>
      </c>
      <c r="E161" s="73">
        <v>0</v>
      </c>
      <c r="F161" s="73">
        <v>0</v>
      </c>
      <c r="G161" s="73">
        <v>0</v>
      </c>
      <c r="H161" s="73">
        <v>0</v>
      </c>
      <c r="I161" s="77">
        <v>0</v>
      </c>
      <c r="J161" s="73">
        <v>0</v>
      </c>
      <c r="K161" s="77">
        <v>0</v>
      </c>
      <c r="M161" s="129">
        <f t="shared" si="0"/>
        <v>0</v>
      </c>
      <c r="N161" s="129">
        <f t="shared" si="1"/>
        <v>0</v>
      </c>
    </row>
    <row r="162" spans="1:14" x14ac:dyDescent="0.25">
      <c r="A162" s="7"/>
      <c r="B162" s="9"/>
      <c r="C162" s="25" t="s">
        <v>121</v>
      </c>
      <c r="D162" s="78">
        <v>0</v>
      </c>
      <c r="E162" s="78">
        <v>0</v>
      </c>
      <c r="F162" s="78">
        <v>0</v>
      </c>
      <c r="G162" s="78">
        <v>0</v>
      </c>
      <c r="H162" s="78">
        <v>110483</v>
      </c>
      <c r="I162" s="79">
        <v>110483</v>
      </c>
      <c r="J162" s="78">
        <v>66</v>
      </c>
      <c r="K162" s="78">
        <v>110549</v>
      </c>
      <c r="M162" s="129">
        <f t="shared" si="0"/>
        <v>0</v>
      </c>
      <c r="N162" s="129">
        <f t="shared" si="1"/>
        <v>0</v>
      </c>
    </row>
    <row r="163" spans="1:14" x14ac:dyDescent="0.25">
      <c r="A163" s="7"/>
      <c r="B163" s="9"/>
      <c r="C163" s="29" t="s">
        <v>123</v>
      </c>
      <c r="D163" s="73">
        <v>0</v>
      </c>
      <c r="E163" s="73">
        <v>0</v>
      </c>
      <c r="F163" s="73">
        <v>0</v>
      </c>
      <c r="G163" s="73">
        <v>0</v>
      </c>
      <c r="H163" s="74">
        <v>0</v>
      </c>
      <c r="I163" s="73">
        <v>0</v>
      </c>
      <c r="J163" s="80">
        <v>0</v>
      </c>
      <c r="K163" s="80">
        <v>0</v>
      </c>
      <c r="M163" s="129">
        <f t="shared" si="0"/>
        <v>0</v>
      </c>
      <c r="N163" s="129">
        <f t="shared" si="1"/>
        <v>0</v>
      </c>
    </row>
    <row r="164" spans="1:14" x14ac:dyDescent="0.25">
      <c r="A164" s="7"/>
      <c r="B164" s="9"/>
      <c r="C164" s="29" t="s">
        <v>124</v>
      </c>
      <c r="D164" s="73">
        <v>0</v>
      </c>
      <c r="E164" s="73">
        <v>0</v>
      </c>
      <c r="F164" s="73">
        <v>0</v>
      </c>
      <c r="G164" s="73">
        <v>0</v>
      </c>
      <c r="H164" s="81">
        <v>0</v>
      </c>
      <c r="I164" s="73">
        <v>0</v>
      </c>
      <c r="J164" s="82">
        <v>0</v>
      </c>
      <c r="K164" s="83">
        <v>0</v>
      </c>
      <c r="M164" s="129">
        <f t="shared" si="0"/>
        <v>0</v>
      </c>
      <c r="N164" s="129">
        <f t="shared" si="1"/>
        <v>0</v>
      </c>
    </row>
    <row r="165" spans="1:14" x14ac:dyDescent="0.25">
      <c r="A165" s="7"/>
      <c r="B165" s="9"/>
      <c r="C165" s="25" t="s">
        <v>142</v>
      </c>
      <c r="D165" s="53">
        <v>173750</v>
      </c>
      <c r="E165" s="53">
        <v>5223</v>
      </c>
      <c r="F165" s="53">
        <v>0</v>
      </c>
      <c r="G165" s="53">
        <v>0</v>
      </c>
      <c r="H165" s="53">
        <v>200006</v>
      </c>
      <c r="I165" s="72">
        <v>378979</v>
      </c>
      <c r="J165" s="53">
        <v>18068</v>
      </c>
      <c r="K165" s="53">
        <v>397047</v>
      </c>
      <c r="M165" s="129">
        <f t="shared" si="0"/>
        <v>0</v>
      </c>
      <c r="N165" s="129">
        <f t="shared" si="1"/>
        <v>0</v>
      </c>
    </row>
    <row r="166" spans="1:14" x14ac:dyDescent="0.25">
      <c r="A166" s="7"/>
    </row>
    <row r="167" spans="1:14" x14ac:dyDescent="0.25">
      <c r="A167" s="7"/>
      <c r="D167" s="125">
        <f t="shared" ref="D167:K167" si="2">SUM(D152:D153)-D154</f>
        <v>0</v>
      </c>
      <c r="E167" s="125">
        <f t="shared" si="2"/>
        <v>0</v>
      </c>
      <c r="F167" s="125">
        <f t="shared" si="2"/>
        <v>0</v>
      </c>
      <c r="G167" s="125">
        <f t="shared" si="2"/>
        <v>0</v>
      </c>
      <c r="H167" s="125">
        <f t="shared" si="2"/>
        <v>0</v>
      </c>
      <c r="I167" s="125">
        <f t="shared" si="2"/>
        <v>0</v>
      </c>
      <c r="J167" s="125">
        <f t="shared" si="2"/>
        <v>0</v>
      </c>
      <c r="K167" s="125">
        <f t="shared" si="2"/>
        <v>0</v>
      </c>
    </row>
    <row r="168" spans="1:14" x14ac:dyDescent="0.25">
      <c r="A168" s="7"/>
      <c r="D168" s="125">
        <f t="shared" ref="D168:K168" si="3">SUM(D151,D154:D156)-D157</f>
        <v>0</v>
      </c>
      <c r="E168" s="125">
        <f t="shared" si="3"/>
        <v>0</v>
      </c>
      <c r="F168" s="125">
        <f t="shared" si="3"/>
        <v>0</v>
      </c>
      <c r="G168" s="125">
        <f t="shared" si="3"/>
        <v>0</v>
      </c>
      <c r="H168" s="125">
        <f t="shared" si="3"/>
        <v>0</v>
      </c>
      <c r="I168" s="125">
        <f t="shared" si="3"/>
        <v>0</v>
      </c>
      <c r="J168" s="125">
        <f t="shared" si="3"/>
        <v>0</v>
      </c>
      <c r="K168" s="125">
        <f t="shared" si="3"/>
        <v>0</v>
      </c>
    </row>
    <row r="169" spans="1:14" x14ac:dyDescent="0.25">
      <c r="A169" s="7"/>
      <c r="D169" s="125">
        <f t="shared" ref="D169:K169" si="4">SUM(D160:D161)-D162</f>
        <v>0</v>
      </c>
      <c r="E169" s="125">
        <f t="shared" si="4"/>
        <v>0</v>
      </c>
      <c r="F169" s="125">
        <f t="shared" si="4"/>
        <v>0</v>
      </c>
      <c r="G169" s="125">
        <f t="shared" si="4"/>
        <v>0</v>
      </c>
      <c r="H169" s="125">
        <f t="shared" si="4"/>
        <v>0</v>
      </c>
      <c r="I169" s="125">
        <f t="shared" si="4"/>
        <v>0</v>
      </c>
      <c r="J169" s="125">
        <f t="shared" si="4"/>
        <v>0</v>
      </c>
      <c r="K169" s="125">
        <f t="shared" si="4"/>
        <v>0</v>
      </c>
    </row>
    <row r="170" spans="1:14" x14ac:dyDescent="0.25">
      <c r="A170" s="7"/>
      <c r="D170" s="125">
        <f t="shared" ref="D170:K170" si="5">SUM(D159,D162:D164)-D165</f>
        <v>0</v>
      </c>
      <c r="E170" s="125">
        <f t="shared" si="5"/>
        <v>0</v>
      </c>
      <c r="F170" s="125">
        <f t="shared" si="5"/>
        <v>0</v>
      </c>
      <c r="G170" s="125">
        <f t="shared" si="5"/>
        <v>0</v>
      </c>
      <c r="H170" s="125">
        <f t="shared" si="5"/>
        <v>0</v>
      </c>
      <c r="I170" s="125">
        <f t="shared" si="5"/>
        <v>0</v>
      </c>
      <c r="J170" s="125">
        <f t="shared" si="5"/>
        <v>0</v>
      </c>
      <c r="K170" s="125">
        <f t="shared" si="5"/>
        <v>0</v>
      </c>
    </row>
    <row r="171" spans="1:14" x14ac:dyDescent="0.25">
      <c r="A171" s="7"/>
    </row>
    <row r="172" spans="1:14" x14ac:dyDescent="0.25">
      <c r="A172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форма - 9 мес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 Пугай</dc:creator>
  <cp:lastModifiedBy>Жигер Бодыков</cp:lastModifiedBy>
  <dcterms:created xsi:type="dcterms:W3CDTF">2019-11-14T11:02:14Z</dcterms:created>
  <dcterms:modified xsi:type="dcterms:W3CDTF">2020-11-12T08:20:36Z</dcterms:modified>
</cp:coreProperties>
</file>