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95" windowWidth="10005" windowHeight="9945" activeTab="1"/>
  </bookViews>
  <sheets>
    <sheet name="НефинФ1" sheetId="1" r:id="rId1"/>
    <sheet name="НефинФ2" sheetId="2" r:id="rId2"/>
  </sheets>
  <definedNames>
    <definedName name="_xlnm.Print_Titles" localSheetId="0">НефинФ1!$37:$37</definedName>
  </definedNames>
  <calcPr calcId="114210" fullCalcOnLoad="1"/>
</workbook>
</file>

<file path=xl/calcChain.xml><?xml version="1.0" encoding="utf-8"?>
<calcChain xmlns="http://schemas.openxmlformats.org/spreadsheetml/2006/main">
  <c r="D34" i="2"/>
  <c r="B11"/>
  <c r="E51" i="1"/>
  <c r="D29" i="2"/>
  <c r="D40"/>
  <c r="D42"/>
  <c r="D44"/>
  <c r="F97" i="1"/>
  <c r="F99"/>
  <c r="F90"/>
  <c r="F68"/>
  <c r="D37" i="2"/>
  <c r="D38"/>
  <c r="D39"/>
  <c r="E68" i="1"/>
  <c r="K41" i="2"/>
  <c r="K31"/>
  <c r="K32"/>
  <c r="K28"/>
  <c r="K27"/>
  <c r="M41"/>
  <c r="M36"/>
  <c r="K36"/>
  <c r="M35"/>
  <c r="K35"/>
  <c r="M33"/>
  <c r="K33"/>
  <c r="M32"/>
  <c r="M31"/>
  <c r="M30"/>
  <c r="K30"/>
  <c r="M29"/>
  <c r="M34"/>
  <c r="M28"/>
  <c r="M27"/>
  <c r="M40"/>
  <c r="M42"/>
  <c r="O42"/>
  <c r="E97" i="1"/>
  <c r="E99"/>
  <c r="E90"/>
  <c r="F80"/>
  <c r="F100"/>
  <c r="E80"/>
  <c r="E69"/>
  <c r="F51"/>
  <c r="F69"/>
  <c r="H45" i="2"/>
  <c r="L34"/>
  <c r="L40"/>
  <c r="L42"/>
  <c r="L45"/>
  <c r="K29"/>
  <c r="L29"/>
  <c r="J29"/>
  <c r="J34"/>
  <c r="J40"/>
  <c r="J42"/>
  <c r="E100" i="1"/>
  <c r="J44" i="2"/>
  <c r="J45"/>
  <c r="M45"/>
  <c r="K34"/>
  <c r="I29"/>
  <c r="I34"/>
  <c r="I40"/>
  <c r="I42"/>
  <c r="K40"/>
  <c r="I44"/>
  <c r="I45"/>
  <c r="E29"/>
  <c r="E34"/>
  <c r="E40"/>
  <c r="E42"/>
  <c r="E44"/>
  <c r="E60"/>
  <c r="E64"/>
  <c r="K42"/>
  <c r="K45"/>
  <c r="O43"/>
  <c r="D60"/>
  <c r="D64"/>
</calcChain>
</file>

<file path=xl/sharedStrings.xml><?xml version="1.0" encoding="utf-8"?>
<sst xmlns="http://schemas.openxmlformats.org/spreadsheetml/2006/main" count="401" uniqueCount="151">
  <si>
    <t/>
  </si>
  <si>
    <t>Приложение 2</t>
  </si>
  <si>
    <t>к приказу Министра финансов</t>
  </si>
  <si>
    <t>Республики Казахстан</t>
  </si>
  <si>
    <t>от 20 августа 2010 года № 422</t>
  </si>
  <si>
    <t>Форма 1</t>
  </si>
  <si>
    <t>Наименование организации: АО "Кселл"</t>
  </si>
  <si>
    <t>Организационно-правовая форма: Акционерное общество</t>
  </si>
  <si>
    <t>Тип отчета: Не консолидированный</t>
  </si>
  <si>
    <t>Субъект предпринимательства: Крупный</t>
  </si>
  <si>
    <t xml:space="preserve">Юридический адрес (организации): </t>
  </si>
  <si>
    <t>Казахстан, 050051, Алматы г.а., Алатауский р. а., Самал 2, д.100, тел: 87272582257, e-mail: irina.shol@kcell.kz, веб-сайт: www.kcell.kz</t>
  </si>
  <si>
    <t>Бухгалтерский баланс</t>
  </si>
  <si>
    <t>тыс. тенге</t>
  </si>
  <si>
    <t>Наименование статьи</t>
  </si>
  <si>
    <t>Код строки</t>
  </si>
  <si>
    <t>На конец отчетного периода</t>
  </si>
  <si>
    <t>На начало отчетного периода</t>
  </si>
  <si>
    <t>Активы</t>
  </si>
  <si>
    <t>I. Краткосрочные активы:</t>
  </si>
  <si>
    <t>Денежные средства и их эквиваленты</t>
  </si>
  <si>
    <t>010</t>
  </si>
  <si>
    <t>Финансовые активы, имеющиеся в наличии для продажи</t>
  </si>
  <si>
    <t>011</t>
  </si>
  <si>
    <t>Производные финансовые инструменты</t>
  </si>
  <si>
    <t>012</t>
  </si>
  <si>
    <t>Финансовые активы, учитываемые по справедливой стоимости через прибыли и убытки</t>
  </si>
  <si>
    <t>013</t>
  </si>
  <si>
    <t>Финансовые активы, удерживаемые до погашения</t>
  </si>
  <si>
    <t>014</t>
  </si>
  <si>
    <t>Прочие краткосрочные финансовые активы</t>
  </si>
  <si>
    <t>015</t>
  </si>
  <si>
    <t>Краткосрочная торговая и прочая дебиторская задолженность</t>
  </si>
  <si>
    <t>016</t>
  </si>
  <si>
    <t>Текущий подоходный налог</t>
  </si>
  <si>
    <t>017</t>
  </si>
  <si>
    <t>Запасы</t>
  </si>
  <si>
    <t>018</t>
  </si>
  <si>
    <t>Прочие краткосрочные активы</t>
  </si>
  <si>
    <t>019</t>
  </si>
  <si>
    <t>Итого краткосрочных активов (сумма строк с 010 по 019)</t>
  </si>
  <si>
    <t>Активы (или выбывающие группы), предназначенные для продажи</t>
  </si>
  <si>
    <t>II. Долгосрочные активы</t>
  </si>
  <si>
    <t>Прочие долгосрочные финансовые активы</t>
  </si>
  <si>
    <t>Долгосрочная торговая и прочая дебиторская задолженность</t>
  </si>
  <si>
    <t>Инвестиции, учитываемые методом долевого участия</t>
  </si>
  <si>
    <t>Инвестиционное имущество</t>
  </si>
  <si>
    <t>Основные средства</t>
  </si>
  <si>
    <t>Биологические активы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</si>
  <si>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</si>
  <si>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</si>
  <si>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</si>
  <si>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</si>
  <si>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Итого долгосрочных активов (сумма строк с 110 по 123)</t>
  </si>
  <si>
    <t>Баланс (строка 100 +строка 101+ строка 200)</t>
  </si>
  <si>
    <t>Обязательство и капитал</t>
  </si>
  <si>
    <t>III. Краткосрочные обязательства</t>
  </si>
  <si>
    <t>Займы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</si>
  <si>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</si>
  <si>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</si>
  <si>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резервы</t>
  </si>
  <si>
    <t xml:space="preserve">Текущие налоговые обязательства по подоходному налогу </t>
  </si>
  <si>
    <t>Вознаграждения работникам</t>
  </si>
  <si>
    <t>Прочие краткосрочные обязательства</t>
  </si>
  <si>
    <t>Итого краткосрочных обязательств (сумма строк с 210 по 217)</t>
  </si>
  <si>
    <t>Обязательства выбывающих групп, предназначенных для продажи</t>
  </si>
  <si>
    <t>IV. Долгосрочные обязательства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</si>
  <si>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</si>
  <si>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</si>
  <si>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резервы</t>
  </si>
  <si>
    <t>Отложенные налоговые обязательства</t>
  </si>
  <si>
    <t>Прочие долгосрочные обязательства</t>
  </si>
  <si>
    <t>Итого долгосрочных обязательств (сумма строк с 310 по 316)</t>
  </si>
  <si>
    <t>V.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</si>
  <si>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</si>
  <si>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</si>
  <si>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</si>
  <si>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Резервы</t>
  </si>
  <si>
    <t>Нераспределенная прибыль (непокрытый убыток)</t>
  </si>
  <si>
    <t>Итого капитал, относимый на собственников материнской организации (сумма строк с 410 по 414)</t>
  </si>
  <si>
    <t>Доля неконтролирующих собственников</t>
  </si>
  <si>
    <t>Всего капитал (строка 420 +/- строка 421)</t>
  </si>
  <si>
    <t>Баланс (строка 300+строка 301+строка 400 + строка 500)</t>
  </si>
  <si>
    <t>Приложение 3</t>
  </si>
  <si>
    <t>Форма 2</t>
  </si>
  <si>
    <t>Отчет о прибылях и убытках</t>
  </si>
  <si>
    <t>Наименование показателей</t>
  </si>
  <si>
    <t>За отчетный период</t>
  </si>
  <si>
    <t>За предыдущий период</t>
  </si>
  <si>
    <t>Выручка</t>
  </si>
  <si>
    <t>Себестоимость реализованных товаров и услуг</t>
  </si>
  <si>
    <t>Валовая прибыль (строка 010 – строка 011)</t>
  </si>
  <si>
    <t>Расходы по реализации</t>
  </si>
  <si>
    <t>Административные расходы</t>
  </si>
  <si>
    <t>Прочие расходы</t>
  </si>
  <si>
    <t>Прочие доходы</t>
  </si>
  <si>
    <t>Итого операционная прибыль (убыток) (+/- строки с 012 по 016)</t>
  </si>
  <si>
    <t>020</t>
  </si>
  <si>
    <t>Доходы по финансированию</t>
  </si>
  <si>
    <t>021</t>
  </si>
  <si>
    <t>Расходы по финансированию</t>
  </si>
  <si>
    <t>022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</si>
  <si>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</si>
  <si>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023</t>
  </si>
  <si>
    <t>Прочие неоперационные доходы</t>
  </si>
  <si>
    <t>024</t>
  </si>
  <si>
    <t>Прочие неоперационные расходы</t>
  </si>
  <si>
    <t>025</t>
  </si>
  <si>
    <t>Прибыль (убыток) до налогообложения (+/- строки с 020 по 025)</t>
  </si>
  <si>
    <t>Расходы по подоходному налогу</t>
  </si>
  <si>
    <t>Прибыль (убыток) после налогообложения от продолжающейся деятельности (строка 100 – строка 101)</t>
  </si>
  <si>
    <t>Прибыль (убыток) после налогообложения от прекращенной деятельности</t>
  </si>
  <si>
    <t>Прибыль за год (строка 200 + строка 201) относимая на:</t>
  </si>
  <si>
    <t>собственников материнской организации</t>
  </si>
  <si>
    <t>долю неконтролирующих собственников</t>
  </si>
  <si>
    <t>Прочая совокупная прибыль, всего (сумма строк с 410 по 420):</t>
  </si>
  <si>
    <t>в том числе:</t>
  </si>
  <si>
    <t>Переоценка основных средств</t>
  </si>
  <si>
    <t>Переоценка финансовых активов, имеющихся в наличии для продажи</t>
  </si>
  <si>
    <t>Доля в прочей совокупной прибыли (убытке) ассоциированных организаций и совместной деятельности, учитываемых по методу долевого участия</t>
  </si>
  <si>
    <t>Актуарные прибыли (убытки) по пенсионным обязательствам</t>
  </si>
  <si>
    <t>Эффект изменения в ставке подоходного налога на отсроченный налог дочерних организаций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</si>
  <si>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</si>
  <si>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</si>
  <si>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</si>
  <si>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прочей совокупной прибыли</t>
  </si>
  <si>
    <t>Корректировка при реклассификации в составе прибыли (убытка)</t>
  </si>
  <si>
    <t>Налоговый эффект компонентов прочей совокупной прибыли</t>
  </si>
  <si>
    <t>Общая совокупная прибыль (строка 300 + строка 400)</t>
  </si>
  <si>
    <t>Общая совокупная прибыль относимая на:</t>
  </si>
  <si>
    <t>доля неконтролирующих собственников</t>
  </si>
  <si>
    <t>Прибыль на акцию: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</si>
  <si>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</si>
  <si>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</si>
  <si>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</si>
  <si>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</si>
  <si>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Q1</t>
  </si>
  <si>
    <t>Q2</t>
  </si>
  <si>
    <t>Q3</t>
  </si>
  <si>
    <t>Q4</t>
  </si>
  <si>
    <t>FY 2013</t>
  </si>
  <si>
    <t>consolid</t>
  </si>
  <si>
    <t>stand alone</t>
  </si>
  <si>
    <t>KT</t>
  </si>
  <si>
    <t>AR</t>
  </si>
  <si>
    <t>по состоянию на 30.09.2015</t>
  </si>
  <si>
    <t>Главный бухгалтер</t>
  </si>
  <si>
    <t>Главный исполнительный директор</t>
  </si>
  <si>
    <t>Гузель Хасановаа</t>
  </si>
  <si>
    <t>Арти Отс</t>
  </si>
  <si>
    <t>Среднегодовая численность работников: 1810 чел.</t>
  </si>
</sst>
</file>

<file path=xl/styles.xml><?xml version="1.0" encoding="utf-8"?>
<styleSheet xmlns="http://schemas.openxmlformats.org/spreadsheetml/2006/main">
  <fonts count="26">
    <font>
      <sz val="10"/>
      <name val="Arial"/>
      <charset val="204"/>
    </font>
    <font>
      <sz val="11"/>
      <color indexed="8"/>
      <name val="Calibri"/>
      <family val="2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0" applyNumberFormat="0" applyBorder="0" applyAlignment="0" applyProtection="0"/>
    <xf numFmtId="0" fontId="12" fillId="29" borderId="5" applyNumberFormat="0" applyAlignment="0" applyProtection="0"/>
    <xf numFmtId="0" fontId="13" fillId="30" borderId="6" applyNumberFormat="0" applyAlignment="0" applyProtection="0"/>
    <xf numFmtId="0" fontId="14" fillId="0" borderId="0" applyNumberFormat="0" applyFill="0" applyBorder="0" applyAlignment="0" applyProtection="0"/>
    <xf numFmtId="0" fontId="15" fillId="31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2" borderId="5" applyNumberFormat="0" applyAlignment="0" applyProtection="0"/>
    <xf numFmtId="0" fontId="20" fillId="0" borderId="10" applyNumberFormat="0" applyFill="0" applyAlignment="0" applyProtection="0"/>
    <xf numFmtId="0" fontId="21" fillId="33" borderId="0" applyNumberFormat="0" applyBorder="0" applyAlignment="0" applyProtection="0"/>
    <xf numFmtId="0" fontId="1" fillId="34" borderId="11" applyNumberFormat="0" applyFont="0" applyAlignment="0" applyProtection="0"/>
    <xf numFmtId="0" fontId="22" fillId="29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</cellStyleXfs>
  <cellXfs count="47">
    <xf numFmtId="0" fontId="0" fillId="0" borderId="0" xfId="0"/>
    <xf numFmtId="0" fontId="4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right" wrapText="1"/>
    </xf>
    <xf numFmtId="0" fontId="3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left" wrapText="1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wrapText="1"/>
    </xf>
    <xf numFmtId="3" fontId="3" fillId="2" borderId="1" xfId="0" applyNumberFormat="1" applyFont="1" applyFill="1" applyBorder="1" applyAlignment="1">
      <alignment horizontal="right" vertical="center" wrapText="1"/>
    </xf>
    <xf numFmtId="3" fontId="7" fillId="2" borderId="1" xfId="0" applyNumberFormat="1" applyFont="1" applyFill="1" applyBorder="1" applyAlignment="1">
      <alignment horizontal="right" vertical="center" wrapText="1"/>
    </xf>
    <xf numFmtId="3" fontId="2" fillId="2" borderId="1" xfId="0" applyNumberFormat="1" applyFont="1" applyFill="1" applyBorder="1" applyAlignment="1">
      <alignment horizontal="right" vertical="center" wrapText="1"/>
    </xf>
    <xf numFmtId="3" fontId="6" fillId="2" borderId="1" xfId="0" applyNumberFormat="1" applyFont="1" applyFill="1" applyBorder="1" applyAlignment="1">
      <alignment horizontal="right" vertical="center" wrapText="1"/>
    </xf>
    <xf numFmtId="2" fontId="4" fillId="2" borderId="0" xfId="0" applyNumberFormat="1" applyFont="1" applyFill="1" applyAlignment="1">
      <alignment horizontal="left" wrapText="1"/>
    </xf>
    <xf numFmtId="3" fontId="4" fillId="2" borderId="0" xfId="0" applyNumberFormat="1" applyFont="1" applyFill="1" applyAlignment="1">
      <alignment horizontal="left" wrapText="1"/>
    </xf>
    <xf numFmtId="0" fontId="4" fillId="3" borderId="0" xfId="0" applyFont="1" applyFill="1" applyAlignment="1">
      <alignment horizontal="left" wrapText="1"/>
    </xf>
    <xf numFmtId="0" fontId="4" fillId="3" borderId="1" xfId="0" applyFont="1" applyFill="1" applyBorder="1" applyAlignment="1">
      <alignment horizontal="left" wrapText="1"/>
    </xf>
    <xf numFmtId="3" fontId="3" fillId="3" borderId="1" xfId="0" applyNumberFormat="1" applyFont="1" applyFill="1" applyBorder="1" applyAlignment="1">
      <alignment horizontal="right" vertical="center" wrapText="1"/>
    </xf>
    <xf numFmtId="3" fontId="6" fillId="3" borderId="1" xfId="0" applyNumberFormat="1" applyFont="1" applyFill="1" applyBorder="1" applyAlignment="1">
      <alignment horizontal="right" vertical="center" wrapText="1"/>
    </xf>
    <xf numFmtId="2" fontId="4" fillId="3" borderId="0" xfId="0" applyNumberFormat="1" applyFont="1" applyFill="1" applyAlignment="1">
      <alignment horizontal="left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4" fillId="2" borderId="0" xfId="0" applyNumberFormat="1" applyFont="1" applyFill="1" applyAlignment="1">
      <alignment horizontal="left" wrapText="1"/>
    </xf>
    <xf numFmtId="3" fontId="8" fillId="0" borderId="0" xfId="0" applyNumberFormat="1" applyFont="1" applyAlignment="1">
      <alignment vertical="center" wrapText="1"/>
    </xf>
    <xf numFmtId="4" fontId="3" fillId="2" borderId="0" xfId="0" applyNumberFormat="1" applyFont="1" applyFill="1" applyAlignment="1">
      <alignment horizontal="left" vertical="center" wrapText="1"/>
    </xf>
    <xf numFmtId="4" fontId="8" fillId="0" borderId="0" xfId="0" applyNumberFormat="1" applyFont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right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top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4"/>
  <sheetViews>
    <sheetView topLeftCell="B82" workbookViewId="0">
      <selection activeCell="B15" sqref="B15:F15"/>
    </sheetView>
  </sheetViews>
  <sheetFormatPr defaultColWidth="8.85546875" defaultRowHeight="15" customHeight="1"/>
  <cols>
    <col min="1" max="1" width="2.7109375" style="1" hidden="1" customWidth="1"/>
    <col min="2" max="2" width="26.140625" style="1" customWidth="1"/>
    <col min="3" max="3" width="29.5703125" style="1" customWidth="1"/>
    <col min="4" max="4" width="9.28515625" style="1" customWidth="1"/>
    <col min="5" max="5" width="15.5703125" style="1" customWidth="1"/>
    <col min="6" max="6" width="15.7109375" style="1" customWidth="1"/>
    <col min="7" max="7" width="3.28515625" style="1" hidden="1" customWidth="1"/>
    <col min="8" max="8" width="10" style="1" bestFit="1" customWidth="1"/>
    <col min="9" max="16384" width="8.85546875" style="1"/>
  </cols>
  <sheetData>
    <row r="1" spans="1:7" ht="12" customHeight="1">
      <c r="A1" s="2" t="s">
        <v>0</v>
      </c>
      <c r="B1" s="35" t="s">
        <v>1</v>
      </c>
      <c r="C1" s="35"/>
      <c r="D1" s="35"/>
      <c r="E1" s="35"/>
      <c r="F1" s="35"/>
      <c r="G1" s="2"/>
    </row>
    <row r="2" spans="1:7" ht="12" customHeight="1">
      <c r="A2" s="2" t="s">
        <v>0</v>
      </c>
      <c r="B2" s="35" t="s">
        <v>2</v>
      </c>
      <c r="C2" s="35"/>
      <c r="D2" s="35"/>
      <c r="E2" s="35"/>
      <c r="F2" s="35"/>
      <c r="G2" s="2"/>
    </row>
    <row r="3" spans="1:7" ht="12" customHeight="1">
      <c r="A3" s="2" t="s">
        <v>0</v>
      </c>
      <c r="B3" s="35" t="s">
        <v>3</v>
      </c>
      <c r="C3" s="35"/>
      <c r="D3" s="35"/>
      <c r="E3" s="35"/>
      <c r="F3" s="35"/>
      <c r="G3" s="2"/>
    </row>
    <row r="4" spans="1:7" ht="12" customHeight="1">
      <c r="A4" s="2" t="s">
        <v>0</v>
      </c>
      <c r="B4" s="35" t="s">
        <v>4</v>
      </c>
      <c r="C4" s="35"/>
      <c r="D4" s="35"/>
      <c r="E4" s="35"/>
      <c r="F4" s="35"/>
      <c r="G4" s="2"/>
    </row>
    <row r="5" spans="1:7" ht="12" customHeight="1">
      <c r="A5" s="2" t="s">
        <v>0</v>
      </c>
      <c r="B5" s="34" t="s">
        <v>0</v>
      </c>
      <c r="C5" s="34"/>
      <c r="D5" s="34"/>
      <c r="E5" s="34"/>
      <c r="F5" s="34"/>
      <c r="G5" s="2"/>
    </row>
    <row r="6" spans="1:7" ht="12" customHeight="1">
      <c r="A6" s="2" t="s">
        <v>0</v>
      </c>
      <c r="B6" s="35" t="s">
        <v>5</v>
      </c>
      <c r="C6" s="35"/>
      <c r="D6" s="35"/>
      <c r="E6" s="35"/>
      <c r="F6" s="35"/>
      <c r="G6" s="2"/>
    </row>
    <row r="7" spans="1:7" ht="12" customHeight="1">
      <c r="A7" s="2" t="s">
        <v>0</v>
      </c>
      <c r="B7" s="34" t="s">
        <v>6</v>
      </c>
      <c r="C7" s="34"/>
      <c r="D7" s="34"/>
      <c r="E7" s="34"/>
      <c r="F7" s="34"/>
      <c r="G7" s="2"/>
    </row>
    <row r="8" spans="1:7" ht="12" customHeight="1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0</v>
      </c>
      <c r="G8" s="2"/>
    </row>
    <row r="9" spans="1:7" ht="12" customHeight="1">
      <c r="A9" s="2" t="s">
        <v>0</v>
      </c>
      <c r="B9" s="34" t="s">
        <v>7</v>
      </c>
      <c r="C9" s="34"/>
      <c r="D9" s="34"/>
      <c r="E9" s="34"/>
      <c r="F9" s="34"/>
      <c r="G9" s="2"/>
    </row>
    <row r="10" spans="1:7" ht="12" customHeight="1">
      <c r="A10" s="2" t="s">
        <v>0</v>
      </c>
      <c r="B10" s="34" t="s">
        <v>8</v>
      </c>
      <c r="C10" s="34"/>
      <c r="D10" s="34"/>
      <c r="E10" s="34"/>
      <c r="F10" s="34"/>
      <c r="G10" s="2"/>
    </row>
    <row r="11" spans="1:7" ht="12" customHeight="1">
      <c r="A11" s="2" t="s">
        <v>0</v>
      </c>
      <c r="B11" s="34" t="s">
        <v>150</v>
      </c>
      <c r="C11" s="34"/>
      <c r="D11" s="34"/>
      <c r="E11" s="34"/>
      <c r="F11" s="34"/>
      <c r="G11" s="2"/>
    </row>
    <row r="12" spans="1:7" ht="12" customHeight="1">
      <c r="A12" s="2" t="s">
        <v>0</v>
      </c>
      <c r="B12" s="34" t="s">
        <v>9</v>
      </c>
      <c r="C12" s="34"/>
      <c r="D12" s="34"/>
      <c r="E12" s="34"/>
      <c r="F12" s="34"/>
      <c r="G12" s="2"/>
    </row>
    <row r="13" spans="1:7" ht="36" customHeight="1">
      <c r="A13" s="2" t="s">
        <v>0</v>
      </c>
      <c r="B13" s="4" t="s">
        <v>10</v>
      </c>
      <c r="C13" s="38" t="s">
        <v>11</v>
      </c>
      <c r="D13" s="38"/>
      <c r="E13" s="38"/>
      <c r="F13" s="38"/>
      <c r="G13" s="2"/>
    </row>
    <row r="14" spans="1:7" ht="12" customHeight="1">
      <c r="A14" s="2" t="s">
        <v>0</v>
      </c>
      <c r="B14" s="5" t="s">
        <v>0</v>
      </c>
      <c r="C14" s="5" t="s">
        <v>0</v>
      </c>
      <c r="D14" s="2" t="s">
        <v>0</v>
      </c>
      <c r="E14" s="2" t="s">
        <v>0</v>
      </c>
      <c r="F14" s="3" t="s">
        <v>0</v>
      </c>
      <c r="G14" s="2"/>
    </row>
    <row r="15" spans="1:7" ht="14.25" customHeight="1">
      <c r="A15" s="2" t="s">
        <v>0</v>
      </c>
      <c r="B15" s="41" t="s">
        <v>12</v>
      </c>
      <c r="C15" s="41"/>
      <c r="D15" s="41"/>
      <c r="E15" s="41"/>
      <c r="F15" s="41"/>
      <c r="G15" s="2"/>
    </row>
    <row r="16" spans="1:7" ht="12" customHeight="1">
      <c r="A16" s="2" t="s">
        <v>0</v>
      </c>
      <c r="B16" s="42" t="s">
        <v>145</v>
      </c>
      <c r="C16" s="42"/>
      <c r="D16" s="42"/>
      <c r="E16" s="42"/>
      <c r="F16" s="42"/>
      <c r="G16" s="2"/>
    </row>
    <row r="17" spans="1:7" ht="12" customHeight="1">
      <c r="A17" s="2" t="s">
        <v>0</v>
      </c>
      <c r="B17" s="6" t="s">
        <v>0</v>
      </c>
      <c r="C17" s="6" t="s">
        <v>0</v>
      </c>
      <c r="D17" s="2" t="s">
        <v>0</v>
      </c>
      <c r="E17" s="2" t="s">
        <v>0</v>
      </c>
      <c r="F17" s="2" t="s">
        <v>0</v>
      </c>
      <c r="G17" s="2"/>
    </row>
    <row r="18" spans="1:7" ht="12" customHeight="1">
      <c r="A18" s="2" t="s">
        <v>0</v>
      </c>
      <c r="B18" s="2" t="s">
        <v>0</v>
      </c>
      <c r="C18" s="2" t="s">
        <v>0</v>
      </c>
      <c r="D18" s="2" t="s">
        <v>0</v>
      </c>
      <c r="E18" s="2" t="s">
        <v>0</v>
      </c>
      <c r="F18" s="3" t="s">
        <v>13</v>
      </c>
      <c r="G18" s="2"/>
    </row>
    <row r="19" spans="1:7" ht="15" hidden="1" customHeight="1"/>
    <row r="20" spans="1:7" ht="15" hidden="1" customHeight="1"/>
    <row r="21" spans="1:7" ht="15" hidden="1" customHeight="1"/>
    <row r="22" spans="1:7" ht="15" hidden="1" customHeight="1"/>
    <row r="23" spans="1:7" ht="15" hidden="1" customHeight="1"/>
    <row r="24" spans="1:7" ht="15" hidden="1" customHeight="1"/>
    <row r="25" spans="1:7" ht="15" hidden="1" customHeight="1"/>
    <row r="26" spans="1:7" ht="15" hidden="1" customHeight="1"/>
    <row r="27" spans="1:7" ht="15" hidden="1" customHeight="1"/>
    <row r="28" spans="1:7" ht="15" hidden="1" customHeight="1"/>
    <row r="29" spans="1:7" ht="15" hidden="1" customHeight="1"/>
    <row r="30" spans="1:7" ht="15" hidden="1" customHeight="1"/>
    <row r="31" spans="1:7" ht="15" hidden="1" customHeight="1"/>
    <row r="32" spans="1:7" ht="15" hidden="1" customHeight="1"/>
    <row r="33" spans="1:6" ht="15" hidden="1" customHeight="1"/>
    <row r="34" spans="1:6" ht="15" hidden="1" customHeight="1"/>
    <row r="35" spans="1:6" ht="15" hidden="1" customHeight="1"/>
    <row r="36" spans="1:6" ht="15" hidden="1" customHeight="1"/>
    <row r="37" spans="1:6" ht="24" customHeight="1">
      <c r="A37" s="7" t="s">
        <v>0</v>
      </c>
      <c r="B37" s="43" t="s">
        <v>14</v>
      </c>
      <c r="C37" s="44"/>
      <c r="D37" s="8" t="s">
        <v>15</v>
      </c>
      <c r="E37" s="8" t="s">
        <v>16</v>
      </c>
      <c r="F37" s="8" t="s">
        <v>17</v>
      </c>
    </row>
    <row r="38" spans="1:6" ht="15" hidden="1" customHeight="1"/>
    <row r="39" spans="1:6" ht="12" customHeight="1">
      <c r="A39" s="7" t="s">
        <v>0</v>
      </c>
      <c r="B39" s="43" t="s">
        <v>18</v>
      </c>
      <c r="C39" s="45"/>
      <c r="D39" s="45"/>
      <c r="E39" s="45"/>
      <c r="F39" s="44"/>
    </row>
    <row r="40" spans="1:6" ht="12" customHeight="1">
      <c r="A40" s="7" t="s">
        <v>0</v>
      </c>
      <c r="B40" s="39" t="s">
        <v>19</v>
      </c>
      <c r="C40" s="40"/>
      <c r="D40" s="10" t="s">
        <v>0</v>
      </c>
      <c r="E40" s="11" t="s">
        <v>0</v>
      </c>
      <c r="F40" s="11" t="s">
        <v>0</v>
      </c>
    </row>
    <row r="41" spans="1:6" ht="12" customHeight="1">
      <c r="A41" s="7" t="s">
        <v>0</v>
      </c>
      <c r="B41" s="36" t="s">
        <v>20</v>
      </c>
      <c r="C41" s="37"/>
      <c r="D41" s="12" t="s">
        <v>21</v>
      </c>
      <c r="E41" s="11">
        <v>38957962</v>
      </c>
      <c r="F41" s="11">
        <v>19520357</v>
      </c>
    </row>
    <row r="42" spans="1:6" ht="12" customHeight="1">
      <c r="A42" s="7" t="s">
        <v>0</v>
      </c>
      <c r="B42" s="36" t="s">
        <v>22</v>
      </c>
      <c r="C42" s="37"/>
      <c r="D42" s="12" t="s">
        <v>23</v>
      </c>
      <c r="E42" s="11"/>
      <c r="F42" s="11"/>
    </row>
    <row r="43" spans="1:6" ht="12" customHeight="1">
      <c r="A43" s="7" t="s">
        <v>0</v>
      </c>
      <c r="B43" s="36" t="s">
        <v>24</v>
      </c>
      <c r="C43" s="37"/>
      <c r="D43" s="12" t="s">
        <v>25</v>
      </c>
      <c r="E43" s="11"/>
      <c r="F43" s="11"/>
    </row>
    <row r="44" spans="1:6" ht="24" customHeight="1">
      <c r="A44" s="7" t="s">
        <v>0</v>
      </c>
      <c r="B44" s="36" t="s">
        <v>26</v>
      </c>
      <c r="C44" s="37"/>
      <c r="D44" s="12" t="s">
        <v>27</v>
      </c>
      <c r="E44" s="11"/>
      <c r="F44" s="11"/>
    </row>
    <row r="45" spans="1:6" ht="12" customHeight="1">
      <c r="A45" s="7" t="s">
        <v>0</v>
      </c>
      <c r="B45" s="36" t="s">
        <v>28</v>
      </c>
      <c r="C45" s="37"/>
      <c r="D45" s="12" t="s">
        <v>29</v>
      </c>
      <c r="E45" s="11"/>
      <c r="F45" s="11"/>
    </row>
    <row r="46" spans="1:6" ht="12" customHeight="1">
      <c r="A46" s="7" t="s">
        <v>0</v>
      </c>
      <c r="B46" s="36" t="s">
        <v>30</v>
      </c>
      <c r="C46" s="37"/>
      <c r="D46" s="12" t="s">
        <v>31</v>
      </c>
      <c r="E46" s="11"/>
      <c r="F46" s="11"/>
    </row>
    <row r="47" spans="1:6" ht="12" customHeight="1">
      <c r="A47" s="7" t="s">
        <v>0</v>
      </c>
      <c r="B47" s="36" t="s">
        <v>32</v>
      </c>
      <c r="C47" s="37"/>
      <c r="D47" s="12" t="s">
        <v>33</v>
      </c>
      <c r="E47" s="11">
        <v>14330251</v>
      </c>
      <c r="F47" s="11">
        <v>13241334</v>
      </c>
    </row>
    <row r="48" spans="1:6" ht="12" customHeight="1">
      <c r="A48" s="7" t="s">
        <v>0</v>
      </c>
      <c r="B48" s="36" t="s">
        <v>34</v>
      </c>
      <c r="C48" s="37"/>
      <c r="D48" s="12" t="s">
        <v>35</v>
      </c>
      <c r="E48" s="11">
        <v>3337170</v>
      </c>
      <c r="F48" s="11">
        <v>1027055</v>
      </c>
    </row>
    <row r="49" spans="1:8" ht="12" customHeight="1">
      <c r="A49" s="7" t="s">
        <v>0</v>
      </c>
      <c r="B49" s="36" t="s">
        <v>36</v>
      </c>
      <c r="C49" s="37"/>
      <c r="D49" s="12" t="s">
        <v>37</v>
      </c>
      <c r="E49" s="11">
        <v>1636380</v>
      </c>
      <c r="F49" s="11">
        <v>2336064</v>
      </c>
    </row>
    <row r="50" spans="1:8" ht="12" customHeight="1">
      <c r="A50" s="7" t="s">
        <v>0</v>
      </c>
      <c r="B50" s="36" t="s">
        <v>38</v>
      </c>
      <c r="C50" s="37"/>
      <c r="D50" s="12" t="s">
        <v>39</v>
      </c>
      <c r="E50" s="11">
        <v>361994</v>
      </c>
      <c r="F50" s="11">
        <v>274256</v>
      </c>
      <c r="H50" s="29"/>
    </row>
    <row r="51" spans="1:8" ht="24.75" customHeight="1">
      <c r="A51" s="7" t="s">
        <v>0</v>
      </c>
      <c r="B51" s="39" t="s">
        <v>40</v>
      </c>
      <c r="C51" s="40"/>
      <c r="D51" s="8">
        <v>100</v>
      </c>
      <c r="E51" s="13">
        <f>SUM(E41:E50)</f>
        <v>58623757</v>
      </c>
      <c r="F51" s="13">
        <f>SUM(F40:F50)</f>
        <v>36399066</v>
      </c>
    </row>
    <row r="52" spans="1:8" ht="12" customHeight="1">
      <c r="A52" s="7" t="s">
        <v>0</v>
      </c>
      <c r="B52" s="36" t="s">
        <v>41</v>
      </c>
      <c r="C52" s="37"/>
      <c r="D52" s="10">
        <v>101</v>
      </c>
      <c r="E52" s="11"/>
      <c r="F52" s="11"/>
    </row>
    <row r="53" spans="1:8" ht="12" customHeight="1">
      <c r="A53" s="7" t="s">
        <v>0</v>
      </c>
      <c r="B53" s="39" t="s">
        <v>42</v>
      </c>
      <c r="C53" s="40"/>
      <c r="D53" s="8" t="s">
        <v>0</v>
      </c>
      <c r="E53" s="13" t="s">
        <v>0</v>
      </c>
      <c r="F53" s="13" t="s">
        <v>0</v>
      </c>
    </row>
    <row r="54" spans="1:8" ht="12" customHeight="1">
      <c r="A54" s="7" t="s">
        <v>0</v>
      </c>
      <c r="B54" s="36" t="s">
        <v>22</v>
      </c>
      <c r="C54" s="37"/>
      <c r="D54" s="10">
        <v>110</v>
      </c>
      <c r="E54" s="11"/>
      <c r="F54" s="11"/>
    </row>
    <row r="55" spans="1:8" ht="12" customHeight="1">
      <c r="A55" s="7" t="s">
        <v>0</v>
      </c>
      <c r="B55" s="36" t="s">
        <v>24</v>
      </c>
      <c r="C55" s="37"/>
      <c r="D55" s="10">
        <v>111</v>
      </c>
      <c r="E55" s="11"/>
      <c r="F55" s="11"/>
    </row>
    <row r="56" spans="1:8" ht="24" customHeight="1">
      <c r="A56" s="7" t="s">
        <v>0</v>
      </c>
      <c r="B56" s="36" t="s">
        <v>26</v>
      </c>
      <c r="C56" s="37"/>
      <c r="D56" s="10">
        <v>112</v>
      </c>
      <c r="E56" s="11"/>
      <c r="F56" s="11"/>
    </row>
    <row r="57" spans="1:8" ht="12" customHeight="1">
      <c r="A57" s="7" t="s">
        <v>0</v>
      </c>
      <c r="B57" s="36" t="s">
        <v>28</v>
      </c>
      <c r="C57" s="37"/>
      <c r="D57" s="10">
        <v>113</v>
      </c>
      <c r="E57" s="11"/>
      <c r="F57" s="11"/>
    </row>
    <row r="58" spans="1:8" ht="12" customHeight="1">
      <c r="A58" s="7" t="s">
        <v>0</v>
      </c>
      <c r="B58" s="36" t="s">
        <v>43</v>
      </c>
      <c r="C58" s="37"/>
      <c r="D58" s="10">
        <v>114</v>
      </c>
      <c r="E58" s="11"/>
      <c r="F58" s="11"/>
    </row>
    <row r="59" spans="1:8" ht="18" customHeight="1">
      <c r="A59" s="7" t="s">
        <v>0</v>
      </c>
      <c r="B59" s="36" t="s">
        <v>44</v>
      </c>
      <c r="C59" s="37"/>
      <c r="D59" s="10">
        <v>115</v>
      </c>
      <c r="E59" s="11"/>
      <c r="F59" s="11"/>
    </row>
    <row r="60" spans="1:8" ht="12" customHeight="1">
      <c r="A60" s="7" t="s">
        <v>0</v>
      </c>
      <c r="B60" s="36" t="s">
        <v>45</v>
      </c>
      <c r="C60" s="37"/>
      <c r="D60" s="10">
        <v>116</v>
      </c>
      <c r="E60" s="28"/>
      <c r="F60" s="11"/>
    </row>
    <row r="61" spans="1:8" ht="12" customHeight="1">
      <c r="A61" s="7" t="s">
        <v>0</v>
      </c>
      <c r="B61" s="36" t="s">
        <v>46</v>
      </c>
      <c r="C61" s="37"/>
      <c r="D61" s="10">
        <v>117</v>
      </c>
      <c r="E61" s="11"/>
      <c r="F61" s="11"/>
    </row>
    <row r="62" spans="1:8" ht="12" customHeight="1">
      <c r="A62" s="7" t="s">
        <v>0</v>
      </c>
      <c r="B62" s="36" t="s">
        <v>47</v>
      </c>
      <c r="C62" s="37"/>
      <c r="D62" s="10">
        <v>118</v>
      </c>
      <c r="E62" s="32">
        <v>98966054</v>
      </c>
      <c r="F62" s="11">
        <v>108955322</v>
      </c>
    </row>
    <row r="63" spans="1:8" ht="12" customHeight="1">
      <c r="A63" s="7" t="s">
        <v>0</v>
      </c>
      <c r="B63" s="36" t="s">
        <v>48</v>
      </c>
      <c r="C63" s="37"/>
      <c r="D63" s="10">
        <v>119</v>
      </c>
      <c r="E63" s="11"/>
      <c r="F63" s="11"/>
    </row>
    <row r="64" spans="1:8" ht="12" customHeight="1">
      <c r="A64" s="7" t="s">
        <v>0</v>
      </c>
      <c r="B64" s="36" t="s">
        <v>49</v>
      </c>
      <c r="C64" s="37"/>
      <c r="D64" s="10">
        <v>120</v>
      </c>
      <c r="E64" s="11"/>
      <c r="F64" s="11"/>
    </row>
    <row r="65" spans="1:6" ht="12" customHeight="1">
      <c r="A65" s="7" t="s">
        <v>0</v>
      </c>
      <c r="B65" s="36" t="s">
        <v>50</v>
      </c>
      <c r="C65" s="37"/>
      <c r="D65" s="10">
        <v>121</v>
      </c>
      <c r="E65" s="32">
        <v>14930747</v>
      </c>
      <c r="F65" s="11">
        <v>12493561</v>
      </c>
    </row>
    <row r="66" spans="1:6" ht="12" customHeight="1">
      <c r="A66" s="7" t="s">
        <v>0</v>
      </c>
      <c r="B66" s="36" t="s">
        <v>51</v>
      </c>
      <c r="C66" s="37"/>
      <c r="D66" s="10">
        <v>122</v>
      </c>
      <c r="E66" s="11"/>
      <c r="F66" s="11"/>
    </row>
    <row r="67" spans="1:6" ht="12" customHeight="1">
      <c r="A67" s="7" t="s">
        <v>0</v>
      </c>
      <c r="B67" s="36" t="s">
        <v>52</v>
      </c>
      <c r="C67" s="37"/>
      <c r="D67" s="10">
        <v>123</v>
      </c>
      <c r="E67" s="32">
        <v>733583</v>
      </c>
      <c r="F67" s="11">
        <v>145047</v>
      </c>
    </row>
    <row r="68" spans="1:6" ht="24" customHeight="1">
      <c r="A68" s="7" t="s">
        <v>0</v>
      </c>
      <c r="B68" s="39" t="s">
        <v>53</v>
      </c>
      <c r="C68" s="40"/>
      <c r="D68" s="8">
        <v>200</v>
      </c>
      <c r="E68" s="13">
        <f>SUM(E60:E67)</f>
        <v>114630384</v>
      </c>
      <c r="F68" s="13">
        <f>SUM(F60:F67)</f>
        <v>121593930</v>
      </c>
    </row>
    <row r="69" spans="1:6" ht="12" customHeight="1">
      <c r="A69" s="7" t="s">
        <v>0</v>
      </c>
      <c r="B69" s="39" t="s">
        <v>54</v>
      </c>
      <c r="C69" s="40"/>
      <c r="D69" s="8" t="s">
        <v>0</v>
      </c>
      <c r="E69" s="13">
        <f>E68+E51</f>
        <v>173254141</v>
      </c>
      <c r="F69" s="13">
        <f>F68+F51</f>
        <v>157992996</v>
      </c>
    </row>
    <row r="70" spans="1:6" ht="12" customHeight="1">
      <c r="A70" s="7" t="s">
        <v>0</v>
      </c>
      <c r="B70" s="43" t="s">
        <v>55</v>
      </c>
      <c r="C70" s="45"/>
      <c r="D70" s="45"/>
      <c r="E70" s="45"/>
      <c r="F70" s="44"/>
    </row>
    <row r="71" spans="1:6" ht="12" customHeight="1">
      <c r="A71" s="7" t="s">
        <v>0</v>
      </c>
      <c r="B71" s="39" t="s">
        <v>56</v>
      </c>
      <c r="C71" s="40"/>
      <c r="D71" s="8" t="s">
        <v>0</v>
      </c>
      <c r="E71" s="8" t="s">
        <v>0</v>
      </c>
      <c r="F71" s="8" t="s">
        <v>0</v>
      </c>
    </row>
    <row r="72" spans="1:6" ht="12" customHeight="1">
      <c r="A72" s="7" t="s">
        <v>0</v>
      </c>
      <c r="B72" s="36" t="s">
        <v>57</v>
      </c>
      <c r="C72" s="37"/>
      <c r="D72" s="10">
        <v>210</v>
      </c>
      <c r="E72" s="32">
        <v>50161899</v>
      </c>
      <c r="F72" s="11">
        <v>25020026</v>
      </c>
    </row>
    <row r="73" spans="1:6" ht="12" customHeight="1">
      <c r="A73" s="7" t="s">
        <v>0</v>
      </c>
      <c r="B73" s="36" t="s">
        <v>24</v>
      </c>
      <c r="C73" s="37"/>
      <c r="D73" s="10">
        <v>211</v>
      </c>
      <c r="E73" s="11"/>
      <c r="F73" s="11"/>
    </row>
    <row r="74" spans="1:6" ht="12" customHeight="1">
      <c r="A74" s="7" t="s">
        <v>0</v>
      </c>
      <c r="B74" s="36" t="s">
        <v>58</v>
      </c>
      <c r="C74" s="37"/>
      <c r="D74" s="10">
        <v>212</v>
      </c>
      <c r="E74" s="11"/>
      <c r="F74" s="11"/>
    </row>
    <row r="75" spans="1:6" ht="12" customHeight="1">
      <c r="A75" s="7" t="s">
        <v>0</v>
      </c>
      <c r="B75" s="36" t="s">
        <v>59</v>
      </c>
      <c r="C75" s="37"/>
      <c r="D75" s="10">
        <v>213</v>
      </c>
      <c r="E75" s="32">
        <v>36356077</v>
      </c>
      <c r="F75" s="11">
        <v>25119293</v>
      </c>
    </row>
    <row r="76" spans="1:6" ht="12" customHeight="1">
      <c r="A76" s="7" t="s">
        <v>0</v>
      </c>
      <c r="B76" s="36" t="s">
        <v>60</v>
      </c>
      <c r="C76" s="37"/>
      <c r="D76" s="10">
        <v>214</v>
      </c>
      <c r="E76" s="11"/>
      <c r="F76" s="11"/>
    </row>
    <row r="77" spans="1:6" ht="12" customHeight="1">
      <c r="A77" s="7" t="s">
        <v>0</v>
      </c>
      <c r="B77" s="36" t="s">
        <v>61</v>
      </c>
      <c r="C77" s="37"/>
      <c r="D77" s="10">
        <v>215</v>
      </c>
      <c r="E77" s="32">
        <v>1274311</v>
      </c>
      <c r="F77" s="11">
        <v>491218</v>
      </c>
    </row>
    <row r="78" spans="1:6" ht="12" customHeight="1">
      <c r="A78" s="7" t="s">
        <v>0</v>
      </c>
      <c r="B78" s="36" t="s">
        <v>62</v>
      </c>
      <c r="C78" s="37"/>
      <c r="D78" s="10">
        <v>216</v>
      </c>
      <c r="E78" s="11"/>
      <c r="F78" s="11"/>
    </row>
    <row r="79" spans="1:6" ht="12" customHeight="1">
      <c r="A79" s="7" t="s">
        <v>0</v>
      </c>
      <c r="B79" s="36" t="s">
        <v>63</v>
      </c>
      <c r="C79" s="37"/>
      <c r="D79" s="10">
        <v>217</v>
      </c>
      <c r="E79" s="11">
        <v>5726539</v>
      </c>
      <c r="F79" s="11">
        <v>9470387</v>
      </c>
    </row>
    <row r="80" spans="1:6" ht="24.75" customHeight="1">
      <c r="A80" s="7" t="s">
        <v>0</v>
      </c>
      <c r="B80" s="39" t="s">
        <v>64</v>
      </c>
      <c r="C80" s="40"/>
      <c r="D80" s="8">
        <v>300</v>
      </c>
      <c r="E80" s="13">
        <f>SUM(E72:E79)</f>
        <v>93518826</v>
      </c>
      <c r="F80" s="13">
        <f>SUM(F72:F79)</f>
        <v>60100924</v>
      </c>
    </row>
    <row r="81" spans="1:6" ht="12" customHeight="1">
      <c r="A81" s="7" t="s">
        <v>0</v>
      </c>
      <c r="B81" s="36" t="s">
        <v>65</v>
      </c>
      <c r="C81" s="37"/>
      <c r="D81" s="10">
        <v>301</v>
      </c>
      <c r="E81" s="11"/>
      <c r="F81" s="11"/>
    </row>
    <row r="82" spans="1:6" ht="12" customHeight="1">
      <c r="A82" s="7" t="s">
        <v>0</v>
      </c>
      <c r="B82" s="39" t="s">
        <v>66</v>
      </c>
      <c r="C82" s="40"/>
      <c r="D82" s="8" t="s">
        <v>0</v>
      </c>
      <c r="E82" s="13" t="s">
        <v>0</v>
      </c>
      <c r="F82" s="13" t="s">
        <v>0</v>
      </c>
    </row>
    <row r="83" spans="1:6" ht="12" customHeight="1">
      <c r="A83" s="7" t="s">
        <v>0</v>
      </c>
      <c r="B83" s="36" t="s">
        <v>57</v>
      </c>
      <c r="C83" s="37"/>
      <c r="D83" s="10">
        <v>310</v>
      </c>
      <c r="E83" s="11"/>
      <c r="F83" s="11"/>
    </row>
    <row r="84" spans="1:6" ht="12" customHeight="1">
      <c r="A84" s="7" t="s">
        <v>0</v>
      </c>
      <c r="B84" s="36" t="s">
        <v>24</v>
      </c>
      <c r="C84" s="37"/>
      <c r="D84" s="10">
        <v>311</v>
      </c>
      <c r="E84" s="11"/>
      <c r="F84" s="11"/>
    </row>
    <row r="85" spans="1:6" ht="12" customHeight="1">
      <c r="A85" s="7" t="s">
        <v>0</v>
      </c>
      <c r="B85" s="36" t="s">
        <v>67</v>
      </c>
      <c r="C85" s="37"/>
      <c r="D85" s="10">
        <v>312</v>
      </c>
      <c r="E85" s="11"/>
      <c r="F85" s="11"/>
    </row>
    <row r="86" spans="1:6" ht="12" customHeight="1">
      <c r="A86" s="7" t="s">
        <v>0</v>
      </c>
      <c r="B86" s="36" t="s">
        <v>68</v>
      </c>
      <c r="C86" s="37"/>
      <c r="D86" s="10">
        <v>313</v>
      </c>
      <c r="E86" s="11"/>
      <c r="F86" s="11"/>
    </row>
    <row r="87" spans="1:6" ht="12" customHeight="1">
      <c r="A87" s="7" t="s">
        <v>0</v>
      </c>
      <c r="B87" s="36" t="s">
        <v>69</v>
      </c>
      <c r="C87" s="37"/>
      <c r="D87" s="10">
        <v>314</v>
      </c>
      <c r="E87" s="11"/>
      <c r="F87" s="11"/>
    </row>
    <row r="88" spans="1:6" ht="12" customHeight="1">
      <c r="A88" s="7" t="s">
        <v>0</v>
      </c>
      <c r="B88" s="36" t="s">
        <v>70</v>
      </c>
      <c r="C88" s="37"/>
      <c r="D88" s="10">
        <v>315</v>
      </c>
      <c r="E88" s="11">
        <v>4932237</v>
      </c>
      <c r="F88" s="11">
        <v>4442050</v>
      </c>
    </row>
    <row r="89" spans="1:6" ht="12" customHeight="1">
      <c r="A89" s="7" t="s">
        <v>0</v>
      </c>
      <c r="B89" s="36" t="s">
        <v>71</v>
      </c>
      <c r="C89" s="37"/>
      <c r="D89" s="10">
        <v>316</v>
      </c>
      <c r="E89" s="32">
        <v>1323623</v>
      </c>
      <c r="F89" s="11">
        <v>1376244</v>
      </c>
    </row>
    <row r="90" spans="1:6" ht="24" customHeight="1">
      <c r="A90" s="7" t="s">
        <v>0</v>
      </c>
      <c r="B90" s="39" t="s">
        <v>72</v>
      </c>
      <c r="C90" s="40"/>
      <c r="D90" s="8">
        <v>400</v>
      </c>
      <c r="E90" s="13">
        <f>SUM(E88:E89)</f>
        <v>6255860</v>
      </c>
      <c r="F90" s="13">
        <f>SUM(F88:F89)</f>
        <v>5818294</v>
      </c>
    </row>
    <row r="91" spans="1:6" ht="12" customHeight="1">
      <c r="A91" s="7" t="s">
        <v>0</v>
      </c>
      <c r="B91" s="39" t="s">
        <v>73</v>
      </c>
      <c r="C91" s="40"/>
      <c r="D91" s="8" t="s">
        <v>0</v>
      </c>
      <c r="E91" s="13" t="s">
        <v>0</v>
      </c>
      <c r="F91" s="13" t="s">
        <v>0</v>
      </c>
    </row>
    <row r="92" spans="1:6" ht="12" customHeight="1">
      <c r="A92" s="7" t="s">
        <v>0</v>
      </c>
      <c r="B92" s="36" t="s">
        <v>74</v>
      </c>
      <c r="C92" s="37"/>
      <c r="D92" s="10">
        <v>410</v>
      </c>
      <c r="E92" s="30">
        <v>33800000</v>
      </c>
      <c r="F92" s="11">
        <v>33800000</v>
      </c>
    </row>
    <row r="93" spans="1:6" ht="12" customHeight="1">
      <c r="A93" s="7" t="s">
        <v>0</v>
      </c>
      <c r="B93" s="36" t="s">
        <v>75</v>
      </c>
      <c r="C93" s="37"/>
      <c r="D93" s="10">
        <v>411</v>
      </c>
      <c r="E93" s="11"/>
      <c r="F93" s="11"/>
    </row>
    <row r="94" spans="1:6" ht="12" customHeight="1">
      <c r="A94" s="7" t="s">
        <v>0</v>
      </c>
      <c r="B94" s="36" t="s">
        <v>76</v>
      </c>
      <c r="C94" s="37"/>
      <c r="D94" s="10">
        <v>412</v>
      </c>
      <c r="E94" s="11"/>
      <c r="F94" s="11"/>
    </row>
    <row r="95" spans="1:6" ht="12" customHeight="1">
      <c r="A95" s="7" t="s">
        <v>0</v>
      </c>
      <c r="B95" s="36" t="s">
        <v>77</v>
      </c>
      <c r="C95" s="37"/>
      <c r="D95" s="10">
        <v>413</v>
      </c>
      <c r="E95" s="11"/>
      <c r="F95" s="11"/>
    </row>
    <row r="96" spans="1:6" ht="12" customHeight="1">
      <c r="A96" s="7" t="s">
        <v>0</v>
      </c>
      <c r="B96" s="36" t="s">
        <v>78</v>
      </c>
      <c r="C96" s="37"/>
      <c r="D96" s="10">
        <v>414</v>
      </c>
      <c r="E96" s="32">
        <v>39679455</v>
      </c>
      <c r="F96" s="11">
        <v>58273778</v>
      </c>
    </row>
    <row r="97" spans="1:7" ht="24" customHeight="1">
      <c r="A97" s="7" t="s">
        <v>0</v>
      </c>
      <c r="B97" s="36" t="s">
        <v>79</v>
      </c>
      <c r="C97" s="37"/>
      <c r="D97" s="10">
        <v>420</v>
      </c>
      <c r="E97" s="11">
        <f>SUM(E92:E96)</f>
        <v>73479455</v>
      </c>
      <c r="F97" s="11">
        <f>SUM(F92:F96)</f>
        <v>92073778</v>
      </c>
    </row>
    <row r="98" spans="1:7" ht="12" customHeight="1">
      <c r="A98" s="7" t="s">
        <v>0</v>
      </c>
      <c r="B98" s="36" t="s">
        <v>80</v>
      </c>
      <c r="C98" s="37"/>
      <c r="D98" s="10">
        <v>421</v>
      </c>
      <c r="E98" s="11"/>
      <c r="F98" s="11"/>
    </row>
    <row r="99" spans="1:7" ht="12" customHeight="1">
      <c r="A99" s="7" t="s">
        <v>0</v>
      </c>
      <c r="B99" s="39" t="s">
        <v>81</v>
      </c>
      <c r="C99" s="40"/>
      <c r="D99" s="8">
        <v>500</v>
      </c>
      <c r="E99" s="13">
        <f>E97</f>
        <v>73479455</v>
      </c>
      <c r="F99" s="13">
        <f>F97</f>
        <v>92073778</v>
      </c>
    </row>
    <row r="100" spans="1:7" ht="12" customHeight="1">
      <c r="A100" s="7" t="s">
        <v>0</v>
      </c>
      <c r="B100" s="39" t="s">
        <v>82</v>
      </c>
      <c r="C100" s="40"/>
      <c r="D100" s="8" t="s">
        <v>0</v>
      </c>
      <c r="E100" s="13">
        <f>E99+E90+E80</f>
        <v>173254141</v>
      </c>
      <c r="F100" s="13">
        <f>F99+F90+F80</f>
        <v>157992996</v>
      </c>
    </row>
    <row r="101" spans="1:7" ht="12" customHeight="1">
      <c r="B101" s="2" t="s">
        <v>0</v>
      </c>
      <c r="C101" s="2" t="s">
        <v>0</v>
      </c>
      <c r="D101" s="2" t="s">
        <v>0</v>
      </c>
      <c r="E101" s="31"/>
      <c r="F101" s="31"/>
      <c r="G101" s="2"/>
    </row>
    <row r="102" spans="1:7" ht="12" customHeight="1">
      <c r="B102" s="2" t="s">
        <v>146</v>
      </c>
      <c r="C102" s="2" t="s">
        <v>0</v>
      </c>
      <c r="D102" s="2" t="s">
        <v>0</v>
      </c>
      <c r="F102" s="2" t="s">
        <v>148</v>
      </c>
      <c r="G102" s="2"/>
    </row>
    <row r="104" spans="1:7" ht="15" customHeight="1">
      <c r="B104" s="33" t="s">
        <v>147</v>
      </c>
      <c r="F104" s="2" t="s">
        <v>149</v>
      </c>
    </row>
  </sheetData>
  <mergeCells count="77">
    <mergeCell ref="B98:C98"/>
    <mergeCell ref="B99:C99"/>
    <mergeCell ref="B88:C88"/>
    <mergeCell ref="B89:C89"/>
    <mergeCell ref="B90:C90"/>
    <mergeCell ref="B91:C91"/>
    <mergeCell ref="B96:C96"/>
    <mergeCell ref="B97:C97"/>
    <mergeCell ref="B92:C92"/>
    <mergeCell ref="B93:C93"/>
    <mergeCell ref="B94:C94"/>
    <mergeCell ref="B83:C83"/>
    <mergeCell ref="B100:C100"/>
    <mergeCell ref="B95:C95"/>
    <mergeCell ref="B84:C84"/>
    <mergeCell ref="B85:C85"/>
    <mergeCell ref="B86:C86"/>
    <mergeCell ref="B87:C87"/>
    <mergeCell ref="B82:C82"/>
    <mergeCell ref="B71:C71"/>
    <mergeCell ref="B76:C76"/>
    <mergeCell ref="B77:C77"/>
    <mergeCell ref="B78:C78"/>
    <mergeCell ref="B79:C79"/>
    <mergeCell ref="B72:C72"/>
    <mergeCell ref="B73:C73"/>
    <mergeCell ref="B74:C74"/>
    <mergeCell ref="B75:C75"/>
    <mergeCell ref="B60:C60"/>
    <mergeCell ref="B61:C61"/>
    <mergeCell ref="B62:C62"/>
    <mergeCell ref="B63:C63"/>
    <mergeCell ref="B80:C80"/>
    <mergeCell ref="B81:C81"/>
    <mergeCell ref="B50:C50"/>
    <mergeCell ref="B51:C51"/>
    <mergeCell ref="B68:C68"/>
    <mergeCell ref="B69:C69"/>
    <mergeCell ref="B70:F70"/>
    <mergeCell ref="B59:C59"/>
    <mergeCell ref="B64:C64"/>
    <mergeCell ref="B65:C65"/>
    <mergeCell ref="B66:C66"/>
    <mergeCell ref="B67:C67"/>
    <mergeCell ref="B56:C56"/>
    <mergeCell ref="B57:C57"/>
    <mergeCell ref="B58:C58"/>
    <mergeCell ref="B47:C47"/>
    <mergeCell ref="B52:C52"/>
    <mergeCell ref="B53:C53"/>
    <mergeCell ref="B54:C54"/>
    <mergeCell ref="B55:C55"/>
    <mergeCell ref="B48:C48"/>
    <mergeCell ref="B49:C49"/>
    <mergeCell ref="B46:C46"/>
    <mergeCell ref="C13:F13"/>
    <mergeCell ref="B40:C40"/>
    <mergeCell ref="B41:C41"/>
    <mergeCell ref="B42:C42"/>
    <mergeCell ref="B43:C43"/>
    <mergeCell ref="B15:F15"/>
    <mergeCell ref="B16:F16"/>
    <mergeCell ref="B37:C37"/>
    <mergeCell ref="B39:F39"/>
    <mergeCell ref="B1:F1"/>
    <mergeCell ref="B2:F2"/>
    <mergeCell ref="B3:F3"/>
    <mergeCell ref="B4:F4"/>
    <mergeCell ref="B44:C44"/>
    <mergeCell ref="B45:C45"/>
    <mergeCell ref="B10:F10"/>
    <mergeCell ref="B11:F11"/>
    <mergeCell ref="B12:F12"/>
    <mergeCell ref="B5:F5"/>
    <mergeCell ref="B6:F6"/>
    <mergeCell ref="B7:F7"/>
    <mergeCell ref="B9:F9"/>
  </mergeCells>
  <phoneticPr fontId="0" type="noConversion"/>
  <pageMargins left="0.70866141732283505" right="0.70866141732283505" top="0.74803149606299202" bottom="0.74803149606299202" header="0.31496062992126" footer="0.31496062992126"/>
  <pageSetup paperSize="9" scale="61" orientation="portrait" r:id="rId1"/>
  <headerFooter>
    <oddHeader>&amp;П&amp;С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P75"/>
  <sheetViews>
    <sheetView tabSelected="1" topLeftCell="B1" workbookViewId="0">
      <selection activeCell="B8" sqref="B8:E8"/>
    </sheetView>
  </sheetViews>
  <sheetFormatPr defaultColWidth="8.85546875" defaultRowHeight="15" customHeight="1" outlineLevelCol="1"/>
  <cols>
    <col min="1" max="1" width="2.7109375" style="1" hidden="1" customWidth="1"/>
    <col min="2" max="2" width="54.28515625" style="1" bestFit="1" customWidth="1"/>
    <col min="3" max="3" width="6.28515625" style="1" bestFit="1" customWidth="1"/>
    <col min="4" max="4" width="16.7109375" style="1" bestFit="1" customWidth="1"/>
    <col min="5" max="5" width="16.42578125" style="1" customWidth="1"/>
    <col min="6" max="6" width="3.28515625" style="1" hidden="1" customWidth="1" collapsed="1"/>
    <col min="7" max="7" width="11.42578125" style="1" bestFit="1" customWidth="1"/>
    <col min="8" max="8" width="8.7109375" style="1" hidden="1" customWidth="1" outlineLevel="1"/>
    <col min="9" max="9" width="11.5703125" style="1" hidden="1" customWidth="1" outlineLevel="1"/>
    <col min="10" max="12" width="10.7109375" style="1" hidden="1" customWidth="1" outlineLevel="1"/>
    <col min="13" max="13" width="10.7109375" style="23" hidden="1" customWidth="1" outlineLevel="1"/>
    <col min="14" max="14" width="0" style="1" hidden="1" customWidth="1" outlineLevel="1"/>
    <col min="15" max="15" width="9.85546875" style="1" hidden="1" customWidth="1" outlineLevel="1"/>
    <col min="16" max="16" width="16.140625" style="1" customWidth="1" collapsed="1"/>
    <col min="17" max="16384" width="8.85546875" style="1"/>
  </cols>
  <sheetData>
    <row r="1" spans="1:15" ht="12" customHeight="1">
      <c r="A1" s="2" t="s">
        <v>0</v>
      </c>
      <c r="B1" s="2" t="s">
        <v>0</v>
      </c>
      <c r="C1" s="35" t="s">
        <v>83</v>
      </c>
      <c r="D1" s="35"/>
      <c r="E1" s="35"/>
      <c r="F1" s="2"/>
    </row>
    <row r="2" spans="1:15" ht="12" customHeight="1">
      <c r="A2" s="2" t="s">
        <v>0</v>
      </c>
      <c r="B2" s="2" t="s">
        <v>0</v>
      </c>
      <c r="C2" s="35" t="s">
        <v>2</v>
      </c>
      <c r="D2" s="35"/>
      <c r="E2" s="35"/>
      <c r="F2" s="2"/>
    </row>
    <row r="3" spans="1:15" ht="12" customHeight="1">
      <c r="A3" s="2" t="s">
        <v>0</v>
      </c>
      <c r="B3" s="2" t="s">
        <v>0</v>
      </c>
      <c r="C3" s="35" t="s">
        <v>3</v>
      </c>
      <c r="D3" s="35"/>
      <c r="E3" s="35"/>
      <c r="F3" s="2"/>
    </row>
    <row r="4" spans="1:15" ht="12" customHeight="1">
      <c r="A4" s="2" t="s">
        <v>0</v>
      </c>
      <c r="B4" s="2" t="s">
        <v>0</v>
      </c>
      <c r="C4" s="35" t="s">
        <v>4</v>
      </c>
      <c r="D4" s="35"/>
      <c r="E4" s="35"/>
      <c r="F4" s="2"/>
    </row>
    <row r="5" spans="1:15" ht="12" customHeight="1">
      <c r="A5" s="2" t="s">
        <v>0</v>
      </c>
      <c r="B5" s="2" t="s">
        <v>0</v>
      </c>
      <c r="C5" s="34" t="s">
        <v>0</v>
      </c>
      <c r="D5" s="34"/>
      <c r="E5" s="34"/>
      <c r="F5" s="2"/>
    </row>
    <row r="6" spans="1:15" ht="12" customHeight="1">
      <c r="A6" s="2" t="s">
        <v>0</v>
      </c>
      <c r="B6" s="2" t="s">
        <v>0</v>
      </c>
      <c r="C6" s="35" t="s">
        <v>84</v>
      </c>
      <c r="D6" s="35"/>
      <c r="E6" s="35"/>
      <c r="F6" s="2"/>
    </row>
    <row r="7" spans="1:15" ht="12" customHeight="1">
      <c r="A7" s="2" t="s">
        <v>0</v>
      </c>
      <c r="B7" s="2" t="s">
        <v>0</v>
      </c>
      <c r="C7" s="3" t="s">
        <v>0</v>
      </c>
      <c r="D7" s="3" t="s">
        <v>0</v>
      </c>
      <c r="E7" s="3" t="s">
        <v>0</v>
      </c>
      <c r="F7" s="2"/>
    </row>
    <row r="8" spans="1:15" ht="12" customHeight="1">
      <c r="A8" s="2" t="s">
        <v>0</v>
      </c>
      <c r="B8" s="34" t="s">
        <v>6</v>
      </c>
      <c r="C8" s="34"/>
      <c r="D8" s="34"/>
      <c r="E8" s="34"/>
      <c r="F8" s="2"/>
    </row>
    <row r="9" spans="1:15" ht="12" customHeight="1">
      <c r="A9" s="2" t="s">
        <v>0</v>
      </c>
      <c r="B9" s="3" t="s">
        <v>0</v>
      </c>
      <c r="C9" s="2" t="s">
        <v>0</v>
      </c>
      <c r="D9" s="2" t="s">
        <v>0</v>
      </c>
      <c r="E9" s="2" t="s">
        <v>0</v>
      </c>
      <c r="F9" s="2"/>
    </row>
    <row r="10" spans="1:15" ht="14.25" customHeight="1">
      <c r="A10" s="2" t="s">
        <v>0</v>
      </c>
      <c r="B10" s="41" t="s">
        <v>85</v>
      </c>
      <c r="C10" s="41"/>
      <c r="D10" s="41"/>
      <c r="E10" s="41"/>
      <c r="F10" s="2"/>
    </row>
    <row r="11" spans="1:15" ht="12" customHeight="1">
      <c r="A11" s="2" t="s">
        <v>0</v>
      </c>
      <c r="B11" s="42" t="str">
        <f ca="1">НефинФ1!B16</f>
        <v>по состоянию на 30.09.2015</v>
      </c>
      <c r="C11" s="42"/>
      <c r="D11" s="42"/>
      <c r="E11" s="42"/>
      <c r="F11" s="2"/>
      <c r="N11" s="1" t="s">
        <v>143</v>
      </c>
      <c r="O11" s="1" t="s">
        <v>144</v>
      </c>
    </row>
    <row r="12" spans="1:15" ht="12" customHeight="1">
      <c r="A12" s="2" t="s">
        <v>0</v>
      </c>
      <c r="B12" s="2" t="s">
        <v>0</v>
      </c>
      <c r="C12" s="2" t="s">
        <v>0</v>
      </c>
      <c r="D12" s="2" t="s">
        <v>0</v>
      </c>
      <c r="E12" s="3" t="s">
        <v>13</v>
      </c>
      <c r="F12" s="2"/>
      <c r="L12" s="1" t="s">
        <v>141</v>
      </c>
      <c r="M12" s="23" t="s">
        <v>142</v>
      </c>
    </row>
    <row r="13" spans="1:15" ht="15" hidden="1" customHeight="1"/>
    <row r="14" spans="1:15" ht="15" hidden="1" customHeight="1"/>
    <row r="15" spans="1:15" ht="15" hidden="1" customHeight="1"/>
    <row r="16" spans="1:15" ht="15" hidden="1" customHeight="1"/>
    <row r="17" spans="1:15" ht="15" hidden="1" customHeight="1"/>
    <row r="18" spans="1:15" ht="15" hidden="1" customHeight="1"/>
    <row r="19" spans="1:15" ht="15" hidden="1" customHeight="1"/>
    <row r="20" spans="1:15" ht="15" hidden="1" customHeight="1"/>
    <row r="21" spans="1:15" ht="15" hidden="1" customHeight="1"/>
    <row r="22" spans="1:15" ht="15" hidden="1" customHeight="1"/>
    <row r="23" spans="1:15" ht="15" hidden="1" customHeight="1"/>
    <row r="24" spans="1:15" ht="15" hidden="1" customHeight="1"/>
    <row r="25" spans="1:15" ht="24" customHeight="1">
      <c r="A25" s="7" t="s">
        <v>0</v>
      </c>
      <c r="B25" s="8" t="s">
        <v>86</v>
      </c>
      <c r="C25" s="8" t="s">
        <v>15</v>
      </c>
      <c r="D25" s="8" t="s">
        <v>87</v>
      </c>
      <c r="E25" s="8" t="s">
        <v>88</v>
      </c>
      <c r="H25" s="16" t="s">
        <v>136</v>
      </c>
      <c r="I25" s="16" t="s">
        <v>137</v>
      </c>
      <c r="J25" s="16" t="s">
        <v>138</v>
      </c>
      <c r="K25" s="16" t="s">
        <v>139</v>
      </c>
      <c r="L25" s="16" t="s">
        <v>140</v>
      </c>
      <c r="M25" s="24" t="s">
        <v>140</v>
      </c>
    </row>
    <row r="26" spans="1:15" ht="15" hidden="1" customHeight="1"/>
    <row r="27" spans="1:15" ht="12" customHeight="1">
      <c r="A27" s="7" t="s">
        <v>0</v>
      </c>
      <c r="B27" s="7" t="s">
        <v>89</v>
      </c>
      <c r="C27" s="12" t="s">
        <v>21</v>
      </c>
      <c r="D27" s="11">
        <v>42755679</v>
      </c>
      <c r="E27" s="11">
        <v>42979612.62859001</v>
      </c>
      <c r="H27" s="17">
        <v>43053026</v>
      </c>
      <c r="I27" s="18">
        <v>46270644</v>
      </c>
      <c r="J27" s="17">
        <v>48749082.027269989</v>
      </c>
      <c r="K27" s="17">
        <f>M27-J27-I27-H27</f>
        <v>49526463.972730011</v>
      </c>
      <c r="L27" s="17">
        <v>187599216</v>
      </c>
      <c r="M27" s="25">
        <f>L27</f>
        <v>187599216</v>
      </c>
    </row>
    <row r="28" spans="1:15" ht="12" customHeight="1">
      <c r="A28" s="7" t="s">
        <v>0</v>
      </c>
      <c r="B28" s="7" t="s">
        <v>90</v>
      </c>
      <c r="C28" s="12" t="s">
        <v>23</v>
      </c>
      <c r="D28" s="11">
        <v>24418362</v>
      </c>
      <c r="E28" s="11">
        <v>21449284.237089999</v>
      </c>
      <c r="H28" s="17">
        <v>18626504</v>
      </c>
      <c r="I28" s="18">
        <v>19751498</v>
      </c>
      <c r="J28" s="17">
        <v>20753528.187509999</v>
      </c>
      <c r="K28" s="17">
        <f>M28-J28-I28-H28</f>
        <v>20337383.812490001</v>
      </c>
      <c r="L28" s="17">
        <v>79468914</v>
      </c>
      <c r="M28" s="25">
        <f>L28</f>
        <v>79468914</v>
      </c>
    </row>
    <row r="29" spans="1:15" ht="12" customHeight="1">
      <c r="A29" s="7" t="s">
        <v>0</v>
      </c>
      <c r="B29" s="9" t="s">
        <v>91</v>
      </c>
      <c r="C29" s="14" t="s">
        <v>25</v>
      </c>
      <c r="D29" s="15">
        <f>D27-D28</f>
        <v>18337317</v>
      </c>
      <c r="E29" s="15">
        <f>E27-E28</f>
        <v>21530328.391500011</v>
      </c>
      <c r="H29" s="19">
        <v>24426522</v>
      </c>
      <c r="I29" s="20">
        <f>I27-I28</f>
        <v>26519146</v>
      </c>
      <c r="J29" s="20">
        <f>J27-J28</f>
        <v>27995553.839759991</v>
      </c>
      <c r="K29" s="20">
        <f>K27-K28</f>
        <v>29189080.160240009</v>
      </c>
      <c r="L29" s="20">
        <f>L27-L28</f>
        <v>108130302</v>
      </c>
      <c r="M29" s="26">
        <f>M27-M28</f>
        <v>108130302</v>
      </c>
    </row>
    <row r="30" spans="1:15" ht="12" customHeight="1">
      <c r="A30" s="7" t="s">
        <v>0</v>
      </c>
      <c r="B30" s="7" t="s">
        <v>92</v>
      </c>
      <c r="C30" s="12" t="s">
        <v>27</v>
      </c>
      <c r="D30" s="11">
        <v>2346944</v>
      </c>
      <c r="E30" s="11">
        <v>2680499.7219799999</v>
      </c>
      <c r="H30" s="17">
        <v>3895884</v>
      </c>
      <c r="I30" s="18">
        <v>4229125</v>
      </c>
      <c r="J30" s="17">
        <v>4447292.5394199993</v>
      </c>
      <c r="K30" s="17">
        <f>M30-J30-I30-H30</f>
        <v>4042018.4605800007</v>
      </c>
      <c r="L30" s="17">
        <v>16614320</v>
      </c>
      <c r="M30" s="25">
        <f>L30</f>
        <v>16614320</v>
      </c>
    </row>
    <row r="31" spans="1:15" ht="12" customHeight="1">
      <c r="A31" s="7" t="s">
        <v>0</v>
      </c>
      <c r="B31" s="7" t="s">
        <v>93</v>
      </c>
      <c r="C31" s="12" t="s">
        <v>29</v>
      </c>
      <c r="D31" s="11">
        <v>3028270</v>
      </c>
      <c r="E31" s="11">
        <v>2966459.4264500001</v>
      </c>
      <c r="H31" s="17">
        <v>2640984</v>
      </c>
      <c r="I31" s="18">
        <v>2673707</v>
      </c>
      <c r="J31" s="17">
        <v>2587308.2005200004</v>
      </c>
      <c r="K31" s="17">
        <f t="shared" ref="K31:K36" si="0">M31-J31-I31-H31</f>
        <v>2104475.7994799996</v>
      </c>
      <c r="L31" s="17">
        <v>10017121</v>
      </c>
      <c r="M31" s="25">
        <f>L31-N31-O31</f>
        <v>10006475</v>
      </c>
      <c r="N31" s="1">
        <v>9789</v>
      </c>
      <c r="O31" s="1">
        <v>857</v>
      </c>
    </row>
    <row r="32" spans="1:15" ht="12" customHeight="1">
      <c r="A32" s="7" t="s">
        <v>0</v>
      </c>
      <c r="B32" s="7" t="s">
        <v>94</v>
      </c>
      <c r="C32" s="12" t="s">
        <v>31</v>
      </c>
      <c r="D32" s="11">
        <v>1030879</v>
      </c>
      <c r="E32" s="11">
        <v>132523.96747999999</v>
      </c>
      <c r="H32" s="17">
        <v>22677</v>
      </c>
      <c r="I32" s="18">
        <v>63293</v>
      </c>
      <c r="J32" s="17">
        <v>36417</v>
      </c>
      <c r="K32" s="17">
        <f t="shared" si="0"/>
        <v>240891</v>
      </c>
      <c r="L32" s="17">
        <v>363278</v>
      </c>
      <c r="M32" s="25">
        <f>L32</f>
        <v>363278</v>
      </c>
    </row>
    <row r="33" spans="1:15" ht="12" customHeight="1">
      <c r="A33" s="7" t="s">
        <v>0</v>
      </c>
      <c r="B33" s="7" t="s">
        <v>95</v>
      </c>
      <c r="C33" s="12" t="s">
        <v>33</v>
      </c>
      <c r="D33" s="11">
        <v>918355</v>
      </c>
      <c r="E33" s="11">
        <v>306439.59334999998</v>
      </c>
      <c r="G33" s="29"/>
      <c r="H33" s="17">
        <v>88621</v>
      </c>
      <c r="I33" s="18">
        <v>195107</v>
      </c>
      <c r="J33" s="17">
        <v>120762</v>
      </c>
      <c r="K33" s="17">
        <f t="shared" si="0"/>
        <v>59502</v>
      </c>
      <c r="L33" s="17">
        <v>463992</v>
      </c>
      <c r="M33" s="25">
        <f>L33</f>
        <v>463992</v>
      </c>
    </row>
    <row r="34" spans="1:15" ht="24" customHeight="1">
      <c r="A34" s="7" t="s">
        <v>0</v>
      </c>
      <c r="B34" s="9" t="s">
        <v>96</v>
      </c>
      <c r="C34" s="14" t="s">
        <v>97</v>
      </c>
      <c r="D34" s="15">
        <f>D29-D30-D31-D32+D33</f>
        <v>12849579</v>
      </c>
      <c r="E34" s="15">
        <f>E29-E30-E31-E32+E33</f>
        <v>16057284.868940014</v>
      </c>
      <c r="H34" s="19">
        <v>17955598</v>
      </c>
      <c r="I34" s="20">
        <f>I29-I30-I31-I32+I33</f>
        <v>19748128</v>
      </c>
      <c r="J34" s="20">
        <f>J29-J30-J31-J32+J33</f>
        <v>21045298.099819988</v>
      </c>
      <c r="K34" s="20">
        <f>K29-K30-K31-K32+K33</f>
        <v>22861196.900180012</v>
      </c>
      <c r="L34" s="20">
        <f>L29-L30-L31-L32+L33</f>
        <v>81599575</v>
      </c>
      <c r="M34" s="26">
        <f>M29-M30-M31-M32+M33</f>
        <v>81610221</v>
      </c>
    </row>
    <row r="35" spans="1:15" ht="12" customHeight="1">
      <c r="A35" s="7" t="s">
        <v>0</v>
      </c>
      <c r="B35" s="7" t="s">
        <v>98</v>
      </c>
      <c r="C35" s="12" t="s">
        <v>99</v>
      </c>
      <c r="D35" s="11">
        <v>8370388</v>
      </c>
      <c r="E35" s="11">
        <v>5126.01829</v>
      </c>
      <c r="H35" s="17">
        <v>36897</v>
      </c>
      <c r="I35" s="18">
        <v>154023</v>
      </c>
      <c r="J35" s="17">
        <v>93128</v>
      </c>
      <c r="K35" s="17">
        <f t="shared" si="0"/>
        <v>15180</v>
      </c>
      <c r="L35" s="17">
        <v>299228</v>
      </c>
      <c r="M35" s="25">
        <f>L35</f>
        <v>299228</v>
      </c>
    </row>
    <row r="36" spans="1:15" ht="12" customHeight="1">
      <c r="A36" s="7" t="s">
        <v>0</v>
      </c>
      <c r="B36" s="7" t="s">
        <v>100</v>
      </c>
      <c r="C36" s="12" t="s">
        <v>101</v>
      </c>
      <c r="D36" s="11">
        <v>1732607</v>
      </c>
      <c r="E36" s="11">
        <v>1409817.3611300001</v>
      </c>
      <c r="G36" s="29"/>
      <c r="H36" s="17">
        <v>649002</v>
      </c>
      <c r="I36" s="18">
        <v>691121</v>
      </c>
      <c r="J36" s="17">
        <v>628644</v>
      </c>
      <c r="K36" s="17">
        <f t="shared" si="0"/>
        <v>449153</v>
      </c>
      <c r="L36" s="17">
        <v>2417920</v>
      </c>
      <c r="M36" s="25">
        <f>L36</f>
        <v>2417920</v>
      </c>
    </row>
    <row r="37" spans="1:15" ht="24" customHeight="1">
      <c r="A37" s="7" t="s">
        <v>0</v>
      </c>
      <c r="B37" s="7" t="s">
        <v>102</v>
      </c>
      <c r="C37" s="12" t="s">
        <v>103</v>
      </c>
      <c r="D37" s="11">
        <f>K37</f>
        <v>0</v>
      </c>
      <c r="E37" s="11">
        <v>0</v>
      </c>
      <c r="H37" s="17"/>
      <c r="I37" s="18">
        <v>0</v>
      </c>
      <c r="J37" s="17"/>
      <c r="K37" s="17"/>
      <c r="L37" s="17"/>
      <c r="M37" s="25"/>
    </row>
    <row r="38" spans="1:15" ht="12" customHeight="1">
      <c r="A38" s="7" t="s">
        <v>0</v>
      </c>
      <c r="B38" s="7" t="s">
        <v>104</v>
      </c>
      <c r="C38" s="12" t="s">
        <v>105</v>
      </c>
      <c r="D38" s="11">
        <f>K38</f>
        <v>0</v>
      </c>
      <c r="E38" s="11">
        <v>0</v>
      </c>
      <c r="H38" s="17"/>
      <c r="I38" s="18">
        <v>0</v>
      </c>
      <c r="J38" s="17"/>
      <c r="K38" s="17"/>
      <c r="L38" s="17"/>
      <c r="M38" s="25"/>
    </row>
    <row r="39" spans="1:15" ht="12" customHeight="1">
      <c r="A39" s="7" t="s">
        <v>0</v>
      </c>
      <c r="B39" s="7" t="s">
        <v>106</v>
      </c>
      <c r="C39" s="12" t="s">
        <v>107</v>
      </c>
      <c r="D39" s="11">
        <f>K39</f>
        <v>0</v>
      </c>
      <c r="E39" s="11">
        <v>0</v>
      </c>
      <c r="H39" s="17"/>
      <c r="I39" s="18">
        <v>0</v>
      </c>
      <c r="J39" s="17"/>
      <c r="K39" s="17"/>
      <c r="L39" s="17"/>
      <c r="M39" s="25"/>
    </row>
    <row r="40" spans="1:15" ht="24" customHeight="1">
      <c r="A40" s="7" t="s">
        <v>0</v>
      </c>
      <c r="B40" s="9" t="s">
        <v>108</v>
      </c>
      <c r="C40" s="8">
        <v>100</v>
      </c>
      <c r="D40" s="15">
        <f>D34+D35-D36</f>
        <v>19487360</v>
      </c>
      <c r="E40" s="15">
        <f>E34+E35-E36</f>
        <v>14652593.526100013</v>
      </c>
      <c r="H40" s="19">
        <v>17343493</v>
      </c>
      <c r="I40" s="20">
        <f>I34+I35-I36</f>
        <v>19211030</v>
      </c>
      <c r="J40" s="20">
        <f>J34+J35-J36</f>
        <v>20509782.099819988</v>
      </c>
      <c r="K40" s="20">
        <f>K34+K35-K36</f>
        <v>22427223.900180012</v>
      </c>
      <c r="L40" s="20">
        <f>L34+L35-L36</f>
        <v>79480883</v>
      </c>
      <c r="M40" s="26">
        <f>M34+M35-M36</f>
        <v>79491529</v>
      </c>
    </row>
    <row r="41" spans="1:15" ht="12" customHeight="1">
      <c r="A41" s="7" t="s">
        <v>0</v>
      </c>
      <c r="B41" s="7" t="s">
        <v>109</v>
      </c>
      <c r="C41" s="10">
        <v>101</v>
      </c>
      <c r="D41" s="11">
        <v>4375070</v>
      </c>
      <c r="E41" s="11">
        <v>3333273.9463</v>
      </c>
      <c r="H41" s="17">
        <v>3687708</v>
      </c>
      <c r="I41" s="18">
        <v>3659751</v>
      </c>
      <c r="J41" s="17">
        <v>4588485.3807599992</v>
      </c>
      <c r="K41" s="17">
        <f>M41-J41-I41-H41</f>
        <v>4153048.6192400008</v>
      </c>
      <c r="L41" s="17">
        <v>16088993</v>
      </c>
      <c r="M41" s="25">
        <f>L41</f>
        <v>16088993</v>
      </c>
    </row>
    <row r="42" spans="1:15" ht="24" customHeight="1">
      <c r="A42" s="7" t="s">
        <v>0</v>
      </c>
      <c r="B42" s="9" t="s">
        <v>110</v>
      </c>
      <c r="C42" s="8">
        <v>200</v>
      </c>
      <c r="D42" s="15">
        <f>D40-D41</f>
        <v>15112290</v>
      </c>
      <c r="E42" s="15">
        <f>E40-E41</f>
        <v>11319319.579800013</v>
      </c>
      <c r="H42" s="19">
        <v>13655785</v>
      </c>
      <c r="I42" s="20">
        <f>I40-I41</f>
        <v>15551279</v>
      </c>
      <c r="J42" s="20">
        <f>J40-J41</f>
        <v>15921296.719059989</v>
      </c>
      <c r="K42" s="20">
        <f>K40-K41</f>
        <v>18274175.280940011</v>
      </c>
      <c r="L42" s="20">
        <f>L40-L41</f>
        <v>63391890</v>
      </c>
      <c r="M42" s="26">
        <f>M40-M41</f>
        <v>63402536</v>
      </c>
      <c r="O42" s="22">
        <f>M42-L42</f>
        <v>10646</v>
      </c>
    </row>
    <row r="43" spans="1:15" ht="12" customHeight="1">
      <c r="A43" s="7" t="s">
        <v>0</v>
      </c>
      <c r="B43" s="7" t="s">
        <v>111</v>
      </c>
      <c r="C43" s="10">
        <v>201</v>
      </c>
      <c r="D43" s="11"/>
      <c r="E43" s="11"/>
      <c r="H43" s="17"/>
      <c r="I43" s="18">
        <v>0</v>
      </c>
      <c r="J43" s="17"/>
      <c r="K43" s="17"/>
      <c r="L43" s="17"/>
      <c r="M43" s="25"/>
      <c r="O43" s="22">
        <f>K42-O42</f>
        <v>18263529.280940011</v>
      </c>
    </row>
    <row r="44" spans="1:15" ht="12" customHeight="1">
      <c r="A44" s="7" t="s">
        <v>0</v>
      </c>
      <c r="B44" s="9" t="s">
        <v>112</v>
      </c>
      <c r="C44" s="8">
        <v>300</v>
      </c>
      <c r="D44" s="15">
        <f>D42</f>
        <v>15112290</v>
      </c>
      <c r="E44" s="15">
        <f>E42</f>
        <v>11319319.579800013</v>
      </c>
      <c r="H44" s="19">
        <v>13655785</v>
      </c>
      <c r="I44" s="20">
        <f>I42</f>
        <v>15551279</v>
      </c>
      <c r="J44" s="20">
        <f>J42</f>
        <v>15921296.719059989</v>
      </c>
      <c r="K44" s="20"/>
      <c r="L44" s="20"/>
      <c r="M44" s="26"/>
    </row>
    <row r="45" spans="1:15" ht="12" customHeight="1">
      <c r="A45" s="7" t="s">
        <v>0</v>
      </c>
      <c r="B45" s="7" t="s">
        <v>113</v>
      </c>
      <c r="C45" s="10" t="s">
        <v>0</v>
      </c>
      <c r="D45" s="11"/>
      <c r="E45" s="11"/>
      <c r="H45" s="21">
        <f t="shared" ref="H45:M45" si="1">H42/200000</f>
        <v>68.278925000000001</v>
      </c>
      <c r="I45" s="21">
        <f t="shared" si="1"/>
        <v>77.756394999999998</v>
      </c>
      <c r="J45" s="21">
        <f t="shared" si="1"/>
        <v>79.606483595299949</v>
      </c>
      <c r="K45" s="21">
        <f t="shared" si="1"/>
        <v>91.370876404700056</v>
      </c>
      <c r="L45" s="21">
        <f t="shared" si="1"/>
        <v>316.95945</v>
      </c>
      <c r="M45" s="27">
        <f t="shared" si="1"/>
        <v>317.01267999999999</v>
      </c>
    </row>
    <row r="46" spans="1:15" ht="12" customHeight="1">
      <c r="A46" s="7" t="s">
        <v>0</v>
      </c>
      <c r="B46" s="7" t="s">
        <v>114</v>
      </c>
      <c r="C46" s="10" t="s">
        <v>0</v>
      </c>
      <c r="D46" s="11"/>
      <c r="E46" s="11"/>
    </row>
    <row r="47" spans="1:15" ht="14.25" customHeight="1">
      <c r="A47" s="7" t="s">
        <v>0</v>
      </c>
      <c r="B47" s="9" t="s">
        <v>115</v>
      </c>
      <c r="C47" s="8">
        <v>400</v>
      </c>
      <c r="D47" s="13"/>
      <c r="E47" s="13"/>
    </row>
    <row r="48" spans="1:15" ht="12" customHeight="1">
      <c r="A48" s="7" t="s">
        <v>0</v>
      </c>
      <c r="B48" s="36" t="s">
        <v>116</v>
      </c>
      <c r="C48" s="46"/>
      <c r="D48" s="46"/>
      <c r="E48" s="37"/>
    </row>
    <row r="49" spans="1:5" ht="12" customHeight="1">
      <c r="A49" s="7" t="s">
        <v>0</v>
      </c>
      <c r="B49" s="7" t="s">
        <v>117</v>
      </c>
      <c r="C49" s="10">
        <v>410</v>
      </c>
      <c r="D49" s="11"/>
      <c r="E49" s="11"/>
    </row>
    <row r="50" spans="1:5" ht="12" customHeight="1">
      <c r="A50" s="7" t="s">
        <v>0</v>
      </c>
      <c r="B50" s="7" t="s">
        <v>118</v>
      </c>
      <c r="C50" s="10">
        <v>411</v>
      </c>
      <c r="D50" s="11"/>
      <c r="E50" s="11"/>
    </row>
    <row r="51" spans="1:5" ht="26.25" customHeight="1">
      <c r="A51" s="7" t="s">
        <v>0</v>
      </c>
      <c r="B51" s="7" t="s">
        <v>119</v>
      </c>
      <c r="C51" s="10">
        <v>412</v>
      </c>
      <c r="D51" s="11"/>
      <c r="E51" s="11"/>
    </row>
    <row r="52" spans="1:5" ht="12" customHeight="1">
      <c r="A52" s="7" t="s">
        <v>0</v>
      </c>
      <c r="B52" s="7" t="s">
        <v>120</v>
      </c>
      <c r="C52" s="10">
        <v>413</v>
      </c>
      <c r="D52" s="11"/>
      <c r="E52" s="11"/>
    </row>
    <row r="53" spans="1:5" ht="24" customHeight="1">
      <c r="A53" s="7" t="s">
        <v>0</v>
      </c>
      <c r="B53" s="7" t="s">
        <v>121</v>
      </c>
      <c r="C53" s="10">
        <v>414</v>
      </c>
      <c r="D53" s="11"/>
      <c r="E53" s="11"/>
    </row>
    <row r="54" spans="1:5" ht="12" customHeight="1">
      <c r="A54" s="7" t="s">
        <v>0</v>
      </c>
      <c r="B54" s="7" t="s">
        <v>122</v>
      </c>
      <c r="C54" s="10">
        <v>415</v>
      </c>
      <c r="D54" s="11"/>
      <c r="E54" s="11"/>
    </row>
    <row r="55" spans="1:5" ht="12" customHeight="1">
      <c r="A55" s="7" t="s">
        <v>0</v>
      </c>
      <c r="B55" s="7" t="s">
        <v>123</v>
      </c>
      <c r="C55" s="10">
        <v>416</v>
      </c>
      <c r="D55" s="11"/>
      <c r="E55" s="11"/>
    </row>
    <row r="56" spans="1:5" ht="12" customHeight="1">
      <c r="A56" s="7" t="s">
        <v>0</v>
      </c>
      <c r="B56" s="7" t="s">
        <v>124</v>
      </c>
      <c r="C56" s="10">
        <v>417</v>
      </c>
      <c r="D56" s="11"/>
      <c r="E56" s="11"/>
    </row>
    <row r="57" spans="1:5" ht="12" customHeight="1">
      <c r="A57" s="7" t="s">
        <v>0</v>
      </c>
      <c r="B57" s="7" t="s">
        <v>125</v>
      </c>
      <c r="C57" s="10">
        <v>418</v>
      </c>
      <c r="D57" s="11"/>
      <c r="E57" s="11"/>
    </row>
    <row r="58" spans="1:5" ht="12" customHeight="1">
      <c r="A58" s="7" t="s">
        <v>0</v>
      </c>
      <c r="B58" s="7" t="s">
        <v>126</v>
      </c>
      <c r="C58" s="10">
        <v>419</v>
      </c>
      <c r="D58" s="11"/>
      <c r="E58" s="11"/>
    </row>
    <row r="59" spans="1:5" ht="12" customHeight="1">
      <c r="A59" s="7" t="s">
        <v>0</v>
      </c>
      <c r="B59" s="7" t="s">
        <v>127</v>
      </c>
      <c r="C59" s="10">
        <v>420</v>
      </c>
      <c r="D59" s="11"/>
      <c r="E59" s="11"/>
    </row>
    <row r="60" spans="1:5" ht="12" customHeight="1">
      <c r="A60" s="7" t="s">
        <v>0</v>
      </c>
      <c r="B60" s="9" t="s">
        <v>128</v>
      </c>
      <c r="C60" s="8">
        <v>500</v>
      </c>
      <c r="D60" s="13">
        <f>D44</f>
        <v>15112290</v>
      </c>
      <c r="E60" s="13">
        <f>E44</f>
        <v>11319319.579800013</v>
      </c>
    </row>
    <row r="61" spans="1:5" ht="12" customHeight="1">
      <c r="A61" s="7" t="s">
        <v>0</v>
      </c>
      <c r="B61" s="7" t="s">
        <v>129</v>
      </c>
      <c r="C61" s="10" t="s">
        <v>0</v>
      </c>
      <c r="D61" s="11" t="s">
        <v>0</v>
      </c>
      <c r="E61" s="11" t="s">
        <v>0</v>
      </c>
    </row>
    <row r="62" spans="1:5" ht="12" customHeight="1">
      <c r="A62" s="7" t="s">
        <v>0</v>
      </c>
      <c r="B62" s="7" t="s">
        <v>113</v>
      </c>
      <c r="C62" s="10" t="s">
        <v>0</v>
      </c>
      <c r="D62" s="11"/>
      <c r="E62" s="11"/>
    </row>
    <row r="63" spans="1:5" ht="12" customHeight="1">
      <c r="A63" s="7" t="s">
        <v>0</v>
      </c>
      <c r="B63" s="7" t="s">
        <v>130</v>
      </c>
      <c r="C63" s="10" t="s">
        <v>0</v>
      </c>
      <c r="D63" s="11"/>
      <c r="E63" s="11"/>
    </row>
    <row r="64" spans="1:5" ht="12" customHeight="1">
      <c r="A64" s="7" t="s">
        <v>0</v>
      </c>
      <c r="B64" s="9" t="s">
        <v>131</v>
      </c>
      <c r="C64" s="8">
        <v>600</v>
      </c>
      <c r="D64" s="13">
        <f>D60/200000</f>
        <v>75.561449999999994</v>
      </c>
      <c r="E64" s="13">
        <f>E60/200000</f>
        <v>56.596597899000066</v>
      </c>
    </row>
    <row r="65" spans="1:6" ht="12" customHeight="1">
      <c r="A65" s="7" t="s">
        <v>0</v>
      </c>
      <c r="B65" s="36" t="s">
        <v>116</v>
      </c>
      <c r="C65" s="46"/>
      <c r="D65" s="46"/>
      <c r="E65" s="37"/>
    </row>
    <row r="66" spans="1:6" ht="12" customHeight="1">
      <c r="A66" s="7" t="s">
        <v>0</v>
      </c>
      <c r="B66" s="7" t="s">
        <v>132</v>
      </c>
      <c r="C66" s="10" t="s">
        <v>0</v>
      </c>
      <c r="D66" s="11" t="s">
        <v>0</v>
      </c>
      <c r="E66" s="11" t="s">
        <v>0</v>
      </c>
    </row>
    <row r="67" spans="1:6" ht="12" customHeight="1">
      <c r="A67" s="7" t="s">
        <v>0</v>
      </c>
      <c r="B67" s="7" t="s">
        <v>133</v>
      </c>
      <c r="C67" s="10" t="s">
        <v>0</v>
      </c>
      <c r="D67" s="11"/>
      <c r="E67" s="11"/>
    </row>
    <row r="68" spans="1:6" ht="12" customHeight="1">
      <c r="A68" s="7" t="s">
        <v>0</v>
      </c>
      <c r="B68" s="7" t="s">
        <v>134</v>
      </c>
      <c r="C68" s="10" t="s">
        <v>0</v>
      </c>
      <c r="D68" s="11"/>
      <c r="E68" s="11"/>
    </row>
    <row r="69" spans="1:6" ht="12" customHeight="1">
      <c r="A69" s="7" t="s">
        <v>0</v>
      </c>
      <c r="B69" s="7" t="s">
        <v>135</v>
      </c>
      <c r="C69" s="10" t="s">
        <v>0</v>
      </c>
      <c r="D69" s="11" t="s">
        <v>0</v>
      </c>
      <c r="E69" s="11" t="s">
        <v>0</v>
      </c>
    </row>
    <row r="70" spans="1:6" ht="12" customHeight="1">
      <c r="A70" s="7" t="s">
        <v>0</v>
      </c>
      <c r="B70" s="7" t="s">
        <v>133</v>
      </c>
      <c r="C70" s="10" t="s">
        <v>0</v>
      </c>
      <c r="D70" s="11"/>
      <c r="E70" s="11"/>
    </row>
    <row r="71" spans="1:6" ht="12" customHeight="1">
      <c r="A71" s="7" t="s">
        <v>0</v>
      </c>
      <c r="B71" s="7" t="s">
        <v>134</v>
      </c>
      <c r="C71" s="10" t="s">
        <v>0</v>
      </c>
      <c r="D71" s="11"/>
      <c r="E71" s="11"/>
    </row>
    <row r="72" spans="1:6" ht="12" customHeight="1">
      <c r="B72" s="2" t="s">
        <v>0</v>
      </c>
      <c r="C72" s="2" t="s">
        <v>0</v>
      </c>
      <c r="D72" s="2" t="s">
        <v>0</v>
      </c>
      <c r="E72" s="2" t="s">
        <v>0</v>
      </c>
      <c r="F72" s="2"/>
    </row>
    <row r="73" spans="1:6" ht="12" customHeight="1">
      <c r="B73" s="2" t="s">
        <v>146</v>
      </c>
      <c r="C73" s="2" t="s">
        <v>0</v>
      </c>
      <c r="D73" s="2" t="s">
        <v>0</v>
      </c>
      <c r="E73" s="2" t="s">
        <v>148</v>
      </c>
      <c r="F73" s="2"/>
    </row>
    <row r="75" spans="1:6" ht="15" customHeight="1">
      <c r="B75" s="2" t="s">
        <v>147</v>
      </c>
      <c r="E75" s="2" t="s">
        <v>149</v>
      </c>
    </row>
  </sheetData>
  <mergeCells count="11">
    <mergeCell ref="B48:E48"/>
    <mergeCell ref="B65:E65"/>
    <mergeCell ref="C6:E6"/>
    <mergeCell ref="C1:E1"/>
    <mergeCell ref="C2:E2"/>
    <mergeCell ref="C3:E3"/>
    <mergeCell ref="C4:E4"/>
    <mergeCell ref="C5:E5"/>
    <mergeCell ref="B8:E8"/>
    <mergeCell ref="B10:E10"/>
    <mergeCell ref="B11:E11"/>
  </mergeCells>
  <phoneticPr fontId="0" type="noConversion"/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НефинФ1</vt:lpstr>
      <vt:lpstr>НефинФ2</vt:lpstr>
      <vt:lpstr>НефинФ1!Print_Titles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Shol</dc:creator>
  <cp:lastModifiedBy>irina.shol</cp:lastModifiedBy>
  <cp:lastPrinted>2015-01-30T12:44:03Z</cp:lastPrinted>
  <dcterms:created xsi:type="dcterms:W3CDTF">2014-01-31T05:20:47Z</dcterms:created>
  <dcterms:modified xsi:type="dcterms:W3CDTF">2015-10-30T10:12:31Z</dcterms:modified>
</cp:coreProperties>
</file>