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D29" i="2" l="1"/>
  <c r="D34" i="2" s="1"/>
  <c r="D40" i="2" s="1"/>
  <c r="D42" i="2" s="1"/>
  <c r="D44" i="2" s="1"/>
  <c r="F97" i="1" l="1"/>
  <c r="F99" i="1" s="1"/>
  <c r="F90" i="1"/>
  <c r="F68" i="1"/>
  <c r="D37" i="2" l="1"/>
  <c r="D38" i="2"/>
  <c r="D39" i="2"/>
  <c r="E68" i="1"/>
  <c r="K41" i="2"/>
  <c r="K31" i="2"/>
  <c r="K32" i="2"/>
  <c r="K28" i="2"/>
  <c r="K27" i="2"/>
  <c r="M41" i="2"/>
  <c r="M36" i="2"/>
  <c r="K36" i="2" s="1"/>
  <c r="M35" i="2"/>
  <c r="K35" i="2" s="1"/>
  <c r="M33" i="2"/>
  <c r="K33" i="2" s="1"/>
  <c r="M32" i="2"/>
  <c r="M31" i="2"/>
  <c r="M30" i="2"/>
  <c r="K30" i="2" s="1"/>
  <c r="M29" i="2"/>
  <c r="M34" i="2" s="1"/>
  <c r="M28" i="2"/>
  <c r="M27" i="2"/>
  <c r="M40" i="2" l="1"/>
  <c r="M42" i="2" s="1"/>
  <c r="O42" i="2" s="1"/>
  <c r="E97" i="1"/>
  <c r="E99" i="1" s="1"/>
  <c r="E90" i="1"/>
  <c r="F80" i="1"/>
  <c r="F100" i="1" s="1"/>
  <c r="E80" i="1"/>
  <c r="E51" i="1"/>
  <c r="E69" i="1" s="1"/>
  <c r="F51" i="1"/>
  <c r="F69" i="1" s="1"/>
  <c r="H45" i="2"/>
  <c r="L34" i="2"/>
  <c r="L40" i="2" s="1"/>
  <c r="L42" i="2" s="1"/>
  <c r="L45" i="2" s="1"/>
  <c r="K29" i="2"/>
  <c r="L29" i="2"/>
  <c r="J29" i="2"/>
  <c r="J34" i="2" s="1"/>
  <c r="J40" i="2" s="1"/>
  <c r="J42" i="2" s="1"/>
  <c r="E100" i="1" l="1"/>
  <c r="J44" i="2"/>
  <c r="J45" i="2"/>
  <c r="M45" i="2"/>
  <c r="K34" i="2"/>
  <c r="I29" i="2"/>
  <c r="I34" i="2" s="1"/>
  <c r="I40" i="2" s="1"/>
  <c r="I42" i="2" s="1"/>
  <c r="K40" i="2" l="1"/>
  <c r="I44" i="2"/>
  <c r="I45" i="2"/>
  <c r="E29" i="2"/>
  <c r="E34" i="2" s="1"/>
  <c r="E40" i="2" s="1"/>
  <c r="E42" i="2" s="1"/>
  <c r="E44" i="2" s="1"/>
  <c r="E60" i="2" s="1"/>
  <c r="E64" i="2" s="1"/>
  <c r="K42" i="2" l="1"/>
  <c r="K45" i="2" l="1"/>
  <c r="O43" i="2"/>
  <c r="D60" i="2"/>
  <c r="D64" i="2" s="1"/>
</calcChain>
</file>

<file path=xl/sharedStrings.xml><?xml version="1.0" encoding="utf-8"?>
<sst xmlns="http://schemas.openxmlformats.org/spreadsheetml/2006/main" count="399" uniqueCount="147">
  <si>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</si>
  <si>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</si>
  <si>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</si>
  <si>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</si>
  <si>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</si>
  <si>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</si>
  <si>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</si>
  <si>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</si>
  <si>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</si>
  <si>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</si>
  <si>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</si>
  <si>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</si>
  <si>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</si>
  <si>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</si>
  <si>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</si>
  <si>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</si>
  <si>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</si>
  <si>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</si>
  <si>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</si>
  <si>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</si>
  <si>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</si>
  <si>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</si>
  <si>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</si>
  <si>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</si>
  <si>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</si>
  <si>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</si>
  <si>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</si>
  <si>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</si>
  <si>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</si>
  <si>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</si>
  <si>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</si>
  <si>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</si>
  <si>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</si>
  <si>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</si>
  <si>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</si>
  <si>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</si>
  <si>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</si>
  <si>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</si>
  <si>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</si>
  <si>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</si>
  <si>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</si>
  <si>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</si>
  <si>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</si>
  <si>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</si>
  <si>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</si>
  <si>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</si>
  <si>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</si>
  <si>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</si>
  <si>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</si>
  <si>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</si>
  <si>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</si>
  <si>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</si>
  <si>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</si>
  <si>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</si>
  <si>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</si>
  <si>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</si>
  <si>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</si>
  <si>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</si>
  <si>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</si>
  <si>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</si>
  <si>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</si>
  <si>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</si>
  <si>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</si>
  <si>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</si>
  <si>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</si>
  <si>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</si>
  <si>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</si>
  <si>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</si>
  <si>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</si>
  <si>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</si>
  <si>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</si>
  <si>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</si>
  <si>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</si>
  <si>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</si>
  <si>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</si>
  <si>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</si>
  <si>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</si>
  <si>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</si>
  <si>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</si>
  <si>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</si>
  <si>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</si>
  <si>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</si>
  <si>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</si>
  <si>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</si>
  <si>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</si>
  <si>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</si>
  <si>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</si>
  <si>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</si>
  <si>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</si>
  <si>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</si>
  <si>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</si>
  <si>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</si>
  <si>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</si>
  <si>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</si>
  <si>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</si>
  <si>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</si>
  <si>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</si>
  <si>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</si>
  <si>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</si>
  <si>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</si>
  <si>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</si>
  <si>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</si>
  <si>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</si>
  <si>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</si>
  <si>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</si>
  <si>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</si>
  <si>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</si>
  <si>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</si>
  <si>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</si>
  <si>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</si>
  <si>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</si>
  <si>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</si>
  <si>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</si>
  <si>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</si>
  <si>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</si>
  <si>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</si>
  <si>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</si>
  <si>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</si>
  <si>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</si>
  <si>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</si>
  <si>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</si>
  <si>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</si>
  <si>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</si>
  <si>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</si>
  <si>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</si>
  <si>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</si>
  <si>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</si>
  <si>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</si>
  <si>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</si>
  <si>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</si>
  <si>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</si>
  <si>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</si>
  <si>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</si>
  <si>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</si>
  <si>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</si>
  <si>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</si>
  <si>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Q1</t>
  </si>
  <si>
    <t>Q2</t>
  </si>
  <si>
    <t>Q3</t>
  </si>
  <si>
    <t>Q4</t>
  </si>
  <si>
    <t>FY 2013</t>
  </si>
  <si>
    <t>consolid</t>
  </si>
  <si>
    <t>stand alone</t>
  </si>
  <si>
    <t>KT</t>
  </si>
  <si>
    <t>AR</t>
  </si>
  <si>
    <t>по состоянию на 31.03.2015</t>
  </si>
  <si>
    <t>Среднегодовая численность работников: 1736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</si>
</sst>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19" fillId="33" borderId="14" xfId="0" applyNumberFormat="1" applyFont="1" applyFill="1" applyBorder="1" applyAlignment="1">
      <alignment horizontal="right" vertical="center" wrapText="1"/>
    </xf>
    <xf numFmtId="4" fontId="22" fillId="33" borderId="14" xfId="0" applyNumberFormat="1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left" wrapText="1"/>
    </xf>
    <xf numFmtId="3" fontId="19" fillId="33" borderId="14" xfId="0" applyNumberFormat="1" applyFont="1" applyFill="1" applyBorder="1" applyAlignment="1">
      <alignment horizontal="right" vertical="center" wrapText="1"/>
    </xf>
    <xf numFmtId="3" fontId="23" fillId="33" borderId="14" xfId="0" applyNumberFormat="1" applyFont="1" applyFill="1" applyBorder="1" applyAlignment="1">
      <alignment horizontal="right" vertical="center" wrapText="1"/>
    </xf>
    <xf numFmtId="3" fontId="18" fillId="33" borderId="14" xfId="0" applyNumberFormat="1" applyFont="1" applyFill="1" applyBorder="1" applyAlignment="1">
      <alignment horizontal="right" vertical="center" wrapText="1"/>
    </xf>
    <xf numFmtId="3" fontId="22" fillId="33" borderId="14" xfId="0" applyNumberFormat="1" applyFont="1" applyFill="1" applyBorder="1" applyAlignment="1">
      <alignment horizontal="right" vertical="center" wrapText="1"/>
    </xf>
    <xf numFmtId="2" fontId="20" fillId="33" borderId="0" xfId="0" applyNumberFormat="1" applyFont="1" applyFill="1" applyAlignment="1">
      <alignment horizontal="left" wrapText="1"/>
    </xf>
    <xf numFmtId="3" fontId="20" fillId="33" borderId="0" xfId="0" applyNumberFormat="1" applyFont="1" applyFill="1" applyAlignment="1">
      <alignment horizontal="left" wrapText="1"/>
    </xf>
    <xf numFmtId="0" fontId="20" fillId="34" borderId="0" xfId="0" applyFont="1" applyFill="1" applyAlignment="1">
      <alignment horizontal="left" wrapText="1"/>
    </xf>
    <xf numFmtId="0" fontId="20" fillId="34" borderId="14" xfId="0" applyFont="1" applyFill="1" applyBorder="1" applyAlignment="1">
      <alignment horizontal="left" wrapText="1"/>
    </xf>
    <xf numFmtId="3" fontId="19" fillId="34" borderId="14" xfId="0" applyNumberFormat="1" applyFont="1" applyFill="1" applyBorder="1" applyAlignment="1">
      <alignment horizontal="right" vertical="center" wrapText="1"/>
    </xf>
    <xf numFmtId="3" fontId="22" fillId="34" borderId="14" xfId="0" applyNumberFormat="1" applyFont="1" applyFill="1" applyBorder="1" applyAlignment="1">
      <alignment horizontal="right" vertical="center" wrapText="1"/>
    </xf>
    <xf numFmtId="2" fontId="20" fillId="34" borderId="0" xfId="0" applyNumberFormat="1" applyFont="1" applyFill="1" applyAlignment="1">
      <alignment horizontal="left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wrapText="1"/>
    </xf>
    <xf numFmtId="3" fontId="24" fillId="0" borderId="0" xfId="0" applyNumberFormat="1" applyFont="1" applyAlignment="1">
      <alignment vertical="center" wrapText="1"/>
    </xf>
    <xf numFmtId="4" fontId="19" fillId="33" borderId="0" xfId="0" applyNumberFormat="1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B79" workbookViewId="0">
      <selection activeCell="K44" sqref="K44"/>
    </sheetView>
  </sheetViews>
  <sheetFormatPr defaultColWidth="8.85546875" defaultRowHeight="15" customHeight="1" x14ac:dyDescent="0.25"/>
  <cols>
    <col min="1" max="1" width="2.7109375" style="1" hidden="1" customWidth="1"/>
    <col min="2" max="2" width="26.140625" style="1" customWidth="1"/>
    <col min="3" max="3" width="29.5703125" style="1" customWidth="1"/>
    <col min="4" max="4" width="9.28515625" style="1" customWidth="1"/>
    <col min="5" max="5" width="15.5703125" style="1" customWidth="1"/>
    <col min="6" max="6" width="15.7109375" style="1" customWidth="1"/>
    <col min="7" max="7" width="3.28515625" style="1" hidden="1" customWidth="1"/>
    <col min="8" max="8" width="10" style="1" bestFit="1" customWidth="1"/>
    <col min="9" max="16384" width="8.85546875" style="1"/>
  </cols>
  <sheetData>
    <row r="1" spans="1:7" ht="12" customHeight="1" x14ac:dyDescent="0.25">
      <c r="A1" s="2" t="s">
        <v>0</v>
      </c>
      <c r="B1" s="43" t="s">
        <v>1</v>
      </c>
      <c r="C1" s="43"/>
      <c r="D1" s="43"/>
      <c r="E1" s="43"/>
      <c r="F1" s="43"/>
      <c r="G1" s="2"/>
    </row>
    <row r="2" spans="1:7" ht="12" customHeight="1" x14ac:dyDescent="0.25">
      <c r="A2" s="2" t="s">
        <v>0</v>
      </c>
      <c r="B2" s="43" t="s">
        <v>2</v>
      </c>
      <c r="C2" s="43"/>
      <c r="D2" s="43"/>
      <c r="E2" s="43"/>
      <c r="F2" s="43"/>
      <c r="G2" s="2"/>
    </row>
    <row r="3" spans="1:7" ht="12" customHeight="1" x14ac:dyDescent="0.25">
      <c r="A3" s="2" t="s">
        <v>0</v>
      </c>
      <c r="B3" s="43" t="s">
        <v>3</v>
      </c>
      <c r="C3" s="43"/>
      <c r="D3" s="43"/>
      <c r="E3" s="43"/>
      <c r="F3" s="43"/>
      <c r="G3" s="2"/>
    </row>
    <row r="4" spans="1:7" ht="12" customHeight="1" x14ac:dyDescent="0.25">
      <c r="A4" s="2" t="s">
        <v>0</v>
      </c>
      <c r="B4" s="43" t="s">
        <v>4</v>
      </c>
      <c r="C4" s="43"/>
      <c r="D4" s="43"/>
      <c r="E4" s="43"/>
      <c r="F4" s="43"/>
      <c r="G4" s="2"/>
    </row>
    <row r="5" spans="1:7" ht="12" customHeight="1" x14ac:dyDescent="0.25">
      <c r="A5" s="2" t="s">
        <v>0</v>
      </c>
      <c r="B5" s="44" t="s">
        <v>0</v>
      </c>
      <c r="C5" s="44"/>
      <c r="D5" s="44"/>
      <c r="E5" s="44"/>
      <c r="F5" s="44"/>
      <c r="G5" s="2"/>
    </row>
    <row r="6" spans="1:7" ht="12" customHeight="1" x14ac:dyDescent="0.25">
      <c r="A6" s="2" t="s">
        <v>0</v>
      </c>
      <c r="B6" s="43" t="s">
        <v>5</v>
      </c>
      <c r="C6" s="43"/>
      <c r="D6" s="43"/>
      <c r="E6" s="43"/>
      <c r="F6" s="43"/>
      <c r="G6" s="2"/>
    </row>
    <row r="7" spans="1:7" ht="12" customHeight="1" x14ac:dyDescent="0.25">
      <c r="A7" s="2" t="s">
        <v>0</v>
      </c>
      <c r="B7" s="44" t="s">
        <v>6</v>
      </c>
      <c r="C7" s="44"/>
      <c r="D7" s="44"/>
      <c r="E7" s="44"/>
      <c r="F7" s="44"/>
      <c r="G7" s="2"/>
    </row>
    <row r="8" spans="1:7" ht="12" customHeight="1" x14ac:dyDescent="0.25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25">
      <c r="A9" s="2" t="s">
        <v>0</v>
      </c>
      <c r="B9" s="44" t="s">
        <v>7</v>
      </c>
      <c r="C9" s="44"/>
      <c r="D9" s="44"/>
      <c r="E9" s="44"/>
      <c r="F9" s="44"/>
      <c r="G9" s="2"/>
    </row>
    <row r="10" spans="1:7" ht="12" customHeight="1" x14ac:dyDescent="0.25">
      <c r="A10" s="2" t="s">
        <v>0</v>
      </c>
      <c r="B10" s="44" t="s">
        <v>8</v>
      </c>
      <c r="C10" s="44"/>
      <c r="D10" s="44"/>
      <c r="E10" s="44"/>
      <c r="F10" s="44"/>
      <c r="G10" s="2"/>
    </row>
    <row r="11" spans="1:7" ht="12" customHeight="1" x14ac:dyDescent="0.25">
      <c r="A11" s="2" t="s">
        <v>0</v>
      </c>
      <c r="B11" s="44" t="s">
        <v>146</v>
      </c>
      <c r="C11" s="44"/>
      <c r="D11" s="44"/>
      <c r="E11" s="44"/>
      <c r="F11" s="44"/>
      <c r="G11" s="2"/>
    </row>
    <row r="12" spans="1:7" ht="12" customHeight="1" x14ac:dyDescent="0.25">
      <c r="A12" s="2" t="s">
        <v>0</v>
      </c>
      <c r="B12" s="44" t="s">
        <v>9</v>
      </c>
      <c r="C12" s="44"/>
      <c r="D12" s="44"/>
      <c r="E12" s="44"/>
      <c r="F12" s="44"/>
      <c r="G12" s="2"/>
    </row>
    <row r="13" spans="1:7" ht="36" customHeight="1" x14ac:dyDescent="0.25">
      <c r="A13" s="2" t="s">
        <v>0</v>
      </c>
      <c r="B13" s="4" t="s">
        <v>10</v>
      </c>
      <c r="C13" s="42" t="s">
        <v>11</v>
      </c>
      <c r="D13" s="42"/>
      <c r="E13" s="42"/>
      <c r="F13" s="42"/>
      <c r="G13" s="2"/>
    </row>
    <row r="14" spans="1:7" ht="12" customHeight="1" x14ac:dyDescent="0.25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25">
      <c r="A15" s="2" t="s">
        <v>0</v>
      </c>
      <c r="B15" s="40" t="s">
        <v>12</v>
      </c>
      <c r="C15" s="40"/>
      <c r="D15" s="40"/>
      <c r="E15" s="40"/>
      <c r="F15" s="40"/>
      <c r="G15" s="2"/>
    </row>
    <row r="16" spans="1:7" ht="12" customHeight="1" x14ac:dyDescent="0.25">
      <c r="A16" s="2" t="s">
        <v>0</v>
      </c>
      <c r="B16" s="41" t="s">
        <v>145</v>
      </c>
      <c r="C16" s="41"/>
      <c r="D16" s="41"/>
      <c r="E16" s="41"/>
      <c r="F16" s="41"/>
      <c r="G16" s="2"/>
    </row>
    <row r="17" spans="1:7" ht="12" customHeight="1" x14ac:dyDescent="0.25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25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 x14ac:dyDescent="0.25"/>
    <row r="20" spans="1:7" ht="15" hidden="1" customHeight="1" x14ac:dyDescent="0.25"/>
    <row r="21" spans="1:7" ht="15" hidden="1" customHeight="1" x14ac:dyDescent="0.25"/>
    <row r="22" spans="1:7" ht="15" hidden="1" customHeight="1" x14ac:dyDescent="0.25"/>
    <row r="23" spans="1:7" ht="15" hidden="1" customHeight="1" x14ac:dyDescent="0.25"/>
    <row r="24" spans="1:7" ht="15" hidden="1" customHeight="1" x14ac:dyDescent="0.25"/>
    <row r="25" spans="1:7" ht="15" hidden="1" customHeight="1" x14ac:dyDescent="0.25"/>
    <row r="26" spans="1:7" ht="15" hidden="1" customHeight="1" x14ac:dyDescent="0.25"/>
    <row r="27" spans="1:7" ht="15" hidden="1" customHeight="1" x14ac:dyDescent="0.25"/>
    <row r="28" spans="1:7" ht="15" hidden="1" customHeight="1" x14ac:dyDescent="0.25"/>
    <row r="29" spans="1:7" ht="15" hidden="1" customHeight="1" x14ac:dyDescent="0.25"/>
    <row r="30" spans="1:7" ht="15" hidden="1" customHeight="1" x14ac:dyDescent="0.25"/>
    <row r="31" spans="1:7" ht="15" hidden="1" customHeight="1" x14ac:dyDescent="0.25"/>
    <row r="32" spans="1:7" ht="15" hidden="1" customHeight="1" x14ac:dyDescent="0.25"/>
    <row r="33" spans="1:6" ht="15" hidden="1" customHeight="1" x14ac:dyDescent="0.25"/>
    <row r="34" spans="1:6" ht="15" hidden="1" customHeight="1" x14ac:dyDescent="0.25"/>
    <row r="35" spans="1:6" ht="15" hidden="1" customHeight="1" x14ac:dyDescent="0.25"/>
    <row r="36" spans="1:6" ht="15" hidden="1" customHeight="1" x14ac:dyDescent="0.25"/>
    <row r="37" spans="1:6" ht="24" customHeight="1" x14ac:dyDescent="0.25">
      <c r="A37" s="7" t="s">
        <v>0</v>
      </c>
      <c r="B37" s="37" t="s">
        <v>14</v>
      </c>
      <c r="C37" s="39"/>
      <c r="D37" s="8" t="s">
        <v>15</v>
      </c>
      <c r="E37" s="8" t="s">
        <v>16</v>
      </c>
      <c r="F37" s="8" t="s">
        <v>17</v>
      </c>
    </row>
    <row r="38" spans="1:6" ht="15" hidden="1" customHeight="1" x14ac:dyDescent="0.25"/>
    <row r="39" spans="1:6" ht="12" customHeight="1" x14ac:dyDescent="0.25">
      <c r="A39" s="7" t="s">
        <v>0</v>
      </c>
      <c r="B39" s="37" t="s">
        <v>18</v>
      </c>
      <c r="C39" s="38"/>
      <c r="D39" s="38"/>
      <c r="E39" s="38"/>
      <c r="F39" s="39"/>
    </row>
    <row r="40" spans="1:6" ht="12" customHeight="1" x14ac:dyDescent="0.25">
      <c r="A40" s="7" t="s">
        <v>0</v>
      </c>
      <c r="B40" s="35" t="s">
        <v>19</v>
      </c>
      <c r="C40" s="36"/>
      <c r="D40" s="10" t="s">
        <v>0</v>
      </c>
      <c r="E40" s="11" t="s">
        <v>0</v>
      </c>
      <c r="F40" s="11" t="s">
        <v>0</v>
      </c>
    </row>
    <row r="41" spans="1:6" ht="12" customHeight="1" x14ac:dyDescent="0.25">
      <c r="A41" s="7" t="s">
        <v>0</v>
      </c>
      <c r="B41" s="33" t="s">
        <v>20</v>
      </c>
      <c r="C41" s="34"/>
      <c r="D41" s="12" t="s">
        <v>21</v>
      </c>
      <c r="E41" s="11">
        <v>22972411</v>
      </c>
      <c r="F41" s="11">
        <v>19520357</v>
      </c>
    </row>
    <row r="42" spans="1:6" ht="12" customHeight="1" x14ac:dyDescent="0.25">
      <c r="A42" s="7" t="s">
        <v>0</v>
      </c>
      <c r="B42" s="33" t="s">
        <v>22</v>
      </c>
      <c r="C42" s="34"/>
      <c r="D42" s="12" t="s">
        <v>23</v>
      </c>
      <c r="E42" s="11"/>
      <c r="F42" s="11"/>
    </row>
    <row r="43" spans="1:6" ht="12" customHeight="1" x14ac:dyDescent="0.25">
      <c r="A43" s="7" t="s">
        <v>0</v>
      </c>
      <c r="B43" s="33" t="s">
        <v>24</v>
      </c>
      <c r="C43" s="34"/>
      <c r="D43" s="12" t="s">
        <v>25</v>
      </c>
      <c r="E43" s="11"/>
      <c r="F43" s="11"/>
    </row>
    <row r="44" spans="1:6" ht="24" customHeight="1" x14ac:dyDescent="0.25">
      <c r="A44" s="7" t="s">
        <v>0</v>
      </c>
      <c r="B44" s="33" t="s">
        <v>26</v>
      </c>
      <c r="C44" s="34"/>
      <c r="D44" s="12" t="s">
        <v>27</v>
      </c>
      <c r="E44" s="11"/>
      <c r="F44" s="11"/>
    </row>
    <row r="45" spans="1:6" ht="12" customHeight="1" x14ac:dyDescent="0.25">
      <c r="A45" s="7" t="s">
        <v>0</v>
      </c>
      <c r="B45" s="33" t="s">
        <v>28</v>
      </c>
      <c r="C45" s="34"/>
      <c r="D45" s="12" t="s">
        <v>29</v>
      </c>
      <c r="E45" s="11"/>
      <c r="F45" s="11"/>
    </row>
    <row r="46" spans="1:6" ht="12" customHeight="1" x14ac:dyDescent="0.25">
      <c r="A46" s="7" t="s">
        <v>0</v>
      </c>
      <c r="B46" s="33" t="s">
        <v>30</v>
      </c>
      <c r="C46" s="34"/>
      <c r="D46" s="12" t="s">
        <v>31</v>
      </c>
      <c r="E46" s="11"/>
      <c r="F46" s="11"/>
    </row>
    <row r="47" spans="1:6" ht="12" customHeight="1" x14ac:dyDescent="0.25">
      <c r="A47" s="7" t="s">
        <v>0</v>
      </c>
      <c r="B47" s="33" t="s">
        <v>32</v>
      </c>
      <c r="C47" s="34"/>
      <c r="D47" s="12" t="s">
        <v>33</v>
      </c>
      <c r="E47" s="11">
        <v>16167883</v>
      </c>
      <c r="F47" s="11">
        <v>13241334</v>
      </c>
    </row>
    <row r="48" spans="1:6" ht="12" customHeight="1" x14ac:dyDescent="0.25">
      <c r="A48" s="7" t="s">
        <v>0</v>
      </c>
      <c r="B48" s="33" t="s">
        <v>34</v>
      </c>
      <c r="C48" s="34"/>
      <c r="D48" s="12" t="s">
        <v>35</v>
      </c>
      <c r="E48" s="11">
        <v>1809254</v>
      </c>
      <c r="F48" s="11">
        <v>1027055</v>
      </c>
    </row>
    <row r="49" spans="1:8" ht="12" customHeight="1" x14ac:dyDescent="0.25">
      <c r="A49" s="7" t="s">
        <v>0</v>
      </c>
      <c r="B49" s="33" t="s">
        <v>36</v>
      </c>
      <c r="C49" s="34"/>
      <c r="D49" s="12" t="s">
        <v>37</v>
      </c>
      <c r="E49" s="11">
        <v>3821556</v>
      </c>
      <c r="F49" s="11">
        <v>2336064</v>
      </c>
    </row>
    <row r="50" spans="1:8" ht="12" customHeight="1" x14ac:dyDescent="0.25">
      <c r="A50" s="7" t="s">
        <v>0</v>
      </c>
      <c r="B50" s="33" t="s">
        <v>38</v>
      </c>
      <c r="C50" s="34"/>
      <c r="D50" s="12" t="s">
        <v>39</v>
      </c>
      <c r="E50" s="11">
        <v>298645</v>
      </c>
      <c r="F50" s="11">
        <v>274256</v>
      </c>
      <c r="H50" s="30"/>
    </row>
    <row r="51" spans="1:8" ht="24.75" customHeight="1" x14ac:dyDescent="0.25">
      <c r="A51" s="7" t="s">
        <v>0</v>
      </c>
      <c r="B51" s="35" t="s">
        <v>40</v>
      </c>
      <c r="C51" s="36"/>
      <c r="D51" s="8">
        <v>100</v>
      </c>
      <c r="E51" s="13">
        <f>SUM(E40:E50)</f>
        <v>45069749</v>
      </c>
      <c r="F51" s="13">
        <f>SUM(F40:F50)</f>
        <v>36399066</v>
      </c>
    </row>
    <row r="52" spans="1:8" ht="12" customHeight="1" x14ac:dyDescent="0.25">
      <c r="A52" s="7" t="s">
        <v>0</v>
      </c>
      <c r="B52" s="33" t="s">
        <v>41</v>
      </c>
      <c r="C52" s="34"/>
      <c r="D52" s="10">
        <v>101</v>
      </c>
      <c r="E52" s="11"/>
      <c r="F52" s="11"/>
    </row>
    <row r="53" spans="1:8" ht="12" customHeight="1" x14ac:dyDescent="0.25">
      <c r="A53" s="7" t="s">
        <v>0</v>
      </c>
      <c r="B53" s="35" t="s">
        <v>42</v>
      </c>
      <c r="C53" s="36"/>
      <c r="D53" s="8" t="s">
        <v>0</v>
      </c>
      <c r="E53" s="13" t="s">
        <v>0</v>
      </c>
      <c r="F53" s="13" t="s">
        <v>0</v>
      </c>
    </row>
    <row r="54" spans="1:8" ht="12" customHeight="1" x14ac:dyDescent="0.25">
      <c r="A54" s="7" t="s">
        <v>0</v>
      </c>
      <c r="B54" s="33" t="s">
        <v>22</v>
      </c>
      <c r="C54" s="34"/>
      <c r="D54" s="10">
        <v>110</v>
      </c>
      <c r="E54" s="11"/>
      <c r="F54" s="11"/>
    </row>
    <row r="55" spans="1:8" ht="12" customHeight="1" x14ac:dyDescent="0.25">
      <c r="A55" s="7" t="s">
        <v>0</v>
      </c>
      <c r="B55" s="33" t="s">
        <v>24</v>
      </c>
      <c r="C55" s="34"/>
      <c r="D55" s="10">
        <v>111</v>
      </c>
      <c r="E55" s="11"/>
      <c r="F55" s="11"/>
    </row>
    <row r="56" spans="1:8" ht="24" customHeight="1" x14ac:dyDescent="0.25">
      <c r="A56" s="7" t="s">
        <v>0</v>
      </c>
      <c r="B56" s="33" t="s">
        <v>26</v>
      </c>
      <c r="C56" s="34"/>
      <c r="D56" s="10">
        <v>112</v>
      </c>
      <c r="E56" s="11"/>
      <c r="F56" s="11"/>
    </row>
    <row r="57" spans="1:8" ht="12" customHeight="1" x14ac:dyDescent="0.25">
      <c r="A57" s="7" t="s">
        <v>0</v>
      </c>
      <c r="B57" s="33" t="s">
        <v>28</v>
      </c>
      <c r="C57" s="34"/>
      <c r="D57" s="10">
        <v>113</v>
      </c>
      <c r="E57" s="11"/>
      <c r="F57" s="11"/>
    </row>
    <row r="58" spans="1:8" ht="12" customHeight="1" x14ac:dyDescent="0.25">
      <c r="A58" s="7" t="s">
        <v>0</v>
      </c>
      <c r="B58" s="33" t="s">
        <v>43</v>
      </c>
      <c r="C58" s="34"/>
      <c r="D58" s="10">
        <v>114</v>
      </c>
      <c r="E58" s="11"/>
      <c r="F58" s="11"/>
    </row>
    <row r="59" spans="1:8" ht="18" customHeight="1" x14ac:dyDescent="0.25">
      <c r="A59" s="7" t="s">
        <v>0</v>
      </c>
      <c r="B59" s="33" t="s">
        <v>44</v>
      </c>
      <c r="C59" s="34"/>
      <c r="D59" s="10">
        <v>115</v>
      </c>
      <c r="E59" s="11"/>
      <c r="F59" s="11"/>
    </row>
    <row r="60" spans="1:8" ht="12" customHeight="1" x14ac:dyDescent="0.25">
      <c r="A60" s="7" t="s">
        <v>0</v>
      </c>
      <c r="B60" s="33" t="s">
        <v>45</v>
      </c>
      <c r="C60" s="34"/>
      <c r="D60" s="10">
        <v>116</v>
      </c>
      <c r="E60" s="29"/>
      <c r="F60" s="11"/>
    </row>
    <row r="61" spans="1:8" ht="12" customHeight="1" x14ac:dyDescent="0.25">
      <c r="A61" s="7" t="s">
        <v>0</v>
      </c>
      <c r="B61" s="33" t="s">
        <v>46</v>
      </c>
      <c r="C61" s="34"/>
      <c r="D61" s="10">
        <v>117</v>
      </c>
      <c r="E61" s="11"/>
      <c r="F61" s="11"/>
    </row>
    <row r="62" spans="1:8" ht="12" customHeight="1" x14ac:dyDescent="0.25">
      <c r="A62" s="7" t="s">
        <v>0</v>
      </c>
      <c r="B62" s="33" t="s">
        <v>47</v>
      </c>
      <c r="C62" s="34"/>
      <c r="D62" s="10">
        <v>118</v>
      </c>
      <c r="E62" s="31">
        <v>105338251</v>
      </c>
      <c r="F62" s="11">
        <v>108955322</v>
      </c>
    </row>
    <row r="63" spans="1:8" ht="12" customHeight="1" x14ac:dyDescent="0.25">
      <c r="A63" s="7" t="s">
        <v>0</v>
      </c>
      <c r="B63" s="33" t="s">
        <v>48</v>
      </c>
      <c r="C63" s="34"/>
      <c r="D63" s="10">
        <v>119</v>
      </c>
      <c r="E63" s="11"/>
      <c r="F63" s="11"/>
    </row>
    <row r="64" spans="1:8" ht="12" customHeight="1" x14ac:dyDescent="0.25">
      <c r="A64" s="7" t="s">
        <v>0</v>
      </c>
      <c r="B64" s="33" t="s">
        <v>49</v>
      </c>
      <c r="C64" s="34"/>
      <c r="D64" s="10">
        <v>120</v>
      </c>
      <c r="E64" s="11"/>
      <c r="F64" s="11"/>
    </row>
    <row r="65" spans="1:6" ht="12" customHeight="1" x14ac:dyDescent="0.25">
      <c r="A65" s="7" t="s">
        <v>0</v>
      </c>
      <c r="B65" s="33" t="s">
        <v>50</v>
      </c>
      <c r="C65" s="34"/>
      <c r="D65" s="10">
        <v>121</v>
      </c>
      <c r="E65" s="31">
        <v>12107783</v>
      </c>
      <c r="F65" s="11">
        <v>12493561</v>
      </c>
    </row>
    <row r="66" spans="1:6" ht="12" customHeight="1" x14ac:dyDescent="0.25">
      <c r="A66" s="7" t="s">
        <v>0</v>
      </c>
      <c r="B66" s="33" t="s">
        <v>51</v>
      </c>
      <c r="C66" s="34"/>
      <c r="D66" s="10">
        <v>122</v>
      </c>
      <c r="E66" s="11"/>
      <c r="F66" s="11"/>
    </row>
    <row r="67" spans="1:6" ht="12" customHeight="1" x14ac:dyDescent="0.25">
      <c r="A67" s="7" t="s">
        <v>0</v>
      </c>
      <c r="B67" s="33" t="s">
        <v>52</v>
      </c>
      <c r="C67" s="34"/>
      <c r="D67" s="10">
        <v>123</v>
      </c>
      <c r="E67" s="31">
        <v>145346.39999999991</v>
      </c>
      <c r="F67" s="11">
        <v>145047</v>
      </c>
    </row>
    <row r="68" spans="1:6" ht="24" customHeight="1" x14ac:dyDescent="0.25">
      <c r="A68" s="7" t="s">
        <v>0</v>
      </c>
      <c r="B68" s="35" t="s">
        <v>53</v>
      </c>
      <c r="C68" s="36"/>
      <c r="D68" s="8">
        <v>200</v>
      </c>
      <c r="E68" s="13">
        <f>SUM(E60:E67)</f>
        <v>117591380.40000001</v>
      </c>
      <c r="F68" s="13">
        <f>SUM(F60:F67)</f>
        <v>121593930</v>
      </c>
    </row>
    <row r="69" spans="1:6" ht="12" customHeight="1" x14ac:dyDescent="0.25">
      <c r="A69" s="7" t="s">
        <v>0</v>
      </c>
      <c r="B69" s="35" t="s">
        <v>54</v>
      </c>
      <c r="C69" s="36"/>
      <c r="D69" s="8" t="s">
        <v>0</v>
      </c>
      <c r="E69" s="13">
        <f>E68+E51</f>
        <v>162661129.40000001</v>
      </c>
      <c r="F69" s="13">
        <f>F68+F51</f>
        <v>157992996</v>
      </c>
    </row>
    <row r="70" spans="1:6" ht="12" customHeight="1" x14ac:dyDescent="0.25">
      <c r="A70" s="7" t="s">
        <v>0</v>
      </c>
      <c r="B70" s="37" t="s">
        <v>55</v>
      </c>
      <c r="C70" s="38"/>
      <c r="D70" s="38"/>
      <c r="E70" s="38"/>
      <c r="F70" s="39"/>
    </row>
    <row r="71" spans="1:6" ht="12" customHeight="1" x14ac:dyDescent="0.25">
      <c r="A71" s="7" t="s">
        <v>0</v>
      </c>
      <c r="B71" s="35" t="s">
        <v>56</v>
      </c>
      <c r="C71" s="36"/>
      <c r="D71" s="8" t="s">
        <v>0</v>
      </c>
      <c r="E71" s="8" t="s">
        <v>0</v>
      </c>
      <c r="F71" s="8" t="s">
        <v>0</v>
      </c>
    </row>
    <row r="72" spans="1:6" ht="12" customHeight="1" x14ac:dyDescent="0.25">
      <c r="A72" s="7" t="s">
        <v>0</v>
      </c>
      <c r="B72" s="33" t="s">
        <v>57</v>
      </c>
      <c r="C72" s="34"/>
      <c r="D72" s="10">
        <v>210</v>
      </c>
      <c r="E72" s="31">
        <v>24726637</v>
      </c>
      <c r="F72" s="11">
        <v>25020026</v>
      </c>
    </row>
    <row r="73" spans="1:6" ht="12" customHeight="1" x14ac:dyDescent="0.25">
      <c r="A73" s="7" t="s">
        <v>0</v>
      </c>
      <c r="B73" s="33" t="s">
        <v>24</v>
      </c>
      <c r="C73" s="34"/>
      <c r="D73" s="10">
        <v>211</v>
      </c>
      <c r="E73" s="11"/>
      <c r="F73" s="11"/>
    </row>
    <row r="74" spans="1:6" ht="12" customHeight="1" x14ac:dyDescent="0.25">
      <c r="A74" s="7" t="s">
        <v>0</v>
      </c>
      <c r="B74" s="33" t="s">
        <v>58</v>
      </c>
      <c r="C74" s="34"/>
      <c r="D74" s="10">
        <v>212</v>
      </c>
      <c r="E74" s="11"/>
      <c r="F74" s="11"/>
    </row>
    <row r="75" spans="1:6" ht="12" customHeight="1" x14ac:dyDescent="0.25">
      <c r="A75" s="7" t="s">
        <v>0</v>
      </c>
      <c r="B75" s="33" t="s">
        <v>59</v>
      </c>
      <c r="C75" s="34"/>
      <c r="D75" s="10">
        <v>213</v>
      </c>
      <c r="E75" s="31">
        <v>19975775</v>
      </c>
      <c r="F75" s="11">
        <v>25119293</v>
      </c>
    </row>
    <row r="76" spans="1:6" ht="12" customHeight="1" x14ac:dyDescent="0.25">
      <c r="A76" s="7" t="s">
        <v>0</v>
      </c>
      <c r="B76" s="33" t="s">
        <v>60</v>
      </c>
      <c r="C76" s="34"/>
      <c r="D76" s="10">
        <v>214</v>
      </c>
      <c r="E76" s="11"/>
      <c r="F76" s="11"/>
    </row>
    <row r="77" spans="1:6" ht="12" customHeight="1" x14ac:dyDescent="0.25">
      <c r="A77" s="7" t="s">
        <v>0</v>
      </c>
      <c r="B77" s="33" t="s">
        <v>61</v>
      </c>
      <c r="C77" s="34"/>
      <c r="D77" s="10">
        <v>215</v>
      </c>
      <c r="E77" s="31">
        <v>463966</v>
      </c>
      <c r="F77" s="11">
        <v>491218</v>
      </c>
    </row>
    <row r="78" spans="1:6" ht="12" customHeight="1" x14ac:dyDescent="0.25">
      <c r="A78" s="7" t="s">
        <v>0</v>
      </c>
      <c r="B78" s="33" t="s">
        <v>62</v>
      </c>
      <c r="C78" s="34"/>
      <c r="D78" s="10">
        <v>216</v>
      </c>
      <c r="E78" s="11"/>
      <c r="F78" s="11"/>
    </row>
    <row r="79" spans="1:6" ht="12" customHeight="1" x14ac:dyDescent="0.25">
      <c r="A79" s="7" t="s">
        <v>0</v>
      </c>
      <c r="B79" s="33" t="s">
        <v>63</v>
      </c>
      <c r="C79" s="34"/>
      <c r="D79" s="10">
        <v>217</v>
      </c>
      <c r="E79" s="11">
        <v>6404677</v>
      </c>
      <c r="F79" s="11">
        <v>9470387</v>
      </c>
    </row>
    <row r="80" spans="1:6" ht="24.75" customHeight="1" x14ac:dyDescent="0.25">
      <c r="A80" s="7" t="s">
        <v>0</v>
      </c>
      <c r="B80" s="35" t="s">
        <v>64</v>
      </c>
      <c r="C80" s="36"/>
      <c r="D80" s="8">
        <v>300</v>
      </c>
      <c r="E80" s="13">
        <f>SUM(E72:E79)</f>
        <v>51571055</v>
      </c>
      <c r="F80" s="13">
        <f>SUM(F72:F79)</f>
        <v>60100924</v>
      </c>
    </row>
    <row r="81" spans="1:6" ht="12" customHeight="1" x14ac:dyDescent="0.25">
      <c r="A81" s="7" t="s">
        <v>0</v>
      </c>
      <c r="B81" s="33" t="s">
        <v>65</v>
      </c>
      <c r="C81" s="34"/>
      <c r="D81" s="10">
        <v>301</v>
      </c>
      <c r="E81" s="11"/>
      <c r="F81" s="11"/>
    </row>
    <row r="82" spans="1:6" ht="12" customHeight="1" x14ac:dyDescent="0.25">
      <c r="A82" s="7" t="s">
        <v>0</v>
      </c>
      <c r="B82" s="35" t="s">
        <v>66</v>
      </c>
      <c r="C82" s="36"/>
      <c r="D82" s="8" t="s">
        <v>0</v>
      </c>
      <c r="E82" s="13" t="s">
        <v>0</v>
      </c>
      <c r="F82" s="13" t="s">
        <v>0</v>
      </c>
    </row>
    <row r="83" spans="1:6" ht="12" customHeight="1" x14ac:dyDescent="0.25">
      <c r="A83" s="7" t="s">
        <v>0</v>
      </c>
      <c r="B83" s="33" t="s">
        <v>57</v>
      </c>
      <c r="C83" s="34"/>
      <c r="D83" s="10">
        <v>310</v>
      </c>
      <c r="E83" s="11"/>
      <c r="F83" s="11"/>
    </row>
    <row r="84" spans="1:6" ht="12" customHeight="1" x14ac:dyDescent="0.25">
      <c r="A84" s="7" t="s">
        <v>0</v>
      </c>
      <c r="B84" s="33" t="s">
        <v>24</v>
      </c>
      <c r="C84" s="34"/>
      <c r="D84" s="10">
        <v>311</v>
      </c>
      <c r="E84" s="11"/>
      <c r="F84" s="11"/>
    </row>
    <row r="85" spans="1:6" ht="12" customHeight="1" x14ac:dyDescent="0.25">
      <c r="A85" s="7" t="s">
        <v>0</v>
      </c>
      <c r="B85" s="33" t="s">
        <v>67</v>
      </c>
      <c r="C85" s="34"/>
      <c r="D85" s="10">
        <v>312</v>
      </c>
      <c r="E85" s="11"/>
      <c r="F85" s="11"/>
    </row>
    <row r="86" spans="1:6" ht="12" customHeight="1" x14ac:dyDescent="0.25">
      <c r="A86" s="7" t="s">
        <v>0</v>
      </c>
      <c r="B86" s="33" t="s">
        <v>68</v>
      </c>
      <c r="C86" s="34"/>
      <c r="D86" s="10">
        <v>313</v>
      </c>
      <c r="E86" s="11"/>
      <c r="F86" s="11"/>
    </row>
    <row r="87" spans="1:6" ht="12" customHeight="1" x14ac:dyDescent="0.25">
      <c r="A87" s="7" t="s">
        <v>0</v>
      </c>
      <c r="B87" s="33" t="s">
        <v>69</v>
      </c>
      <c r="C87" s="34"/>
      <c r="D87" s="10">
        <v>314</v>
      </c>
      <c r="E87" s="11"/>
      <c r="F87" s="11"/>
    </row>
    <row r="88" spans="1:6" ht="12" customHeight="1" x14ac:dyDescent="0.25">
      <c r="A88" s="7" t="s">
        <v>0</v>
      </c>
      <c r="B88" s="33" t="s">
        <v>70</v>
      </c>
      <c r="C88" s="34"/>
      <c r="D88" s="10">
        <v>315</v>
      </c>
      <c r="E88" s="11">
        <v>4431519</v>
      </c>
      <c r="F88" s="11">
        <v>4442050</v>
      </c>
    </row>
    <row r="89" spans="1:6" ht="12" customHeight="1" x14ac:dyDescent="0.25">
      <c r="A89" s="7" t="s">
        <v>0</v>
      </c>
      <c r="B89" s="33" t="s">
        <v>71</v>
      </c>
      <c r="C89" s="34"/>
      <c r="D89" s="10">
        <v>316</v>
      </c>
      <c r="E89" s="31">
        <v>1350816.4</v>
      </c>
      <c r="F89" s="11">
        <v>1376244</v>
      </c>
    </row>
    <row r="90" spans="1:6" ht="24" customHeight="1" x14ac:dyDescent="0.25">
      <c r="A90" s="7" t="s">
        <v>0</v>
      </c>
      <c r="B90" s="35" t="s">
        <v>72</v>
      </c>
      <c r="C90" s="36"/>
      <c r="D90" s="8">
        <v>400</v>
      </c>
      <c r="E90" s="13">
        <f>SUM(E88:E89)</f>
        <v>5782335.4000000004</v>
      </c>
      <c r="F90" s="13">
        <f>SUM(F88:F89)</f>
        <v>5818294</v>
      </c>
    </row>
    <row r="91" spans="1:6" ht="12" customHeight="1" x14ac:dyDescent="0.25">
      <c r="A91" s="7" t="s">
        <v>0</v>
      </c>
      <c r="B91" s="35" t="s">
        <v>73</v>
      </c>
      <c r="C91" s="36"/>
      <c r="D91" s="8" t="s">
        <v>0</v>
      </c>
      <c r="E91" s="13" t="s">
        <v>0</v>
      </c>
      <c r="F91" s="13" t="s">
        <v>0</v>
      </c>
    </row>
    <row r="92" spans="1:6" ht="12" customHeight="1" x14ac:dyDescent="0.25">
      <c r="A92" s="7" t="s">
        <v>0</v>
      </c>
      <c r="B92" s="33" t="s">
        <v>74</v>
      </c>
      <c r="C92" s="34"/>
      <c r="D92" s="10">
        <v>410</v>
      </c>
      <c r="E92" s="31">
        <v>33800000</v>
      </c>
      <c r="F92" s="11">
        <v>33800000</v>
      </c>
    </row>
    <row r="93" spans="1:6" ht="12" customHeight="1" x14ac:dyDescent="0.25">
      <c r="A93" s="7" t="s">
        <v>0</v>
      </c>
      <c r="B93" s="33" t="s">
        <v>75</v>
      </c>
      <c r="C93" s="34"/>
      <c r="D93" s="10">
        <v>411</v>
      </c>
      <c r="E93" s="11"/>
      <c r="F93" s="11"/>
    </row>
    <row r="94" spans="1:6" ht="12" customHeight="1" x14ac:dyDescent="0.25">
      <c r="A94" s="7" t="s">
        <v>0</v>
      </c>
      <c r="B94" s="33" t="s">
        <v>76</v>
      </c>
      <c r="C94" s="34"/>
      <c r="D94" s="10">
        <v>412</v>
      </c>
      <c r="E94" s="11"/>
      <c r="F94" s="11"/>
    </row>
    <row r="95" spans="1:6" ht="12" customHeight="1" x14ac:dyDescent="0.25">
      <c r="A95" s="7" t="s">
        <v>0</v>
      </c>
      <c r="B95" s="33" t="s">
        <v>77</v>
      </c>
      <c r="C95" s="34"/>
      <c r="D95" s="10">
        <v>413</v>
      </c>
      <c r="E95" s="11"/>
      <c r="F95" s="11"/>
    </row>
    <row r="96" spans="1:6" ht="12" customHeight="1" x14ac:dyDescent="0.25">
      <c r="A96" s="7" t="s">
        <v>0</v>
      </c>
      <c r="B96" s="33" t="s">
        <v>78</v>
      </c>
      <c r="C96" s="34"/>
      <c r="D96" s="10">
        <v>414</v>
      </c>
      <c r="E96" s="31">
        <v>71507739</v>
      </c>
      <c r="F96" s="11">
        <v>58273778</v>
      </c>
    </row>
    <row r="97" spans="1:7" ht="24" customHeight="1" x14ac:dyDescent="0.25">
      <c r="A97" s="7" t="s">
        <v>0</v>
      </c>
      <c r="B97" s="33" t="s">
        <v>79</v>
      </c>
      <c r="C97" s="34"/>
      <c r="D97" s="10">
        <v>420</v>
      </c>
      <c r="E97" s="11">
        <f>SUM(E92:E96)</f>
        <v>105307739</v>
      </c>
      <c r="F97" s="11">
        <f>SUM(F92:F96)</f>
        <v>92073778</v>
      </c>
    </row>
    <row r="98" spans="1:7" ht="12" customHeight="1" x14ac:dyDescent="0.25">
      <c r="A98" s="7" t="s">
        <v>0</v>
      </c>
      <c r="B98" s="33" t="s">
        <v>80</v>
      </c>
      <c r="C98" s="34"/>
      <c r="D98" s="10">
        <v>421</v>
      </c>
      <c r="E98" s="11"/>
      <c r="F98" s="11"/>
    </row>
    <row r="99" spans="1:7" ht="12" customHeight="1" x14ac:dyDescent="0.25">
      <c r="A99" s="7" t="s">
        <v>0</v>
      </c>
      <c r="B99" s="35" t="s">
        <v>81</v>
      </c>
      <c r="C99" s="36"/>
      <c r="D99" s="8">
        <v>500</v>
      </c>
      <c r="E99" s="13">
        <f>E97</f>
        <v>105307739</v>
      </c>
      <c r="F99" s="13">
        <f>F97</f>
        <v>92073778</v>
      </c>
    </row>
    <row r="100" spans="1:7" ht="12" customHeight="1" x14ac:dyDescent="0.25">
      <c r="A100" s="7" t="s">
        <v>0</v>
      </c>
      <c r="B100" s="35" t="s">
        <v>82</v>
      </c>
      <c r="C100" s="36"/>
      <c r="D100" s="8" t="s">
        <v>0</v>
      </c>
      <c r="E100" s="13">
        <f>E99+E90+E80</f>
        <v>162661129.40000001</v>
      </c>
      <c r="F100" s="13">
        <f>F99+F90+F80</f>
        <v>157992996</v>
      </c>
    </row>
    <row r="101" spans="1:7" ht="12" customHeight="1" x14ac:dyDescent="0.25">
      <c r="B101" s="2" t="s">
        <v>0</v>
      </c>
      <c r="C101" s="2" t="s">
        <v>0</v>
      </c>
      <c r="D101" s="2" t="s">
        <v>0</v>
      </c>
      <c r="E101" s="32"/>
      <c r="F101" s="32"/>
      <c r="G101" s="2"/>
    </row>
    <row r="102" spans="1:7" ht="12" customHeight="1" x14ac:dyDescent="0.25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5" hidden="1" customHeight="1" x14ac:dyDescent="0.25"/>
    <row r="104" spans="1:7" ht="15" hidden="1" customHeight="1" x14ac:dyDescent="0.25"/>
    <row r="105" spans="1:7" ht="15" hidden="1" customHeight="1" x14ac:dyDescent="0.25"/>
    <row r="106" spans="1:7" ht="15" hidden="1" customHeight="1" x14ac:dyDescent="0.25"/>
    <row r="107" spans="1:7" ht="15" hidden="1" customHeight="1" x14ac:dyDescent="0.25"/>
    <row r="108" spans="1:7" ht="15" hidden="1" customHeight="1" x14ac:dyDescent="0.25"/>
    <row r="109" spans="1:7" ht="15" hidden="1" customHeight="1" x14ac:dyDescent="0.25"/>
  </sheetData>
  <mergeCells count="77"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F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ageMargins left="0.70866141732283505" right="0.70866141732283505" top="0.74803149606299202" bottom="0.74803149606299202" header="0.31496062992126" footer="0.31496062992126"/>
  <pageSetup paperSize="9" scale="61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B64" workbookViewId="0">
      <selection activeCell="C83" sqref="C83"/>
    </sheetView>
  </sheetViews>
  <sheetFormatPr defaultColWidth="8.85546875" defaultRowHeight="15" customHeight="1" outlineLevelCol="1" x14ac:dyDescent="0.25"/>
  <cols>
    <col min="1" max="1" width="2.7109375" style="1" hidden="1" customWidth="1"/>
    <col min="2" max="2" width="54.28515625" style="1" bestFit="1" customWidth="1"/>
    <col min="3" max="3" width="6.28515625" style="1" bestFit="1" customWidth="1"/>
    <col min="4" max="4" width="16.7109375" style="1" bestFit="1" customWidth="1"/>
    <col min="5" max="5" width="16.42578125" style="1" customWidth="1"/>
    <col min="6" max="6" width="3.28515625" style="1" hidden="1" customWidth="1" collapsed="1"/>
    <col min="7" max="7" width="11.42578125" style="1" bestFit="1" customWidth="1"/>
    <col min="8" max="8" width="8.7109375" style="1" hidden="1" customWidth="1" outlineLevel="1"/>
    <col min="9" max="9" width="11.5703125" style="1" hidden="1" customWidth="1" outlineLevel="1"/>
    <col min="10" max="12" width="10.7109375" style="1" hidden="1" customWidth="1" outlineLevel="1"/>
    <col min="13" max="13" width="10.7109375" style="24" hidden="1" customWidth="1" outlineLevel="1"/>
    <col min="14" max="14" width="0" style="1" hidden="1" customWidth="1" outlineLevel="1"/>
    <col min="15" max="15" width="9.85546875" style="1" hidden="1" customWidth="1" outlineLevel="1"/>
    <col min="16" max="16" width="8.85546875" style="1" collapsed="1"/>
    <col min="17" max="16384" width="8.85546875" style="1"/>
  </cols>
  <sheetData>
    <row r="1" spans="1:15" ht="12" customHeight="1" x14ac:dyDescent="0.25">
      <c r="A1" s="2" t="s">
        <v>0</v>
      </c>
      <c r="B1" s="2" t="s">
        <v>0</v>
      </c>
      <c r="C1" s="43" t="s">
        <v>83</v>
      </c>
      <c r="D1" s="43"/>
      <c r="E1" s="43"/>
      <c r="F1" s="2"/>
    </row>
    <row r="2" spans="1:15" ht="12" customHeight="1" x14ac:dyDescent="0.25">
      <c r="A2" s="2" t="s">
        <v>0</v>
      </c>
      <c r="B2" s="2" t="s">
        <v>0</v>
      </c>
      <c r="C2" s="43" t="s">
        <v>2</v>
      </c>
      <c r="D2" s="43"/>
      <c r="E2" s="43"/>
      <c r="F2" s="2"/>
    </row>
    <row r="3" spans="1:15" ht="12" customHeight="1" x14ac:dyDescent="0.25">
      <c r="A3" s="2" t="s">
        <v>0</v>
      </c>
      <c r="B3" s="2" t="s">
        <v>0</v>
      </c>
      <c r="C3" s="43" t="s">
        <v>3</v>
      </c>
      <c r="D3" s="43"/>
      <c r="E3" s="43"/>
      <c r="F3" s="2"/>
    </row>
    <row r="4" spans="1:15" ht="12" customHeight="1" x14ac:dyDescent="0.25">
      <c r="A4" s="2" t="s">
        <v>0</v>
      </c>
      <c r="B4" s="2" t="s">
        <v>0</v>
      </c>
      <c r="C4" s="43" t="s">
        <v>4</v>
      </c>
      <c r="D4" s="43"/>
      <c r="E4" s="43"/>
      <c r="F4" s="2"/>
    </row>
    <row r="5" spans="1:15" ht="12" customHeight="1" x14ac:dyDescent="0.25">
      <c r="A5" s="2" t="s">
        <v>0</v>
      </c>
      <c r="B5" s="2" t="s">
        <v>0</v>
      </c>
      <c r="C5" s="44" t="s">
        <v>0</v>
      </c>
      <c r="D5" s="44"/>
      <c r="E5" s="44"/>
      <c r="F5" s="2"/>
    </row>
    <row r="6" spans="1:15" ht="12" customHeight="1" x14ac:dyDescent="0.25">
      <c r="A6" s="2" t="s">
        <v>0</v>
      </c>
      <c r="B6" s="2" t="s">
        <v>0</v>
      </c>
      <c r="C6" s="43" t="s">
        <v>84</v>
      </c>
      <c r="D6" s="43"/>
      <c r="E6" s="43"/>
      <c r="F6" s="2"/>
    </row>
    <row r="7" spans="1:15" ht="12" customHeight="1" x14ac:dyDescent="0.25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15" ht="12" customHeight="1" x14ac:dyDescent="0.25">
      <c r="A8" s="2" t="s">
        <v>0</v>
      </c>
      <c r="B8" s="44" t="s">
        <v>6</v>
      </c>
      <c r="C8" s="44"/>
      <c r="D8" s="44"/>
      <c r="E8" s="44"/>
      <c r="F8" s="2"/>
    </row>
    <row r="9" spans="1:15" ht="12" customHeight="1" x14ac:dyDescent="0.25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15" ht="14.25" customHeight="1" x14ac:dyDescent="0.25">
      <c r="A10" s="2" t="s">
        <v>0</v>
      </c>
      <c r="B10" s="40" t="s">
        <v>85</v>
      </c>
      <c r="C10" s="40"/>
      <c r="D10" s="40"/>
      <c r="E10" s="40"/>
      <c r="F10" s="2"/>
    </row>
    <row r="11" spans="1:15" ht="12" customHeight="1" x14ac:dyDescent="0.25">
      <c r="A11" s="2" t="s">
        <v>0</v>
      </c>
      <c r="B11" s="41" t="s">
        <v>145</v>
      </c>
      <c r="C11" s="41"/>
      <c r="D11" s="41"/>
      <c r="E11" s="41"/>
      <c r="F11" s="2"/>
      <c r="N11" s="1" t="s">
        <v>143</v>
      </c>
      <c r="O11" s="1" t="s">
        <v>144</v>
      </c>
    </row>
    <row r="12" spans="1:15" ht="12" customHeight="1" x14ac:dyDescent="0.25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L12" s="1" t="s">
        <v>141</v>
      </c>
      <c r="M12" s="24" t="s">
        <v>142</v>
      </c>
    </row>
    <row r="13" spans="1:15" ht="15" hidden="1" customHeight="1" x14ac:dyDescent="0.25"/>
    <row r="14" spans="1:15" ht="15" hidden="1" customHeight="1" x14ac:dyDescent="0.25"/>
    <row r="15" spans="1:15" ht="15" hidden="1" customHeight="1" x14ac:dyDescent="0.25"/>
    <row r="16" spans="1:15" ht="15" hidden="1" customHeight="1" x14ac:dyDescent="0.25"/>
    <row r="17" spans="1:15" ht="15" hidden="1" customHeight="1" x14ac:dyDescent="0.25"/>
    <row r="18" spans="1:15" ht="15" hidden="1" customHeight="1" x14ac:dyDescent="0.25"/>
    <row r="19" spans="1:15" ht="15" hidden="1" customHeight="1" x14ac:dyDescent="0.25"/>
    <row r="20" spans="1:15" ht="15" hidden="1" customHeight="1" x14ac:dyDescent="0.25"/>
    <row r="21" spans="1:15" ht="15" hidden="1" customHeight="1" x14ac:dyDescent="0.25"/>
    <row r="22" spans="1:15" ht="15" hidden="1" customHeight="1" x14ac:dyDescent="0.25"/>
    <row r="23" spans="1:15" ht="15" hidden="1" customHeight="1" x14ac:dyDescent="0.25"/>
    <row r="24" spans="1:15" ht="15" hidden="1" customHeight="1" x14ac:dyDescent="0.25"/>
    <row r="25" spans="1:15" ht="24" customHeight="1" x14ac:dyDescent="0.25">
      <c r="A25" s="7" t="s">
        <v>0</v>
      </c>
      <c r="B25" s="8" t="s">
        <v>86</v>
      </c>
      <c r="C25" s="8" t="s">
        <v>15</v>
      </c>
      <c r="D25" s="8" t="s">
        <v>87</v>
      </c>
      <c r="E25" s="8" t="s">
        <v>88</v>
      </c>
      <c r="H25" s="17" t="s">
        <v>136</v>
      </c>
      <c r="I25" s="17" t="s">
        <v>137</v>
      </c>
      <c r="J25" s="17" t="s">
        <v>138</v>
      </c>
      <c r="K25" s="17" t="s">
        <v>139</v>
      </c>
      <c r="L25" s="17" t="s">
        <v>140</v>
      </c>
      <c r="M25" s="25" t="s">
        <v>140</v>
      </c>
    </row>
    <row r="26" spans="1:15" ht="15" hidden="1" customHeight="1" x14ac:dyDescent="0.25"/>
    <row r="27" spans="1:15" ht="12" customHeight="1" x14ac:dyDescent="0.25">
      <c r="A27" s="7" t="s">
        <v>0</v>
      </c>
      <c r="B27" s="7" t="s">
        <v>89</v>
      </c>
      <c r="C27" s="12" t="s">
        <v>21</v>
      </c>
      <c r="D27" s="11">
        <v>43084574.652000003</v>
      </c>
      <c r="E27" s="15">
        <v>46273404.471720003</v>
      </c>
      <c r="H27" s="18">
        <v>43053026</v>
      </c>
      <c r="I27" s="19">
        <v>46270644</v>
      </c>
      <c r="J27" s="18">
        <v>48749082.027269989</v>
      </c>
      <c r="K27" s="18">
        <f>M27-J27-I27-H27</f>
        <v>49526463.972730011</v>
      </c>
      <c r="L27" s="18">
        <v>187599216</v>
      </c>
      <c r="M27" s="26">
        <f>L27</f>
        <v>187599216</v>
      </c>
    </row>
    <row r="28" spans="1:15" ht="12" customHeight="1" x14ac:dyDescent="0.25">
      <c r="A28" s="7" t="s">
        <v>0</v>
      </c>
      <c r="B28" s="7" t="s">
        <v>90</v>
      </c>
      <c r="C28" s="12" t="s">
        <v>23</v>
      </c>
      <c r="D28" s="11">
        <v>21121909.832910001</v>
      </c>
      <c r="E28" s="15">
        <v>22611082.812750001</v>
      </c>
      <c r="H28" s="18">
        <v>18626504</v>
      </c>
      <c r="I28" s="19">
        <v>19751498</v>
      </c>
      <c r="J28" s="18">
        <v>20753528.187509999</v>
      </c>
      <c r="K28" s="18">
        <f>M28-J28-I28-H28</f>
        <v>20337383.812490001</v>
      </c>
      <c r="L28" s="18">
        <v>79468914</v>
      </c>
      <c r="M28" s="26">
        <f>L28</f>
        <v>79468914</v>
      </c>
    </row>
    <row r="29" spans="1:15" ht="12" customHeight="1" x14ac:dyDescent="0.25">
      <c r="A29" s="7" t="s">
        <v>0</v>
      </c>
      <c r="B29" s="9" t="s">
        <v>91</v>
      </c>
      <c r="C29" s="14" t="s">
        <v>25</v>
      </c>
      <c r="D29" s="16">
        <f>D27-D28</f>
        <v>21962664.819090001</v>
      </c>
      <c r="E29" s="16">
        <f>E27-E28</f>
        <v>23662321.658970002</v>
      </c>
      <c r="H29" s="20">
        <v>24426522</v>
      </c>
      <c r="I29" s="21">
        <f>I27-I28</f>
        <v>26519146</v>
      </c>
      <c r="J29" s="21">
        <f>J27-J28</f>
        <v>27995553.839759991</v>
      </c>
      <c r="K29" s="21">
        <f>K27-K28</f>
        <v>29189080.160240009</v>
      </c>
      <c r="L29" s="21">
        <f>L27-L28</f>
        <v>108130302</v>
      </c>
      <c r="M29" s="27">
        <f>M27-M28</f>
        <v>108130302</v>
      </c>
    </row>
    <row r="30" spans="1:15" ht="12" customHeight="1" x14ac:dyDescent="0.25">
      <c r="A30" s="7" t="s">
        <v>0</v>
      </c>
      <c r="B30" s="7" t="s">
        <v>92</v>
      </c>
      <c r="C30" s="12" t="s">
        <v>27</v>
      </c>
      <c r="D30" s="11">
        <v>2143267.1191799999</v>
      </c>
      <c r="E30" s="15">
        <v>2575483.0461499998</v>
      </c>
      <c r="H30" s="18">
        <v>3895884</v>
      </c>
      <c r="I30" s="19">
        <v>4229125</v>
      </c>
      <c r="J30" s="18">
        <v>4447292.5394199993</v>
      </c>
      <c r="K30" s="18">
        <f>M30-J30-I30-H30</f>
        <v>4042018.4605800007</v>
      </c>
      <c r="L30" s="18">
        <v>16614320</v>
      </c>
      <c r="M30" s="26">
        <f>L30</f>
        <v>16614320</v>
      </c>
    </row>
    <row r="31" spans="1:15" ht="12" customHeight="1" x14ac:dyDescent="0.25">
      <c r="A31" s="7" t="s">
        <v>0</v>
      </c>
      <c r="B31" s="7" t="s">
        <v>93</v>
      </c>
      <c r="C31" s="12" t="s">
        <v>29</v>
      </c>
      <c r="D31" s="11">
        <v>2951126.2924299999</v>
      </c>
      <c r="E31" s="15">
        <v>2814755.86424</v>
      </c>
      <c r="H31" s="18">
        <v>2640984</v>
      </c>
      <c r="I31" s="19">
        <v>2673707</v>
      </c>
      <c r="J31" s="18">
        <v>2587308.2005200004</v>
      </c>
      <c r="K31" s="18">
        <f t="shared" ref="K31:K36" si="0">M31-J31-I31-H31</f>
        <v>2104475.7994799996</v>
      </c>
      <c r="L31" s="18">
        <v>10017121</v>
      </c>
      <c r="M31" s="26">
        <f>L31-N31-O31</f>
        <v>10006475</v>
      </c>
      <c r="N31" s="1">
        <v>9789</v>
      </c>
      <c r="O31" s="1">
        <v>857</v>
      </c>
    </row>
    <row r="32" spans="1:15" ht="12" customHeight="1" x14ac:dyDescent="0.25">
      <c r="A32" s="7" t="s">
        <v>0</v>
      </c>
      <c r="B32" s="7" t="s">
        <v>94</v>
      </c>
      <c r="C32" s="12" t="s">
        <v>31</v>
      </c>
      <c r="D32" s="11">
        <v>0</v>
      </c>
      <c r="E32" s="15">
        <v>1978875.8430000001</v>
      </c>
      <c r="H32" s="18">
        <v>22677</v>
      </c>
      <c r="I32" s="19">
        <v>63293</v>
      </c>
      <c r="J32" s="18">
        <v>36417</v>
      </c>
      <c r="K32" s="18">
        <f t="shared" si="0"/>
        <v>240891</v>
      </c>
      <c r="L32" s="18">
        <v>363278</v>
      </c>
      <c r="M32" s="26">
        <f>L32</f>
        <v>363278</v>
      </c>
    </row>
    <row r="33" spans="1:15" ht="12" customHeight="1" x14ac:dyDescent="0.25">
      <c r="A33" s="7" t="s">
        <v>0</v>
      </c>
      <c r="B33" s="7" t="s">
        <v>95</v>
      </c>
      <c r="C33" s="12" t="s">
        <v>33</v>
      </c>
      <c r="D33" s="11">
        <v>505930</v>
      </c>
      <c r="E33" s="15">
        <v>159533.47288999995</v>
      </c>
      <c r="G33" s="30"/>
      <c r="H33" s="18">
        <v>88621</v>
      </c>
      <c r="I33" s="19">
        <v>195107</v>
      </c>
      <c r="J33" s="18">
        <v>120762</v>
      </c>
      <c r="K33" s="18">
        <f t="shared" si="0"/>
        <v>59502</v>
      </c>
      <c r="L33" s="18">
        <v>463992</v>
      </c>
      <c r="M33" s="26">
        <f>L33</f>
        <v>463992</v>
      </c>
    </row>
    <row r="34" spans="1:15" ht="24" customHeight="1" x14ac:dyDescent="0.25">
      <c r="A34" s="7" t="s">
        <v>0</v>
      </c>
      <c r="B34" s="9" t="s">
        <v>96</v>
      </c>
      <c r="C34" s="14" t="s">
        <v>97</v>
      </c>
      <c r="D34" s="16">
        <f>D29-D30-D31-D32+D33</f>
        <v>17374201.407480001</v>
      </c>
      <c r="E34" s="16">
        <f>E29-E30-E31-E32+E33</f>
        <v>16452740.378470002</v>
      </c>
      <c r="H34" s="20">
        <v>17955598</v>
      </c>
      <c r="I34" s="21">
        <f>I29-I30-I31-I32+I33</f>
        <v>19748128</v>
      </c>
      <c r="J34" s="21">
        <f>J29-J30-J31-J32+J33</f>
        <v>21045298.099819988</v>
      </c>
      <c r="K34" s="21">
        <f>K29-K30-K31-K32+K33</f>
        <v>22861196.900180012</v>
      </c>
      <c r="L34" s="21">
        <f>L29-L30-L31-L32+L33</f>
        <v>81599575</v>
      </c>
      <c r="M34" s="27">
        <f>M29-M30-M31-M32+M33</f>
        <v>81610221</v>
      </c>
    </row>
    <row r="35" spans="1:15" ht="12" customHeight="1" x14ac:dyDescent="0.25">
      <c r="A35" s="7" t="s">
        <v>0</v>
      </c>
      <c r="B35" s="7" t="s">
        <v>98</v>
      </c>
      <c r="C35" s="12" t="s">
        <v>99</v>
      </c>
      <c r="D35" s="11">
        <v>1823.01333</v>
      </c>
      <c r="E35" s="15">
        <v>26287.298129999999</v>
      </c>
      <c r="H35" s="18">
        <v>36897</v>
      </c>
      <c r="I35" s="19">
        <v>154023</v>
      </c>
      <c r="J35" s="18">
        <v>93128</v>
      </c>
      <c r="K35" s="18">
        <f t="shared" si="0"/>
        <v>15180</v>
      </c>
      <c r="L35" s="18">
        <v>299228</v>
      </c>
      <c r="M35" s="26">
        <f>L35</f>
        <v>299228</v>
      </c>
    </row>
    <row r="36" spans="1:15" ht="12" customHeight="1" x14ac:dyDescent="0.25">
      <c r="A36" s="7" t="s">
        <v>0</v>
      </c>
      <c r="B36" s="7" t="s">
        <v>100</v>
      </c>
      <c r="C36" s="12" t="s">
        <v>101</v>
      </c>
      <c r="D36" s="11">
        <v>588262.50100000005</v>
      </c>
      <c r="E36" s="15">
        <v>389705.55556000001</v>
      </c>
      <c r="G36" s="30"/>
      <c r="H36" s="18">
        <v>649002</v>
      </c>
      <c r="I36" s="19">
        <v>691121</v>
      </c>
      <c r="J36" s="18">
        <v>628644</v>
      </c>
      <c r="K36" s="18">
        <f t="shared" si="0"/>
        <v>449153</v>
      </c>
      <c r="L36" s="18">
        <v>2417920</v>
      </c>
      <c r="M36" s="26">
        <f>L36</f>
        <v>2417920</v>
      </c>
    </row>
    <row r="37" spans="1:15" ht="24" customHeight="1" x14ac:dyDescent="0.25">
      <c r="A37" s="7" t="s">
        <v>0</v>
      </c>
      <c r="B37" s="7" t="s">
        <v>102</v>
      </c>
      <c r="C37" s="12" t="s">
        <v>103</v>
      </c>
      <c r="D37" s="11">
        <f t="shared" ref="D37:D39" si="1">K37</f>
        <v>0</v>
      </c>
      <c r="E37" s="15">
        <v>0</v>
      </c>
      <c r="H37" s="18"/>
      <c r="I37" s="19">
        <v>0</v>
      </c>
      <c r="J37" s="18"/>
      <c r="K37" s="18"/>
      <c r="L37" s="18"/>
      <c r="M37" s="26"/>
    </row>
    <row r="38" spans="1:15" ht="12" customHeight="1" x14ac:dyDescent="0.25">
      <c r="A38" s="7" t="s">
        <v>0</v>
      </c>
      <c r="B38" s="7" t="s">
        <v>104</v>
      </c>
      <c r="C38" s="12" t="s">
        <v>105</v>
      </c>
      <c r="D38" s="11">
        <f t="shared" si="1"/>
        <v>0</v>
      </c>
      <c r="E38" s="15">
        <v>0</v>
      </c>
      <c r="H38" s="18"/>
      <c r="I38" s="19">
        <v>0</v>
      </c>
      <c r="J38" s="18"/>
      <c r="K38" s="18"/>
      <c r="L38" s="18"/>
      <c r="M38" s="26"/>
    </row>
    <row r="39" spans="1:15" ht="12" customHeight="1" x14ac:dyDescent="0.25">
      <c r="A39" s="7" t="s">
        <v>0</v>
      </c>
      <c r="B39" s="7" t="s">
        <v>106</v>
      </c>
      <c r="C39" s="12" t="s">
        <v>107</v>
      </c>
      <c r="D39" s="11">
        <f t="shared" si="1"/>
        <v>0</v>
      </c>
      <c r="E39" s="15">
        <v>0</v>
      </c>
      <c r="H39" s="18"/>
      <c r="I39" s="19">
        <v>0</v>
      </c>
      <c r="J39" s="18"/>
      <c r="K39" s="18"/>
      <c r="L39" s="18"/>
      <c r="M39" s="26"/>
    </row>
    <row r="40" spans="1:15" ht="24" customHeight="1" x14ac:dyDescent="0.25">
      <c r="A40" s="7" t="s">
        <v>0</v>
      </c>
      <c r="B40" s="9" t="s">
        <v>108</v>
      </c>
      <c r="C40" s="8">
        <v>100</v>
      </c>
      <c r="D40" s="16">
        <f>D34+D35-D36</f>
        <v>16787761.919810005</v>
      </c>
      <c r="E40" s="16">
        <f>E34+E35-E36</f>
        <v>16089322.121040002</v>
      </c>
      <c r="H40" s="20">
        <v>17343493</v>
      </c>
      <c r="I40" s="21">
        <f>I34+I35-I36</f>
        <v>19211030</v>
      </c>
      <c r="J40" s="21">
        <f>J34+J35-J36</f>
        <v>20509782.099819988</v>
      </c>
      <c r="K40" s="21">
        <f>K34+K35-K36</f>
        <v>22427223.900180012</v>
      </c>
      <c r="L40" s="21">
        <f>L34+L35-L36</f>
        <v>79480883</v>
      </c>
      <c r="M40" s="27">
        <f>M34+M35-M36</f>
        <v>79491529</v>
      </c>
    </row>
    <row r="41" spans="1:15" ht="12" customHeight="1" x14ac:dyDescent="0.25">
      <c r="A41" s="7" t="s">
        <v>0</v>
      </c>
      <c r="B41" s="7" t="s">
        <v>109</v>
      </c>
      <c r="C41" s="10">
        <v>101</v>
      </c>
      <c r="D41" s="11">
        <v>3553800.7605900001</v>
      </c>
      <c r="E41" s="15">
        <v>3422743</v>
      </c>
      <c r="H41" s="18">
        <v>3687708</v>
      </c>
      <c r="I41" s="19">
        <v>3659751</v>
      </c>
      <c r="J41" s="18">
        <v>4588485.3807599992</v>
      </c>
      <c r="K41" s="18">
        <f t="shared" ref="K41" si="2">M41-J41-I41-H41</f>
        <v>4153048.6192400008</v>
      </c>
      <c r="L41" s="18">
        <v>16088993</v>
      </c>
      <c r="M41" s="26">
        <f>L41</f>
        <v>16088993</v>
      </c>
    </row>
    <row r="42" spans="1:15" ht="24" customHeight="1" x14ac:dyDescent="0.25">
      <c r="A42" s="7" t="s">
        <v>0</v>
      </c>
      <c r="B42" s="9" t="s">
        <v>110</v>
      </c>
      <c r="C42" s="8">
        <v>200</v>
      </c>
      <c r="D42" s="16">
        <f>D40-D41</f>
        <v>13233961.159220004</v>
      </c>
      <c r="E42" s="16">
        <f>E40-E41</f>
        <v>12666579.121040002</v>
      </c>
      <c r="H42" s="20">
        <v>13655785</v>
      </c>
      <c r="I42" s="21">
        <f>I40-I41</f>
        <v>15551279</v>
      </c>
      <c r="J42" s="21">
        <f>J40-J41</f>
        <v>15921296.719059989</v>
      </c>
      <c r="K42" s="21">
        <f>K40-K41</f>
        <v>18274175.280940011</v>
      </c>
      <c r="L42" s="21">
        <f>L40-L41</f>
        <v>63391890</v>
      </c>
      <c r="M42" s="27">
        <f>M40-M41</f>
        <v>63402536</v>
      </c>
      <c r="O42" s="23">
        <f>M42-L42</f>
        <v>10646</v>
      </c>
    </row>
    <row r="43" spans="1:15" ht="12" customHeight="1" x14ac:dyDescent="0.25">
      <c r="A43" s="7" t="s">
        <v>0</v>
      </c>
      <c r="B43" s="7" t="s">
        <v>111</v>
      </c>
      <c r="C43" s="10">
        <v>201</v>
      </c>
      <c r="D43" s="11"/>
      <c r="E43" s="15"/>
      <c r="H43" s="18"/>
      <c r="I43" s="19">
        <v>0</v>
      </c>
      <c r="J43" s="18"/>
      <c r="K43" s="18"/>
      <c r="L43" s="18"/>
      <c r="M43" s="26"/>
      <c r="O43" s="23">
        <f>K42-O42</f>
        <v>18263529.280940011</v>
      </c>
    </row>
    <row r="44" spans="1:15" ht="12" customHeight="1" x14ac:dyDescent="0.25">
      <c r="A44" s="7" t="s">
        <v>0</v>
      </c>
      <c r="B44" s="9" t="s">
        <v>112</v>
      </c>
      <c r="C44" s="8">
        <v>300</v>
      </c>
      <c r="D44" s="16">
        <f>D42</f>
        <v>13233961.159220004</v>
      </c>
      <c r="E44" s="16">
        <f>E42</f>
        <v>12666579.121040002</v>
      </c>
      <c r="H44" s="20">
        <v>13655785</v>
      </c>
      <c r="I44" s="21">
        <f>I42</f>
        <v>15551279</v>
      </c>
      <c r="J44" s="21">
        <f>J42</f>
        <v>15921296.719059989</v>
      </c>
      <c r="K44" s="21"/>
      <c r="L44" s="21"/>
      <c r="M44" s="27"/>
    </row>
    <row r="45" spans="1:15" ht="12" customHeight="1" x14ac:dyDescent="0.25">
      <c r="A45" s="7" t="s">
        <v>0</v>
      </c>
      <c r="B45" s="7" t="s">
        <v>113</v>
      </c>
      <c r="C45" s="10" t="s">
        <v>0</v>
      </c>
      <c r="D45" s="11"/>
      <c r="E45" s="11"/>
      <c r="H45" s="22">
        <f t="shared" ref="H45:K45" si="3">H42/200000</f>
        <v>68.278925000000001</v>
      </c>
      <c r="I45" s="22">
        <f t="shared" si="3"/>
        <v>77.756394999999998</v>
      </c>
      <c r="J45" s="22">
        <f t="shared" si="3"/>
        <v>79.606483595299949</v>
      </c>
      <c r="K45" s="22">
        <f t="shared" si="3"/>
        <v>91.370876404700056</v>
      </c>
      <c r="L45" s="22">
        <f>L42/200000</f>
        <v>316.95945</v>
      </c>
      <c r="M45" s="28">
        <f>M42/200000</f>
        <v>317.01267999999999</v>
      </c>
    </row>
    <row r="46" spans="1:15" ht="12" customHeight="1" x14ac:dyDescent="0.25">
      <c r="A46" s="7" t="s">
        <v>0</v>
      </c>
      <c r="B46" s="7" t="s">
        <v>114</v>
      </c>
      <c r="C46" s="10" t="s">
        <v>0</v>
      </c>
      <c r="D46" s="11"/>
      <c r="E46" s="11"/>
    </row>
    <row r="47" spans="1:15" ht="14.25" customHeight="1" x14ac:dyDescent="0.25">
      <c r="A47" s="7" t="s">
        <v>0</v>
      </c>
      <c r="B47" s="9" t="s">
        <v>115</v>
      </c>
      <c r="C47" s="8">
        <v>400</v>
      </c>
      <c r="D47" s="13"/>
      <c r="E47" s="13"/>
    </row>
    <row r="48" spans="1:15" ht="12" customHeight="1" x14ac:dyDescent="0.25">
      <c r="A48" s="7" t="s">
        <v>0</v>
      </c>
      <c r="B48" s="33" t="s">
        <v>116</v>
      </c>
      <c r="C48" s="45"/>
      <c r="D48" s="45"/>
      <c r="E48" s="34"/>
    </row>
    <row r="49" spans="1:5" ht="12" customHeight="1" x14ac:dyDescent="0.25">
      <c r="A49" s="7" t="s">
        <v>0</v>
      </c>
      <c r="B49" s="7" t="s">
        <v>117</v>
      </c>
      <c r="C49" s="10">
        <v>410</v>
      </c>
      <c r="D49" s="11"/>
      <c r="E49" s="11"/>
    </row>
    <row r="50" spans="1:5" ht="12" customHeight="1" x14ac:dyDescent="0.25">
      <c r="A50" s="7" t="s">
        <v>0</v>
      </c>
      <c r="B50" s="7" t="s">
        <v>118</v>
      </c>
      <c r="C50" s="10">
        <v>411</v>
      </c>
      <c r="D50" s="11"/>
      <c r="E50" s="11"/>
    </row>
    <row r="51" spans="1:5" ht="26.25" customHeight="1" x14ac:dyDescent="0.25">
      <c r="A51" s="7" t="s">
        <v>0</v>
      </c>
      <c r="B51" s="7" t="s">
        <v>119</v>
      </c>
      <c r="C51" s="10">
        <v>412</v>
      </c>
      <c r="D51" s="11"/>
      <c r="E51" s="11"/>
    </row>
    <row r="52" spans="1:5" ht="12" customHeight="1" x14ac:dyDescent="0.25">
      <c r="A52" s="7" t="s">
        <v>0</v>
      </c>
      <c r="B52" s="7" t="s">
        <v>120</v>
      </c>
      <c r="C52" s="10">
        <v>413</v>
      </c>
      <c r="D52" s="11"/>
      <c r="E52" s="11"/>
    </row>
    <row r="53" spans="1:5" ht="24" customHeight="1" x14ac:dyDescent="0.25">
      <c r="A53" s="7" t="s">
        <v>0</v>
      </c>
      <c r="B53" s="7" t="s">
        <v>121</v>
      </c>
      <c r="C53" s="10">
        <v>414</v>
      </c>
      <c r="D53" s="11"/>
      <c r="E53" s="11"/>
    </row>
    <row r="54" spans="1:5" ht="12" customHeight="1" x14ac:dyDescent="0.25">
      <c r="A54" s="7" t="s">
        <v>0</v>
      </c>
      <c r="B54" s="7" t="s">
        <v>122</v>
      </c>
      <c r="C54" s="10">
        <v>415</v>
      </c>
      <c r="D54" s="11"/>
      <c r="E54" s="11"/>
    </row>
    <row r="55" spans="1:5" ht="12" customHeight="1" x14ac:dyDescent="0.25">
      <c r="A55" s="7" t="s">
        <v>0</v>
      </c>
      <c r="B55" s="7" t="s">
        <v>123</v>
      </c>
      <c r="C55" s="10">
        <v>416</v>
      </c>
      <c r="D55" s="11"/>
      <c r="E55" s="11"/>
    </row>
    <row r="56" spans="1:5" ht="12" customHeight="1" x14ac:dyDescent="0.25">
      <c r="A56" s="7" t="s">
        <v>0</v>
      </c>
      <c r="B56" s="7" t="s">
        <v>124</v>
      </c>
      <c r="C56" s="10">
        <v>417</v>
      </c>
      <c r="D56" s="11"/>
      <c r="E56" s="11"/>
    </row>
    <row r="57" spans="1:5" ht="12" customHeight="1" x14ac:dyDescent="0.25">
      <c r="A57" s="7" t="s">
        <v>0</v>
      </c>
      <c r="B57" s="7" t="s">
        <v>125</v>
      </c>
      <c r="C57" s="10">
        <v>418</v>
      </c>
      <c r="D57" s="11"/>
      <c r="E57" s="11"/>
    </row>
    <row r="58" spans="1:5" ht="12" customHeight="1" x14ac:dyDescent="0.25">
      <c r="A58" s="7" t="s">
        <v>0</v>
      </c>
      <c r="B58" s="7" t="s">
        <v>126</v>
      </c>
      <c r="C58" s="10">
        <v>419</v>
      </c>
      <c r="D58" s="11"/>
      <c r="E58" s="11"/>
    </row>
    <row r="59" spans="1:5" ht="12" customHeight="1" x14ac:dyDescent="0.25">
      <c r="A59" s="7" t="s">
        <v>0</v>
      </c>
      <c r="B59" s="7" t="s">
        <v>127</v>
      </c>
      <c r="C59" s="10">
        <v>420</v>
      </c>
      <c r="D59" s="11"/>
      <c r="E59" s="11"/>
    </row>
    <row r="60" spans="1:5" ht="12" customHeight="1" x14ac:dyDescent="0.25">
      <c r="A60" s="7" t="s">
        <v>0</v>
      </c>
      <c r="B60" s="9" t="s">
        <v>128</v>
      </c>
      <c r="C60" s="8">
        <v>500</v>
      </c>
      <c r="D60" s="13">
        <f>D44</f>
        <v>13233961.159220004</v>
      </c>
      <c r="E60" s="13">
        <f>E44</f>
        <v>12666579.121040002</v>
      </c>
    </row>
    <row r="61" spans="1:5" ht="12" customHeight="1" x14ac:dyDescent="0.25">
      <c r="A61" s="7" t="s">
        <v>0</v>
      </c>
      <c r="B61" s="7" t="s">
        <v>129</v>
      </c>
      <c r="C61" s="10" t="s">
        <v>0</v>
      </c>
      <c r="D61" s="11" t="s">
        <v>0</v>
      </c>
      <c r="E61" s="11" t="s">
        <v>0</v>
      </c>
    </row>
    <row r="62" spans="1:5" ht="12" customHeight="1" x14ac:dyDescent="0.25">
      <c r="A62" s="7" t="s">
        <v>0</v>
      </c>
      <c r="B62" s="7" t="s">
        <v>113</v>
      </c>
      <c r="C62" s="10" t="s">
        <v>0</v>
      </c>
      <c r="D62" s="11"/>
      <c r="E62" s="11"/>
    </row>
    <row r="63" spans="1:5" ht="12" customHeight="1" x14ac:dyDescent="0.25">
      <c r="A63" s="7" t="s">
        <v>0</v>
      </c>
      <c r="B63" s="7" t="s">
        <v>130</v>
      </c>
      <c r="C63" s="10" t="s">
        <v>0</v>
      </c>
      <c r="D63" s="11"/>
      <c r="E63" s="11"/>
    </row>
    <row r="64" spans="1:5" ht="12" customHeight="1" x14ac:dyDescent="0.25">
      <c r="A64" s="7" t="s">
        <v>0</v>
      </c>
      <c r="B64" s="9" t="s">
        <v>131</v>
      </c>
      <c r="C64" s="8">
        <v>600</v>
      </c>
      <c r="D64" s="13">
        <f>D60/200000</f>
        <v>66.169805796100022</v>
      </c>
      <c r="E64" s="13">
        <f>E60/200000</f>
        <v>63.332895605200008</v>
      </c>
    </row>
    <row r="65" spans="1:6" ht="12" customHeight="1" x14ac:dyDescent="0.25">
      <c r="A65" s="7" t="s">
        <v>0</v>
      </c>
      <c r="B65" s="33" t="s">
        <v>116</v>
      </c>
      <c r="C65" s="45"/>
      <c r="D65" s="45"/>
      <c r="E65" s="34"/>
    </row>
    <row r="66" spans="1:6" ht="12" customHeight="1" x14ac:dyDescent="0.25">
      <c r="A66" s="7" t="s">
        <v>0</v>
      </c>
      <c r="B66" s="7" t="s">
        <v>132</v>
      </c>
      <c r="C66" s="10" t="s">
        <v>0</v>
      </c>
      <c r="D66" s="11" t="s">
        <v>0</v>
      </c>
      <c r="E66" s="11" t="s">
        <v>0</v>
      </c>
    </row>
    <row r="67" spans="1:6" ht="12" customHeight="1" x14ac:dyDescent="0.25">
      <c r="A67" s="7" t="s">
        <v>0</v>
      </c>
      <c r="B67" s="7" t="s">
        <v>133</v>
      </c>
      <c r="C67" s="10" t="s">
        <v>0</v>
      </c>
      <c r="D67" s="11"/>
      <c r="E67" s="11"/>
    </row>
    <row r="68" spans="1:6" ht="12" customHeight="1" x14ac:dyDescent="0.25">
      <c r="A68" s="7" t="s">
        <v>0</v>
      </c>
      <c r="B68" s="7" t="s">
        <v>134</v>
      </c>
      <c r="C68" s="10" t="s">
        <v>0</v>
      </c>
      <c r="D68" s="11"/>
      <c r="E68" s="11"/>
    </row>
    <row r="69" spans="1:6" ht="12" customHeight="1" x14ac:dyDescent="0.25">
      <c r="A69" s="7" t="s">
        <v>0</v>
      </c>
      <c r="B69" s="7" t="s">
        <v>135</v>
      </c>
      <c r="C69" s="10" t="s">
        <v>0</v>
      </c>
      <c r="D69" s="11" t="s">
        <v>0</v>
      </c>
      <c r="E69" s="11" t="s">
        <v>0</v>
      </c>
    </row>
    <row r="70" spans="1:6" ht="12" customHeight="1" x14ac:dyDescent="0.25">
      <c r="A70" s="7" t="s">
        <v>0</v>
      </c>
      <c r="B70" s="7" t="s">
        <v>133</v>
      </c>
      <c r="C70" s="10" t="s">
        <v>0</v>
      </c>
      <c r="D70" s="11"/>
      <c r="E70" s="11"/>
    </row>
    <row r="71" spans="1:6" ht="12" customHeight="1" x14ac:dyDescent="0.25">
      <c r="A71" s="7" t="s">
        <v>0</v>
      </c>
      <c r="B71" s="7" t="s">
        <v>134</v>
      </c>
      <c r="C71" s="10" t="s">
        <v>0</v>
      </c>
      <c r="D71" s="11"/>
      <c r="E71" s="11"/>
    </row>
    <row r="72" spans="1:6" ht="12" customHeight="1" x14ac:dyDescent="0.25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25">
      <c r="B73" s="2" t="s">
        <v>0</v>
      </c>
      <c r="C73" s="2" t="s">
        <v>0</v>
      </c>
      <c r="D73" s="2" t="s">
        <v>0</v>
      </c>
      <c r="E73" s="2" t="s">
        <v>0</v>
      </c>
      <c r="F73" s="2"/>
    </row>
  </sheetData>
  <mergeCells count="11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8:E48"/>
    <mergeCell ref="B65:E6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cp:lastPrinted>2015-01-30T12:44:03Z</cp:lastPrinted>
  <dcterms:created xsi:type="dcterms:W3CDTF">2014-01-31T05:20:47Z</dcterms:created>
  <dcterms:modified xsi:type="dcterms:W3CDTF">2015-04-30T08:26:39Z</dcterms:modified>
</cp:coreProperties>
</file>