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own\Desktop\1 ПГ 15 г КФО\Окончательный для биржи 1 пг 2015г\"/>
    </mc:Choice>
  </mc:AlternateContent>
  <bookViews>
    <workbookView xWindow="0" yWindow="0" windowWidth="28800" windowHeight="12135"/>
  </bookViews>
  <sheets>
    <sheet name="форма 1" sheetId="1" r:id="rId1"/>
    <sheet name="форма 2" sheetId="2" r:id="rId2"/>
    <sheet name="форма 3" sheetId="3" r:id="rId3"/>
    <sheet name="форма 4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39" i="1"/>
  <c r="D31" i="1"/>
  <c r="D30" i="1"/>
  <c r="D21" i="1"/>
  <c r="C18" i="2" l="1"/>
  <c r="H17" i="4" l="1"/>
  <c r="D17" i="4"/>
  <c r="C17" i="4"/>
  <c r="B17" i="4"/>
  <c r="F17" i="4"/>
  <c r="E17" i="4"/>
  <c r="G15" i="4"/>
  <c r="I14" i="4"/>
  <c r="G14" i="4"/>
  <c r="C40" i="3"/>
  <c r="B40" i="3"/>
  <c r="C36" i="3"/>
  <c r="B36" i="3"/>
  <c r="B23" i="3"/>
  <c r="B27" i="3" s="1"/>
  <c r="B29" i="3" s="1"/>
  <c r="C23" i="3"/>
  <c r="C27" i="3" s="1"/>
  <c r="C29" i="3" s="1"/>
  <c r="D48" i="2"/>
  <c r="D44" i="2"/>
  <c r="C43" i="2"/>
  <c r="D41" i="2"/>
  <c r="D26" i="2"/>
  <c r="D31" i="2" s="1"/>
  <c r="D35" i="2" s="1"/>
  <c r="D18" i="2"/>
  <c r="C26" i="2"/>
  <c r="C31" i="2" s="1"/>
  <c r="C35" i="2" s="1"/>
  <c r="C38" i="2" s="1"/>
  <c r="C41" i="2" s="1"/>
  <c r="C44" i="2" s="1"/>
  <c r="C46" i="2" s="1"/>
  <c r="C48" i="2" s="1"/>
  <c r="D56" i="1"/>
  <c r="D57" i="1" s="1"/>
  <c r="C56" i="1"/>
  <c r="D50" i="1"/>
  <c r="C50" i="1"/>
  <c r="D36" i="1"/>
  <c r="C39" i="1"/>
  <c r="C42" i="1" s="1"/>
  <c r="C30" i="1"/>
  <c r="C21" i="1"/>
  <c r="C42" i="3" l="1"/>
  <c r="B42" i="3"/>
  <c r="C57" i="1"/>
  <c r="C58" i="1" s="1"/>
  <c r="I15" i="4"/>
  <c r="I17" i="4" s="1"/>
  <c r="G16" i="4"/>
  <c r="G17" i="4" s="1"/>
  <c r="D58" i="1"/>
  <c r="D59" i="1" s="1"/>
  <c r="C31" i="1"/>
  <c r="C59" i="1" l="1"/>
</calcChain>
</file>

<file path=xl/sharedStrings.xml><?xml version="1.0" encoding="utf-8"?>
<sst xmlns="http://schemas.openxmlformats.org/spreadsheetml/2006/main" count="198" uniqueCount="136">
  <si>
    <t>АО «АТАМЕКЕН-АГРО»</t>
  </si>
  <si>
    <r>
      <t>Консолидированный промежуточный сжатый Отчет о финансовом положении по состоянию на 30 июня 2015 года</t>
    </r>
    <r>
      <rPr>
        <sz val="10"/>
        <color theme="1"/>
        <rFont val="Book Antiqua"/>
        <family val="1"/>
        <charset val="204"/>
      </rPr>
      <t xml:space="preserve"> (неаудированный)</t>
    </r>
  </si>
  <si>
    <t>Вид деятельности:</t>
  </si>
  <si>
    <t>Производство и реализация с/х продукции</t>
  </si>
  <si>
    <t>Организационно-правовая форма:</t>
  </si>
  <si>
    <t>Акционерное общество</t>
  </si>
  <si>
    <t>Юридический адрес:</t>
  </si>
  <si>
    <t>Акмолинская область, г.Кокшетау,</t>
  </si>
  <si>
    <t xml:space="preserve"> р-н Нового мясокомбината, д/у 30</t>
  </si>
  <si>
    <t>В тысячах казахстанских тенге</t>
  </si>
  <si>
    <t>30 июня 2015 г.</t>
  </si>
  <si>
    <t>31 декабря 2014 г.</t>
  </si>
  <si>
    <t>АКТИВЫ</t>
  </si>
  <si>
    <t>Долгосрочные активы</t>
  </si>
  <si>
    <t>Основные средства</t>
  </si>
  <si>
    <t>Биологические активы</t>
  </si>
  <si>
    <t>Нематериальные активы и права землепользования</t>
  </si>
  <si>
    <t>Инвестиционное имущество</t>
  </si>
  <si>
    <t>Прочие долгосрочные активы</t>
  </si>
  <si>
    <t>Итого долгосрочные активы</t>
  </si>
  <si>
    <t>Краткосрочные активы</t>
  </si>
  <si>
    <t>Запасы</t>
  </si>
  <si>
    <t>Торговая и прочая дебиторская задолженность</t>
  </si>
  <si>
    <t>Предоплата по текущему подоходному налогу</t>
  </si>
  <si>
    <t xml:space="preserve">Ограниченные деньги </t>
  </si>
  <si>
    <t>Денежные средства и их эквиваленты</t>
  </si>
  <si>
    <t>Итого краткосрочные активы</t>
  </si>
  <si>
    <t>ВСЕГО АКТИВЫ</t>
  </si>
  <si>
    <t>КАПИТАЛ</t>
  </si>
  <si>
    <t>Уставный капитал, простые акции</t>
  </si>
  <si>
    <t xml:space="preserve"> </t>
  </si>
  <si>
    <t>Выкупленные собственные простые акции</t>
  </si>
  <si>
    <t>Уставный капитал, привилегированные акции</t>
  </si>
  <si>
    <t>Резерв по переоценке</t>
  </si>
  <si>
    <t>Накопленный убыток</t>
  </si>
  <si>
    <t>Капитал, относимый на собственников Группы</t>
  </si>
  <si>
    <t>Неконтролирующая доля</t>
  </si>
  <si>
    <t>ВСЕГО КАПИТАЛ</t>
  </si>
  <si>
    <t>ОБЯЗАТЕЛЬСТВА</t>
  </si>
  <si>
    <t>Долгосрочные обязательства</t>
  </si>
  <si>
    <t>Обязательство по привилегированным акциям</t>
  </si>
  <si>
    <t>Кредиты и займы</t>
  </si>
  <si>
    <t>Доходы будущих периодов</t>
  </si>
  <si>
    <t>Отложенные налоговые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</si>
  <si>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</si>
  <si>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</si>
  <si>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</si>
  <si>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Итого краткосрочные обязательства</t>
  </si>
  <si>
    <t>ВСЕГО ОБЯЗАТЕЛЬСТВА</t>
  </si>
  <si>
    <t>ВСЕГО ОБЯЗАТЕЛЬСТВА И КАПИТАЛА</t>
  </si>
  <si>
    <t>проверка</t>
  </si>
  <si>
    <t>Балансовая стоимость одной простой акции (в тенге)</t>
  </si>
  <si>
    <t>Балансовая стоимость одной привилигированной акции 1 группы (в тенге)</t>
  </si>
  <si>
    <t>Главный бухгалтер</t>
  </si>
  <si>
    <t>Саджитова А. Т.</t>
  </si>
  <si>
    <t>г. Кокшетау, Акмолинская область</t>
  </si>
  <si>
    <r>
      <t xml:space="preserve">Консолидированный промежуточный сжатый Отчет о прибыли или убытке и прочем совокупном доходе за 1 полугодие, закончившийся 30 июня 2015 года </t>
    </r>
    <r>
      <rPr>
        <sz val="10"/>
        <color theme="1"/>
        <rFont val="Book Antiqua"/>
        <family val="1"/>
        <charset val="204"/>
      </rPr>
      <t>(неаудированный)</t>
    </r>
  </si>
  <si>
    <t>1 полугодие 2015 года</t>
  </si>
  <si>
    <t>1 полугодие 2014 года</t>
  </si>
  <si>
    <t>Выручка</t>
  </si>
  <si>
    <t>Себестоимость реализации</t>
  </si>
  <si>
    <t xml:space="preserve">Валовая прибыль </t>
  </si>
  <si>
    <t>Государственные субсидии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</si>
  <si>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</si>
  <si>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</si>
  <si>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</si>
  <si>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</si>
  <si>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</si>
  <si>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</si>
  <si>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</si>
  <si>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/ (убыток) до налогообложения</t>
  </si>
  <si>
    <t>Экономия/(расходы) по подоходному налогу</t>
  </si>
  <si>
    <t xml:space="preserve">Прибыль / (убыток) за год </t>
  </si>
  <si>
    <t>Прибыль/(убыток), относимый на :</t>
  </si>
  <si>
    <t xml:space="preserve"> -собственников Группы</t>
  </si>
  <si>
    <t xml:space="preserve"> - неконтролирующую долю</t>
  </si>
  <si>
    <t>Прибыль/(убыток) за год</t>
  </si>
  <si>
    <t xml:space="preserve">Прочий совокупный доход </t>
  </si>
  <si>
    <t>Всего совокупный доход за период</t>
  </si>
  <si>
    <t>Итого совокупный доход / (убыток), относимый на:</t>
  </si>
  <si>
    <t>Итого совокупный доход / (убыток) за год</t>
  </si>
  <si>
    <t>Средневзвешенное количество обыкновенных акций в обращении</t>
  </si>
  <si>
    <t>Прибыль на акцию, относимая на собственников Группы, базовая и разводненная (в тенге на акцию)</t>
  </si>
  <si>
    <t>По прибыли от продолжающейся деятельности</t>
  </si>
  <si>
    <t>простые акции</t>
  </si>
  <si>
    <r>
      <t xml:space="preserve">Консолидированный промежуточный сжатый Отчет о движении денежных средств по состоянию на 30 июня 2015 года </t>
    </r>
    <r>
      <rPr>
        <sz val="10"/>
        <color theme="1"/>
        <rFont val="Book Antiqua"/>
        <family val="1"/>
        <charset val="204"/>
      </rPr>
      <t>(неаудированный)</t>
    </r>
  </si>
  <si>
    <t>Потоки денежных средств от операционной деятельности</t>
  </si>
  <si>
    <t>Прибыль/(убыток) до налогообложения</t>
  </si>
  <si>
    <t xml:space="preserve">С корректировкой на: </t>
  </si>
  <si>
    <t xml:space="preserve">Амортизацию основных средств </t>
  </si>
  <si>
    <t>Амортизация нематериальных активов</t>
  </si>
  <si>
    <t>Доходы от признания био активов по справедливой стоимости</t>
  </si>
  <si>
    <t>-</t>
  </si>
  <si>
    <t>Доходы будущих периодов, признанные в отчетном году</t>
  </si>
  <si>
    <t>Начисленные, но не полученные процентные доходы</t>
  </si>
  <si>
    <t xml:space="preserve">Потоки денежных средств от операционной деятельности до изменений оборотного капитала </t>
  </si>
  <si>
    <t>(Увеличение)/уменьшение торговой и прочей дебиторской задолженности</t>
  </si>
  <si>
    <t>Уменьшение запасов</t>
  </si>
  <si>
    <t>Увеличение/(уменьшение) торговой и прочей кредиторской задолженности</t>
  </si>
  <si>
    <t xml:space="preserve">Оттоки денежных средств от операционной деятельности </t>
  </si>
  <si>
    <t xml:space="preserve">Подоходный налог уплаченный </t>
  </si>
  <si>
    <t>Чистая сумма денежных средств, использованных в операционной деятельности</t>
  </si>
  <si>
    <t>Потоки денежных средств от инвестиционной деятельности</t>
  </si>
  <si>
    <t>Приобретение основных средств</t>
  </si>
  <si>
    <t>Поступления от продажи основных средств</t>
  </si>
  <si>
    <t>Приобретение биологических активов</t>
  </si>
  <si>
    <t>Приобритение доли в дочерних предприятиях</t>
  </si>
  <si>
    <t>Чистая сумма денежных средств, использованных в инвестиционной деятельности</t>
  </si>
  <si>
    <t>Потоки денежных средств от финансовой деятельности</t>
  </si>
  <si>
    <t>Поступление кредитов и займов</t>
  </si>
  <si>
    <t>Чистая сумма денежных средств, от финансовой деятельности</t>
  </si>
  <si>
    <t>Чистое изменение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</si>
  <si>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</si>
  <si>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года</t>
  </si>
  <si>
    <t>АО "Атамекен-Агро"</t>
  </si>
  <si>
    <t>Консолидированный промежуточный сжатый Отчет об изменениях в капитале</t>
  </si>
  <si>
    <t>за 1 полугодие, закончившийся 30 июня 2015 года (неаудированный)</t>
  </si>
  <si>
    <t>Контролирующая компания</t>
  </si>
  <si>
    <t xml:space="preserve">Доля меньшинства </t>
  </si>
  <si>
    <t>ВСЕГО КАПИТАЛА</t>
  </si>
  <si>
    <t>Уставный капитал</t>
  </si>
  <si>
    <t>выкупленные</t>
  </si>
  <si>
    <t>Нераспределенная прибыль /(непокрытый убыток)</t>
  </si>
  <si>
    <t>Итого</t>
  </si>
  <si>
    <t>в тыс. тенге</t>
  </si>
  <si>
    <t>привилегированные акции</t>
  </si>
  <si>
    <t>собственные долевые инструменты</t>
  </si>
  <si>
    <t>Остаток на 31 декабря 2014 года</t>
  </si>
  <si>
    <t>совокупный доход(убыток) за период</t>
  </si>
  <si>
    <t>Перенос на нераспределеная прибыль</t>
  </si>
  <si>
    <t>Остаток на 30 июня 2015 года</t>
  </si>
  <si>
    <t>Главного бухгалтера</t>
  </si>
  <si>
    <t xml:space="preserve">Прибыль/(убыток) от переоценки с/х продукции </t>
  </si>
  <si>
    <t>Убытки от признания с/х продукции по справедливой стоимости</t>
  </si>
  <si>
    <t>Ахметов А. Г.</t>
  </si>
  <si>
    <t>И. О. Председателя 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</si>
</sst>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_(* #,##0_);_(* \(#,##0\);_(* &quot;-&quot;??_);_(@_)"/>
    <numFmt numFmtId="166" formatCode="_(* #,##0_);_(* \(#,##0\);_(* &quot;-&quot;_);_(@_)"/>
    <numFmt numFmtId="167" formatCode="#,##0_ ;\-#,##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i/>
      <sz val="10"/>
      <color rgb="FFFF0000"/>
      <name val="Book Antiqua"/>
      <family val="1"/>
      <charset val="204"/>
    </font>
    <font>
      <b/>
      <i/>
      <sz val="10"/>
      <color rgb="FFFF0000"/>
      <name val="Book Antiqua"/>
      <family val="1"/>
      <charset val="204"/>
    </font>
    <font>
      <sz val="10"/>
      <color rgb="FFFF0000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/>
    <xf numFmtId="3" fontId="3" fillId="0" borderId="0" xfId="0" applyNumberFormat="1" applyFont="1" applyAlignment="1">
      <alignment horizontal="right" vertical="center" wrapText="1"/>
    </xf>
    <xf numFmtId="165" fontId="3" fillId="0" borderId="0" xfId="1" applyNumberFormat="1" applyFont="1" applyAlignment="1">
      <alignment horizontal="right" vertical="center" wrapText="1"/>
    </xf>
    <xf numFmtId="3" fontId="3" fillId="0" borderId="0" xfId="0" applyNumberFormat="1" applyFont="1"/>
    <xf numFmtId="0" fontId="3" fillId="0" borderId="2" xfId="0" applyFont="1" applyBorder="1"/>
    <xf numFmtId="3" fontId="3" fillId="0" borderId="2" xfId="0" applyNumberFormat="1" applyFont="1" applyBorder="1" applyAlignment="1">
      <alignment horizontal="right" vertical="center" wrapText="1"/>
    </xf>
    <xf numFmtId="165" fontId="3" fillId="0" borderId="2" xfId="1" applyNumberFormat="1" applyFont="1" applyBorder="1" applyAlignment="1">
      <alignment horizontal="right" vertical="center" wrapText="1"/>
    </xf>
    <xf numFmtId="0" fontId="2" fillId="0" borderId="2" xfId="0" applyFont="1" applyBorder="1"/>
    <xf numFmtId="165" fontId="2" fillId="0" borderId="2" xfId="0" applyNumberFormat="1" applyFont="1" applyBorder="1" applyAlignment="1">
      <alignment horizontal="right" vertical="center" wrapText="1"/>
    </xf>
    <xf numFmtId="165" fontId="3" fillId="0" borderId="0" xfId="0" applyNumberFormat="1" applyFont="1"/>
    <xf numFmtId="0" fontId="3" fillId="0" borderId="0" xfId="0" applyFont="1" applyAlignment="1">
      <alignment wrapText="1"/>
    </xf>
    <xf numFmtId="0" fontId="2" fillId="0" borderId="3" xfId="0" applyFont="1" applyBorder="1"/>
    <xf numFmtId="165" fontId="2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top" wrapText="1"/>
    </xf>
    <xf numFmtId="165" fontId="2" fillId="0" borderId="0" xfId="0" applyNumberFormat="1" applyFont="1" applyAlignment="1">
      <alignment horizontal="right" vertical="center" wrapText="1"/>
    </xf>
    <xf numFmtId="166" fontId="3" fillId="0" borderId="2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165" fontId="2" fillId="0" borderId="3" xfId="0" applyNumberFormat="1" applyFont="1" applyBorder="1" applyAlignment="1">
      <alignment horizontal="right" wrapText="1"/>
    </xf>
    <xf numFmtId="0" fontId="5" fillId="0" borderId="0" xfId="0" applyFont="1"/>
    <xf numFmtId="165" fontId="6" fillId="0" borderId="0" xfId="0" applyNumberFormat="1" applyFont="1" applyAlignment="1">
      <alignment horizontal="right"/>
    </xf>
    <xf numFmtId="0" fontId="3" fillId="0" borderId="1" xfId="0" applyFont="1" applyBorder="1"/>
    <xf numFmtId="4" fontId="3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wrapText="1"/>
    </xf>
    <xf numFmtId="4" fontId="3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3" xfId="0" applyFont="1" applyBorder="1"/>
    <xf numFmtId="0" fontId="3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top" wrapText="1"/>
    </xf>
    <xf numFmtId="165" fontId="3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horizontal="right"/>
    </xf>
    <xf numFmtId="3" fontId="3" fillId="2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165" fontId="2" fillId="0" borderId="0" xfId="1" applyNumberFormat="1" applyFont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3" fontId="3" fillId="0" borderId="0" xfId="1" applyNumberFormat="1" applyFont="1" applyAlignment="1">
      <alignment horizontal="right" vertical="center" wrapText="1"/>
    </xf>
    <xf numFmtId="165" fontId="3" fillId="0" borderId="0" xfId="1" applyNumberFormat="1" applyFont="1" applyAlignment="1">
      <alignment horizontal="right" wrapText="1"/>
    </xf>
    <xf numFmtId="165" fontId="3" fillId="0" borderId="0" xfId="1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wrapText="1"/>
    </xf>
    <xf numFmtId="3" fontId="3" fillId="0" borderId="2" xfId="0" applyNumberFormat="1" applyFont="1" applyBorder="1"/>
    <xf numFmtId="3" fontId="2" fillId="0" borderId="2" xfId="0" applyNumberFormat="1" applyFont="1" applyBorder="1"/>
    <xf numFmtId="165" fontId="2" fillId="0" borderId="5" xfId="1" applyNumberFormat="1" applyFont="1" applyBorder="1" applyAlignment="1">
      <alignment horizontal="right" vertical="center" wrapText="1"/>
    </xf>
    <xf numFmtId="3" fontId="3" fillId="0" borderId="5" xfId="0" applyNumberFormat="1" applyFont="1" applyBorder="1"/>
    <xf numFmtId="165" fontId="3" fillId="0" borderId="5" xfId="1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wrapText="1"/>
    </xf>
    <xf numFmtId="3" fontId="2" fillId="0" borderId="0" xfId="0" applyNumberFormat="1" applyFont="1"/>
    <xf numFmtId="3" fontId="2" fillId="0" borderId="5" xfId="0" applyNumberFormat="1" applyFont="1" applyBorder="1" applyAlignment="1">
      <alignment wrapText="1"/>
    </xf>
    <xf numFmtId="165" fontId="2" fillId="0" borderId="5" xfId="1" applyNumberFormat="1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3" fillId="0" borderId="5" xfId="0" applyFont="1" applyBorder="1"/>
    <xf numFmtId="3" fontId="3" fillId="0" borderId="5" xfId="0" applyNumberFormat="1" applyFont="1" applyBorder="1" applyAlignment="1">
      <alignment horizontal="right"/>
    </xf>
    <xf numFmtId="165" fontId="2" fillId="0" borderId="2" xfId="1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7" fillId="0" borderId="0" xfId="0" applyNumberFormat="1" applyFont="1"/>
    <xf numFmtId="0" fontId="3" fillId="0" borderId="6" xfId="0" applyFont="1" applyBorder="1"/>
    <xf numFmtId="0" fontId="2" fillId="0" borderId="7" xfId="0" applyFont="1" applyBorder="1" applyAlignment="1">
      <alignment horizontal="center"/>
    </xf>
    <xf numFmtId="167" fontId="2" fillId="0" borderId="6" xfId="0" applyNumberFormat="1" applyFont="1" applyBorder="1" applyAlignment="1">
      <alignment horizontal="center" vertical="top" wrapText="1"/>
    </xf>
    <xf numFmtId="0" fontId="3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7" fontId="2" fillId="0" borderId="8" xfId="0" applyNumberFormat="1" applyFont="1" applyBorder="1" applyAlignment="1">
      <alignment horizontal="center" vertical="top" wrapText="1"/>
    </xf>
    <xf numFmtId="0" fontId="3" fillId="0" borderId="12" xfId="0" applyFont="1" applyBorder="1"/>
    <xf numFmtId="167" fontId="2" fillId="0" borderId="7" xfId="0" applyNumberFormat="1" applyFont="1" applyBorder="1" applyAlignment="1">
      <alignment horizontal="center" vertical="top" wrapText="1"/>
    </xf>
    <xf numFmtId="167" fontId="2" fillId="0" borderId="12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167" fontId="2" fillId="0" borderId="7" xfId="0" applyNumberFormat="1" applyFont="1" applyBorder="1" applyAlignment="1">
      <alignment vertical="top" wrapText="1"/>
    </xf>
    <xf numFmtId="165" fontId="2" fillId="0" borderId="0" xfId="1" applyNumberFormat="1" applyFont="1" applyAlignment="1">
      <alignment vertical="center" wrapText="1"/>
    </xf>
    <xf numFmtId="165" fontId="2" fillId="0" borderId="7" xfId="1" applyNumberFormat="1" applyFont="1" applyBorder="1" applyAlignment="1">
      <alignment vertical="center" wrapText="1"/>
    </xf>
    <xf numFmtId="0" fontId="3" fillId="0" borderId="7" xfId="0" quotePrefix="1" applyFont="1" applyBorder="1" applyAlignment="1">
      <alignment vertical="top" wrapText="1"/>
    </xf>
    <xf numFmtId="167" fontId="3" fillId="0" borderId="7" xfId="0" applyNumberFormat="1" applyFont="1" applyBorder="1" applyAlignment="1">
      <alignment vertical="top" wrapText="1"/>
    </xf>
    <xf numFmtId="167" fontId="3" fillId="0" borderId="6" xfId="0" applyNumberFormat="1" applyFont="1" applyBorder="1" applyAlignment="1">
      <alignment vertical="top" wrapText="1"/>
    </xf>
    <xf numFmtId="165" fontId="3" fillId="3" borderId="7" xfId="1" applyNumberFormat="1" applyFont="1" applyFill="1" applyBorder="1" applyAlignment="1">
      <alignment vertical="center" wrapText="1"/>
    </xf>
    <xf numFmtId="165" fontId="2" fillId="3" borderId="7" xfId="1" applyNumberFormat="1" applyFont="1" applyFill="1" applyBorder="1" applyAlignment="1">
      <alignment vertical="center" wrapText="1"/>
    </xf>
    <xf numFmtId="0" fontId="3" fillId="0" borderId="0" xfId="0" applyFont="1" applyAlignment="1">
      <alignment vertical="top" wrapText="1"/>
    </xf>
    <xf numFmtId="165" fontId="3" fillId="0" borderId="0" xfId="1" applyNumberFormat="1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5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own/Desktop/1%20&#1082;&#1074;%2015&#1075;%20&#1050;&#1060;&#1054;/&#1089;&#1074;&#1086;&#1076;%20&#1092;2.%201&#1082;&#1074;%20&#1080;&#1089;&#1087;&#1088;&#1072;&#1074;&#1083;&#1077;&#1085;&#1080;&#1077;%20&#1086;&#1096;&#1080;&#1073;&#1086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2"/>
      <sheetName val="свод ф2 14г"/>
      <sheetName val="тим+"/>
      <sheetName val="ААкорнеевка+"/>
      <sheetName val="целинка+"/>
      <sheetName val="АА есиль+"/>
      <sheetName val="ТОО"/>
      <sheetName val="шукыр+"/>
      <sheetName val="мичур"/>
      <sheetName val="К-есиль-"/>
      <sheetName val="дихан+-"/>
      <sheetName val="шатило-"/>
      <sheetName val="астык-"/>
      <sheetName val="строй"/>
      <sheetName val="псх-"/>
      <sheetName val="сагат"/>
      <sheetName val="зеренд"/>
      <sheetName val="АО"/>
    </sheetNames>
    <sheetDataSet>
      <sheetData sheetId="0">
        <row r="24">
          <cell r="C24">
            <v>-929260.76017999998</v>
          </cell>
        </row>
      </sheetData>
      <sheetData sheetId="1">
        <row r="6">
          <cell r="V6">
            <v>1831314.6090000002</v>
          </cell>
        </row>
        <row r="33">
          <cell r="V3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70"/>
  <sheetViews>
    <sheetView tabSelected="1" topLeftCell="A37" workbookViewId="0">
      <selection activeCell="F60" sqref="F60"/>
    </sheetView>
  </sheetViews>
  <sheetFormatPr defaultRowHeight="15" x14ac:dyDescent="0.25"/>
  <cols>
    <col min="1" max="1" width="4" customWidth="1"/>
    <col min="2" max="2" width="49.140625" customWidth="1"/>
    <col min="3" max="3" width="15.140625" customWidth="1"/>
    <col min="4" max="4" width="17.42578125" customWidth="1"/>
  </cols>
  <sheetData>
    <row r="2" spans="2:5" x14ac:dyDescent="0.25">
      <c r="B2" s="1" t="s">
        <v>0</v>
      </c>
      <c r="C2" s="2"/>
      <c r="D2" s="2"/>
      <c r="E2" s="2"/>
    </row>
    <row r="3" spans="2:5" x14ac:dyDescent="0.25">
      <c r="B3" s="100" t="s">
        <v>1</v>
      </c>
      <c r="C3" s="100"/>
      <c r="D3" s="3"/>
      <c r="E3" s="2"/>
    </row>
    <row r="4" spans="2:5" x14ac:dyDescent="0.25">
      <c r="B4" s="100"/>
      <c r="C4" s="100"/>
      <c r="D4" s="3"/>
      <c r="E4" s="2"/>
    </row>
    <row r="5" spans="2:5" x14ac:dyDescent="0.25">
      <c r="B5" s="4"/>
      <c r="C5" s="4"/>
      <c r="D5" s="3"/>
      <c r="E5" s="2"/>
    </row>
    <row r="6" spans="2:5" x14ac:dyDescent="0.25">
      <c r="B6" s="2" t="s">
        <v>2</v>
      </c>
      <c r="C6" s="2" t="s">
        <v>3</v>
      </c>
      <c r="D6" s="2"/>
      <c r="E6" s="2"/>
    </row>
    <row r="7" spans="2:5" x14ac:dyDescent="0.25">
      <c r="B7" s="2" t="s">
        <v>4</v>
      </c>
      <c r="C7" s="2" t="s">
        <v>5</v>
      </c>
      <c r="D7" s="2"/>
      <c r="E7" s="2"/>
    </row>
    <row r="8" spans="2:5" x14ac:dyDescent="0.25">
      <c r="B8" s="2" t="s">
        <v>6</v>
      </c>
      <c r="C8" s="2" t="s">
        <v>7</v>
      </c>
      <c r="D8" s="2"/>
      <c r="E8" s="2"/>
    </row>
    <row r="9" spans="2:5" x14ac:dyDescent="0.25">
      <c r="B9" s="5"/>
      <c r="C9" s="2" t="s">
        <v>8</v>
      </c>
      <c r="D9" s="2"/>
      <c r="E9" s="2"/>
    </row>
    <row r="10" spans="2:5" x14ac:dyDescent="0.25">
      <c r="B10" s="5"/>
      <c r="C10" s="3"/>
      <c r="D10" s="3"/>
      <c r="E10" s="2"/>
    </row>
    <row r="11" spans="2:5" x14ac:dyDescent="0.25">
      <c r="B11" s="101" t="s">
        <v>9</v>
      </c>
      <c r="C11" s="103" t="s">
        <v>10</v>
      </c>
      <c r="D11" s="103" t="s">
        <v>11</v>
      </c>
      <c r="E11" s="2"/>
    </row>
    <row r="12" spans="2:5" x14ac:dyDescent="0.25">
      <c r="B12" s="102"/>
      <c r="C12" s="104"/>
      <c r="D12" s="104"/>
      <c r="E12" s="2"/>
    </row>
    <row r="13" spans="2:5" x14ac:dyDescent="0.25">
      <c r="B13" s="2"/>
      <c r="C13" s="6"/>
      <c r="D13" s="7"/>
      <c r="E13" s="2"/>
    </row>
    <row r="14" spans="2:5" ht="15.75" x14ac:dyDescent="0.3">
      <c r="B14" s="8" t="s">
        <v>12</v>
      </c>
      <c r="C14" s="6"/>
      <c r="D14" s="7"/>
      <c r="E14" s="2"/>
    </row>
    <row r="15" spans="2:5" ht="15.75" x14ac:dyDescent="0.3">
      <c r="B15" s="8" t="s">
        <v>13</v>
      </c>
      <c r="C15" s="6"/>
      <c r="D15" s="7"/>
      <c r="E15" s="2"/>
    </row>
    <row r="16" spans="2:5" x14ac:dyDescent="0.25">
      <c r="B16" s="2" t="s">
        <v>14</v>
      </c>
      <c r="C16" s="9">
        <v>17663103</v>
      </c>
      <c r="D16" s="10">
        <v>17439502</v>
      </c>
      <c r="E16" s="11"/>
    </row>
    <row r="17" spans="2:5" x14ac:dyDescent="0.25">
      <c r="B17" s="2" t="s">
        <v>15</v>
      </c>
      <c r="C17" s="9">
        <v>1551705</v>
      </c>
      <c r="D17" s="10">
        <v>1447499</v>
      </c>
      <c r="E17" s="11"/>
    </row>
    <row r="18" spans="2:5" x14ac:dyDescent="0.25">
      <c r="B18" s="2" t="s">
        <v>16</v>
      </c>
      <c r="C18" s="9">
        <v>29558</v>
      </c>
      <c r="D18" s="10">
        <v>48610</v>
      </c>
      <c r="E18" s="11"/>
    </row>
    <row r="19" spans="2:5" x14ac:dyDescent="0.25">
      <c r="B19" s="2" t="s">
        <v>17</v>
      </c>
      <c r="C19" s="9">
        <v>74501</v>
      </c>
      <c r="D19" s="10">
        <v>74501</v>
      </c>
      <c r="E19" s="2"/>
    </row>
    <row r="20" spans="2:5" x14ac:dyDescent="0.25">
      <c r="B20" s="12" t="s">
        <v>18</v>
      </c>
      <c r="C20" s="13">
        <v>10247</v>
      </c>
      <c r="D20" s="14">
        <v>24800</v>
      </c>
      <c r="E20" s="2"/>
    </row>
    <row r="21" spans="2:5" ht="15.75" x14ac:dyDescent="0.3">
      <c r="B21" s="15" t="s">
        <v>19</v>
      </c>
      <c r="C21" s="16">
        <f>SUM(C16:C20)+1</f>
        <v>19329115</v>
      </c>
      <c r="D21" s="16">
        <f>SUM(D16:D20)</f>
        <v>19034912</v>
      </c>
      <c r="E21" s="17"/>
    </row>
    <row r="22" spans="2:5" x14ac:dyDescent="0.25">
      <c r="B22" s="2"/>
      <c r="C22" s="6"/>
      <c r="D22" s="6"/>
      <c r="E22" s="2"/>
    </row>
    <row r="23" spans="2:5" ht="15.75" x14ac:dyDescent="0.3">
      <c r="B23" s="8" t="s">
        <v>20</v>
      </c>
      <c r="C23" s="6"/>
      <c r="D23" s="6"/>
      <c r="E23" s="2"/>
    </row>
    <row r="24" spans="2:5" x14ac:dyDescent="0.25">
      <c r="B24" s="2" t="s">
        <v>21</v>
      </c>
      <c r="C24" s="9">
        <v>7638026</v>
      </c>
      <c r="D24" s="10">
        <v>6060476</v>
      </c>
      <c r="E24" s="2"/>
    </row>
    <row r="25" spans="2:5" x14ac:dyDescent="0.25">
      <c r="B25" s="2" t="s">
        <v>15</v>
      </c>
      <c r="C25" s="9">
        <v>169041</v>
      </c>
      <c r="D25" s="10">
        <v>1109551</v>
      </c>
      <c r="E25" s="2"/>
    </row>
    <row r="26" spans="2:5" x14ac:dyDescent="0.25">
      <c r="B26" s="18" t="s">
        <v>22</v>
      </c>
      <c r="C26" s="9">
        <v>3310680</v>
      </c>
      <c r="D26" s="10">
        <v>1780203</v>
      </c>
      <c r="E26" s="2"/>
    </row>
    <row r="27" spans="2:5" x14ac:dyDescent="0.25">
      <c r="B27" s="18" t="s">
        <v>23</v>
      </c>
      <c r="C27" s="9">
        <v>58720</v>
      </c>
      <c r="D27" s="10">
        <v>31321</v>
      </c>
      <c r="E27" s="2"/>
    </row>
    <row r="28" spans="2:5" x14ac:dyDescent="0.25">
      <c r="B28" s="2" t="s">
        <v>24</v>
      </c>
      <c r="C28" s="9">
        <v>6115000</v>
      </c>
      <c r="D28" s="10">
        <v>6115000</v>
      </c>
      <c r="E28" s="2"/>
    </row>
    <row r="29" spans="2:5" x14ac:dyDescent="0.25">
      <c r="B29" s="12" t="s">
        <v>25</v>
      </c>
      <c r="C29" s="13">
        <v>268099</v>
      </c>
      <c r="D29" s="14">
        <v>117504</v>
      </c>
      <c r="E29" s="2"/>
    </row>
    <row r="30" spans="2:5" ht="15.75" x14ac:dyDescent="0.3">
      <c r="B30" s="15" t="s">
        <v>26</v>
      </c>
      <c r="C30" s="16">
        <f>SUM(C24:C29)</f>
        <v>17559566</v>
      </c>
      <c r="D30" s="16">
        <f>SUM(D24:D29)</f>
        <v>15214055</v>
      </c>
      <c r="E30" s="2"/>
    </row>
    <row r="31" spans="2:5" ht="16.5" thickBot="1" x14ac:dyDescent="0.35">
      <c r="B31" s="19" t="s">
        <v>27</v>
      </c>
      <c r="C31" s="20">
        <f>C30+C21</f>
        <v>36888681</v>
      </c>
      <c r="D31" s="20">
        <f>D30+D21</f>
        <v>34248967</v>
      </c>
      <c r="E31" s="2"/>
    </row>
    <row r="32" spans="2:5" x14ac:dyDescent="0.25">
      <c r="B32" s="2"/>
      <c r="C32" s="6"/>
      <c r="D32" s="6"/>
      <c r="E32" s="2"/>
    </row>
    <row r="33" spans="2:5" ht="15.75" x14ac:dyDescent="0.3">
      <c r="B33" s="8" t="s">
        <v>28</v>
      </c>
      <c r="C33" s="6"/>
      <c r="D33" s="21"/>
      <c r="E33" s="2"/>
    </row>
    <row r="34" spans="2:5" x14ac:dyDescent="0.25">
      <c r="B34" s="2" t="s">
        <v>29</v>
      </c>
      <c r="C34" s="9">
        <v>779342</v>
      </c>
      <c r="D34" s="10">
        <v>779342</v>
      </c>
      <c r="E34" s="17" t="s">
        <v>30</v>
      </c>
    </row>
    <row r="35" spans="2:5" x14ac:dyDescent="0.25">
      <c r="B35" s="2" t="s">
        <v>31</v>
      </c>
      <c r="C35" s="10">
        <v>-35700</v>
      </c>
      <c r="D35" s="10">
        <v>-35700</v>
      </c>
      <c r="E35" s="17"/>
    </row>
    <row r="36" spans="2:5" x14ac:dyDescent="0.25">
      <c r="B36" s="2" t="s">
        <v>32</v>
      </c>
      <c r="C36" s="9">
        <v>12875173</v>
      </c>
      <c r="D36" s="10">
        <f>12875173</f>
        <v>12875173</v>
      </c>
      <c r="E36" s="2"/>
    </row>
    <row r="37" spans="2:5" x14ac:dyDescent="0.25">
      <c r="B37" s="2" t="s">
        <v>33</v>
      </c>
      <c r="C37" s="9">
        <v>3360780</v>
      </c>
      <c r="D37" s="10">
        <v>3416821</v>
      </c>
      <c r="E37" s="17"/>
    </row>
    <row r="38" spans="2:5" x14ac:dyDescent="0.25">
      <c r="B38" s="12" t="s">
        <v>34</v>
      </c>
      <c r="C38" s="14">
        <v>-22022819</v>
      </c>
      <c r="D38" s="14">
        <v>-20932283</v>
      </c>
      <c r="E38" s="17"/>
    </row>
    <row r="39" spans="2:5" x14ac:dyDescent="0.25">
      <c r="B39" s="22" t="s">
        <v>35</v>
      </c>
      <c r="C39" s="23">
        <f>SUM(C34:C38)</f>
        <v>-5043224</v>
      </c>
      <c r="D39" s="23">
        <f>SUM(D34:D38)</f>
        <v>-3896647</v>
      </c>
      <c r="E39" s="2"/>
    </row>
    <row r="40" spans="2:5" x14ac:dyDescent="0.25">
      <c r="B40" s="2"/>
      <c r="C40" s="21"/>
      <c r="D40" s="21"/>
      <c r="E40" s="2"/>
    </row>
    <row r="41" spans="2:5" ht="15.75" x14ac:dyDescent="0.3">
      <c r="B41" s="15" t="s">
        <v>36</v>
      </c>
      <c r="C41" s="24">
        <v>-893086</v>
      </c>
      <c r="D41" s="24">
        <v>-578489</v>
      </c>
      <c r="E41" s="2"/>
    </row>
    <row r="42" spans="2:5" ht="16.5" thickBot="1" x14ac:dyDescent="0.35">
      <c r="B42" s="19" t="s">
        <v>37</v>
      </c>
      <c r="C42" s="20">
        <f>SUM(C39:C41)</f>
        <v>-5936310</v>
      </c>
      <c r="D42" s="20">
        <f>SUM(D39:D41)</f>
        <v>-4475136</v>
      </c>
      <c r="E42" s="17"/>
    </row>
    <row r="43" spans="2:5" x14ac:dyDescent="0.25">
      <c r="B43" s="2"/>
      <c r="C43" s="25"/>
      <c r="D43" s="25"/>
      <c r="E43" s="17"/>
    </row>
    <row r="44" spans="2:5" ht="15.75" x14ac:dyDescent="0.3">
      <c r="B44" s="8" t="s">
        <v>38</v>
      </c>
      <c r="C44" s="6"/>
      <c r="D44" s="6"/>
      <c r="E44" s="2"/>
    </row>
    <row r="45" spans="2:5" ht="15.75" x14ac:dyDescent="0.3">
      <c r="B45" s="8" t="s">
        <v>39</v>
      </c>
      <c r="C45" s="6"/>
      <c r="D45" s="6"/>
      <c r="E45" s="2"/>
    </row>
    <row r="46" spans="2:5" x14ac:dyDescent="0.25">
      <c r="B46" s="2" t="s">
        <v>40</v>
      </c>
      <c r="C46" s="9">
        <v>5140354</v>
      </c>
      <c r="D46" s="10">
        <v>5140354</v>
      </c>
      <c r="E46" s="2"/>
    </row>
    <row r="47" spans="2:5" x14ac:dyDescent="0.25">
      <c r="B47" s="2" t="s">
        <v>41</v>
      </c>
      <c r="C47" s="9">
        <v>21849665</v>
      </c>
      <c r="D47" s="10">
        <v>21073963</v>
      </c>
      <c r="E47" s="2"/>
    </row>
    <row r="48" spans="2:5" x14ac:dyDescent="0.25">
      <c r="B48" s="3" t="s">
        <v>42</v>
      </c>
      <c r="C48" s="26">
        <v>3569025</v>
      </c>
      <c r="D48" s="10">
        <v>3569025</v>
      </c>
      <c r="E48" s="2"/>
    </row>
    <row r="49" spans="2:5" x14ac:dyDescent="0.25">
      <c r="B49" s="12" t="s">
        <v>43</v>
      </c>
      <c r="C49" s="13">
        <v>219821</v>
      </c>
      <c r="D49" s="14">
        <v>219821</v>
      </c>
      <c r="E49" s="2"/>
    </row>
    <row r="50" spans="2:5" ht="15.75" x14ac:dyDescent="0.3">
      <c r="B50" s="15" t="s">
        <v>44</v>
      </c>
      <c r="C50" s="16">
        <f>SUM(C46:C49)</f>
        <v>30778865</v>
      </c>
      <c r="D50" s="16">
        <f>SUM(D46:D49)-1</f>
        <v>30003162</v>
      </c>
      <c r="E50" s="2"/>
    </row>
    <row r="51" spans="2:5" x14ac:dyDescent="0.25">
      <c r="B51" s="2"/>
      <c r="C51" s="6"/>
      <c r="D51" s="6"/>
      <c r="E51" s="2"/>
    </row>
    <row r="52" spans="2:5" ht="15.75" x14ac:dyDescent="0.3">
      <c r="B52" s="8" t="s">
        <v>45</v>
      </c>
      <c r="C52" s="6"/>
      <c r="D52" s="6"/>
      <c r="E52" s="2"/>
    </row>
    <row r="53" spans="2:5" x14ac:dyDescent="0.25">
      <c r="B53" s="2" t="s">
        <v>41</v>
      </c>
      <c r="C53" s="9">
        <v>8104754</v>
      </c>
      <c r="D53" s="10">
        <v>5437811</v>
      </c>
      <c r="E53" s="17" t="s">
        <v>30</v>
      </c>
    </row>
    <row r="54" spans="2:5" x14ac:dyDescent="0.25">
      <c r="B54" s="3" t="s">
        <v>42</v>
      </c>
      <c r="C54" s="9">
        <v>385718</v>
      </c>
      <c r="D54" s="10">
        <v>771435</v>
      </c>
      <c r="E54" s="17"/>
    </row>
    <row r="55" spans="2:5" x14ac:dyDescent="0.25">
      <c r="B55" s="12" t="s">
        <v>46</v>
      </c>
      <c r="C55" s="13">
        <v>3555654</v>
      </c>
      <c r="D55" s="14">
        <v>2511694</v>
      </c>
      <c r="E55" s="17" t="s">
        <v>30</v>
      </c>
    </row>
    <row r="56" spans="2:5" ht="15.75" x14ac:dyDescent="0.3">
      <c r="B56" s="15" t="s">
        <v>47</v>
      </c>
      <c r="C56" s="16">
        <f>SUM(C53:C55)</f>
        <v>12046126</v>
      </c>
      <c r="D56" s="16">
        <f>SUM(D53:D55)</f>
        <v>8720940</v>
      </c>
      <c r="E56" s="17" t="s">
        <v>30</v>
      </c>
    </row>
    <row r="57" spans="2:5" ht="16.5" thickBot="1" x14ac:dyDescent="0.35">
      <c r="B57" s="19" t="s">
        <v>48</v>
      </c>
      <c r="C57" s="20">
        <f>C56+C50</f>
        <v>42824991</v>
      </c>
      <c r="D57" s="20">
        <f>D56+D50</f>
        <v>38724102</v>
      </c>
      <c r="E57" s="2"/>
    </row>
    <row r="58" spans="2:5" ht="16.5" thickBot="1" x14ac:dyDescent="0.35">
      <c r="B58" s="19" t="s">
        <v>49</v>
      </c>
      <c r="C58" s="27">
        <f>C57+C42</f>
        <v>36888681</v>
      </c>
      <c r="D58" s="27">
        <f>D57+D42</f>
        <v>34248966</v>
      </c>
      <c r="E58" s="2"/>
    </row>
    <row r="59" spans="2:5" ht="15.75" hidden="1" x14ac:dyDescent="0.3">
      <c r="B59" s="28" t="s">
        <v>50</v>
      </c>
      <c r="C59" s="29">
        <f>C58-C31</f>
        <v>0</v>
      </c>
      <c r="D59" s="29">
        <f>D58-D31</f>
        <v>-1</v>
      </c>
      <c r="E59" s="2"/>
    </row>
    <row r="60" spans="2:5" ht="15.75" x14ac:dyDescent="0.3">
      <c r="B60" s="28"/>
      <c r="C60" s="29"/>
      <c r="D60" s="29"/>
      <c r="E60" s="2"/>
    </row>
    <row r="61" spans="2:5" x14ac:dyDescent="0.25">
      <c r="B61" s="30" t="s">
        <v>51</v>
      </c>
      <c r="C61" s="31">
        <v>-2010</v>
      </c>
      <c r="D61" s="31">
        <v>-1937.76</v>
      </c>
      <c r="E61" s="2"/>
    </row>
    <row r="62" spans="2:5" ht="27.75" thickBot="1" x14ac:dyDescent="0.3">
      <c r="B62" s="32" t="s">
        <v>52</v>
      </c>
      <c r="C62" s="33">
        <v>12487.74</v>
      </c>
      <c r="D62" s="33">
        <v>12487.74</v>
      </c>
      <c r="E62" s="2"/>
    </row>
    <row r="63" spans="2:5" x14ac:dyDescent="0.25">
      <c r="B63" s="2"/>
      <c r="C63" s="34"/>
      <c r="D63" s="2"/>
      <c r="E63" s="2"/>
    </row>
    <row r="64" spans="2:5" x14ac:dyDescent="0.25">
      <c r="B64" s="2"/>
      <c r="C64" s="34"/>
      <c r="D64" s="2"/>
      <c r="E64" s="2"/>
    </row>
    <row r="65" spans="2:5" ht="15.75" x14ac:dyDescent="0.3">
      <c r="B65" s="35" t="s">
        <v>135</v>
      </c>
      <c r="C65" s="2"/>
      <c r="D65" s="36" t="s">
        <v>134</v>
      </c>
      <c r="E65" s="2"/>
    </row>
    <row r="66" spans="2:5" ht="15.75" x14ac:dyDescent="0.3">
      <c r="B66" s="35"/>
      <c r="C66" s="2"/>
      <c r="D66" s="36"/>
      <c r="E66" s="2"/>
    </row>
    <row r="67" spans="2:5" ht="15.75" x14ac:dyDescent="0.3">
      <c r="B67" s="35" t="s">
        <v>53</v>
      </c>
      <c r="C67" s="2"/>
      <c r="D67" s="36" t="s">
        <v>54</v>
      </c>
      <c r="E67" s="2"/>
    </row>
    <row r="68" spans="2:5" x14ac:dyDescent="0.25">
      <c r="B68" s="2"/>
      <c r="C68" s="2"/>
      <c r="D68" s="2"/>
      <c r="E68" s="2"/>
    </row>
    <row r="69" spans="2:5" ht="15.75" x14ac:dyDescent="0.3">
      <c r="B69" s="8" t="s">
        <v>55</v>
      </c>
      <c r="C69" s="2"/>
      <c r="D69" s="2"/>
      <c r="E69" s="2"/>
    </row>
    <row r="70" spans="2:5" ht="15.75" x14ac:dyDescent="0.3">
      <c r="B70" s="8"/>
      <c r="C70" s="2"/>
      <c r="D70" s="2"/>
      <c r="E70" s="2"/>
    </row>
  </sheetData>
  <mergeCells count="4">
    <mergeCell ref="B3:C4"/>
    <mergeCell ref="B11:B12"/>
    <mergeCell ref="C11:C12"/>
    <mergeCell ref="D11:D12"/>
  </mergeCells>
  <pageMargins left="0" right="0" top="0" bottom="0" header="0" footer="0"/>
  <pageSetup paperSize="9" scale="7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65"/>
  <sheetViews>
    <sheetView topLeftCell="A20" workbookViewId="0">
      <selection activeCell="D60" sqref="D60"/>
    </sheetView>
  </sheetViews>
  <sheetFormatPr defaultRowHeight="13.5" x14ac:dyDescent="0.25"/>
  <cols>
    <col min="1" max="1" width="1.28515625" style="2" customWidth="1"/>
    <col min="2" max="2" width="48.42578125" style="2" customWidth="1"/>
    <col min="3" max="3" width="19.140625" style="2" customWidth="1"/>
    <col min="4" max="4" width="19" style="2" customWidth="1"/>
    <col min="5" max="16384" width="9.140625" style="2"/>
  </cols>
  <sheetData>
    <row r="2" spans="2:4" ht="15" x14ac:dyDescent="0.25">
      <c r="B2" s="1" t="s">
        <v>0</v>
      </c>
    </row>
    <row r="3" spans="2:4" ht="15" customHeight="1" x14ac:dyDescent="0.25">
      <c r="B3" s="100" t="s">
        <v>56</v>
      </c>
      <c r="C3" s="100"/>
      <c r="D3" s="100"/>
    </row>
    <row r="4" spans="2:4" ht="15" customHeight="1" x14ac:dyDescent="0.25">
      <c r="B4" s="100"/>
      <c r="C4" s="100"/>
      <c r="D4" s="100"/>
    </row>
    <row r="5" spans="2:4" ht="15" x14ac:dyDescent="0.25">
      <c r="B5" s="1"/>
    </row>
    <row r="6" spans="2:4" x14ac:dyDescent="0.25">
      <c r="B6" s="2" t="s">
        <v>2</v>
      </c>
      <c r="C6" s="2" t="s">
        <v>3</v>
      </c>
    </row>
    <row r="7" spans="2:4" x14ac:dyDescent="0.25">
      <c r="B7" s="2" t="s">
        <v>4</v>
      </c>
      <c r="C7" s="2" t="s">
        <v>5</v>
      </c>
    </row>
    <row r="8" spans="2:4" x14ac:dyDescent="0.25">
      <c r="B8" s="2" t="s">
        <v>6</v>
      </c>
      <c r="C8" s="2" t="s">
        <v>7</v>
      </c>
    </row>
    <row r="9" spans="2:4" ht="15" x14ac:dyDescent="0.25">
      <c r="B9" s="1"/>
      <c r="C9" s="2" t="s">
        <v>8</v>
      </c>
    </row>
    <row r="10" spans="2:4" ht="14.25" thickBot="1" x14ac:dyDescent="0.3">
      <c r="B10" s="37"/>
      <c r="C10" s="37"/>
      <c r="D10" s="37"/>
    </row>
    <row r="11" spans="2:4" ht="13.5" customHeight="1" x14ac:dyDescent="0.25">
      <c r="B11" s="105" t="s">
        <v>9</v>
      </c>
      <c r="C11" s="107" t="s">
        <v>57</v>
      </c>
      <c r="D11" s="107" t="s">
        <v>58</v>
      </c>
    </row>
    <row r="12" spans="2:4" ht="14.25" customHeight="1" thickBot="1" x14ac:dyDescent="0.3">
      <c r="B12" s="106"/>
      <c r="C12" s="108"/>
      <c r="D12" s="108"/>
    </row>
    <row r="13" spans="2:4" x14ac:dyDescent="0.25">
      <c r="C13" s="38"/>
      <c r="D13" s="7"/>
    </row>
    <row r="14" spans="2:4" x14ac:dyDescent="0.25">
      <c r="B14" s="2" t="s">
        <v>59</v>
      </c>
      <c r="C14" s="9">
        <v>4182610</v>
      </c>
      <c r="D14" s="10">
        <v>5689199</v>
      </c>
    </row>
    <row r="15" spans="2:4" x14ac:dyDescent="0.25">
      <c r="B15" s="2" t="s">
        <v>132</v>
      </c>
      <c r="C15" s="10">
        <v>-40136</v>
      </c>
      <c r="D15" s="10">
        <v>0</v>
      </c>
    </row>
    <row r="16" spans="2:4" x14ac:dyDescent="0.25">
      <c r="B16" s="12" t="s">
        <v>60</v>
      </c>
      <c r="C16" s="14">
        <v>-4285888</v>
      </c>
      <c r="D16" s="14">
        <v>-4352867</v>
      </c>
    </row>
    <row r="17" spans="2:4" ht="15" x14ac:dyDescent="0.25">
      <c r="C17" s="39"/>
      <c r="D17" s="21"/>
    </row>
    <row r="18" spans="2:4" ht="15.75" thickBot="1" x14ac:dyDescent="0.35">
      <c r="B18" s="19" t="s">
        <v>61</v>
      </c>
      <c r="C18" s="40">
        <f>C14+C16+C15</f>
        <v>-143414</v>
      </c>
      <c r="D18" s="20">
        <f>D14+D16</f>
        <v>1336332</v>
      </c>
    </row>
    <row r="19" spans="2:4" x14ac:dyDescent="0.25">
      <c r="C19" s="9"/>
      <c r="D19" s="6"/>
    </row>
    <row r="20" spans="2:4" x14ac:dyDescent="0.25">
      <c r="B20" s="2" t="s">
        <v>62</v>
      </c>
      <c r="C20" s="9">
        <v>298924</v>
      </c>
      <c r="D20" s="10">
        <v>0</v>
      </c>
    </row>
    <row r="21" spans="2:4" x14ac:dyDescent="0.25">
      <c r="B21" s="2" t="s">
        <v>63</v>
      </c>
      <c r="C21" s="9">
        <v>276617</v>
      </c>
      <c r="D21" s="10">
        <v>516825</v>
      </c>
    </row>
    <row r="22" spans="2:4" x14ac:dyDescent="0.25">
      <c r="B22" s="2" t="s">
        <v>64</v>
      </c>
      <c r="C22" s="10">
        <v>-710349</v>
      </c>
      <c r="D22" s="10">
        <v>-566848</v>
      </c>
    </row>
    <row r="23" spans="2:4" x14ac:dyDescent="0.25">
      <c r="B23" s="2" t="s">
        <v>65</v>
      </c>
      <c r="C23" s="10">
        <v>-82523</v>
      </c>
      <c r="D23" s="10">
        <v>-580061</v>
      </c>
    </row>
    <row r="24" spans="2:4" x14ac:dyDescent="0.25">
      <c r="B24" s="12" t="s">
        <v>66</v>
      </c>
      <c r="C24" s="14">
        <v>-390503</v>
      </c>
      <c r="D24" s="14">
        <v>-6117</v>
      </c>
    </row>
    <row r="25" spans="2:4" ht="15" x14ac:dyDescent="0.25">
      <c r="C25" s="39"/>
      <c r="D25" s="21"/>
    </row>
    <row r="26" spans="2:4" ht="15" x14ac:dyDescent="0.3">
      <c r="B26" s="8" t="s">
        <v>67</v>
      </c>
      <c r="C26" s="23">
        <f>SUM(C18:C24)</f>
        <v>-751248</v>
      </c>
      <c r="D26" s="23">
        <f>SUM(D18:D24)</f>
        <v>700131</v>
      </c>
    </row>
    <row r="27" spans="2:4" x14ac:dyDescent="0.25">
      <c r="C27" s="9"/>
      <c r="D27" s="6"/>
    </row>
    <row r="28" spans="2:4" x14ac:dyDescent="0.25">
      <c r="B28" s="2" t="s">
        <v>68</v>
      </c>
      <c r="C28" s="9">
        <v>600577</v>
      </c>
      <c r="D28" s="10">
        <v>13338</v>
      </c>
    </row>
    <row r="29" spans="2:4" x14ac:dyDescent="0.25">
      <c r="B29" s="12" t="s">
        <v>69</v>
      </c>
      <c r="C29" s="14">
        <v>-1310503</v>
      </c>
      <c r="D29" s="14">
        <v>-1273062</v>
      </c>
    </row>
    <row r="30" spans="2:4" ht="15" x14ac:dyDescent="0.25">
      <c r="C30" s="39"/>
      <c r="D30" s="21"/>
    </row>
    <row r="31" spans="2:4" ht="15" x14ac:dyDescent="0.3">
      <c r="B31" s="8" t="s">
        <v>70</v>
      </c>
      <c r="C31" s="23">
        <f>SUM(C26:C29)</f>
        <v>-1461174</v>
      </c>
      <c r="D31" s="23">
        <f>SUM(D26:D29)</f>
        <v>-559593</v>
      </c>
    </row>
    <row r="32" spans="2:4" x14ac:dyDescent="0.25">
      <c r="C32" s="9"/>
      <c r="D32" s="6"/>
    </row>
    <row r="33" spans="2:4" x14ac:dyDescent="0.25">
      <c r="B33" s="12" t="s">
        <v>71</v>
      </c>
      <c r="C33" s="14">
        <v>0</v>
      </c>
      <c r="D33" s="14">
        <v>0</v>
      </c>
    </row>
    <row r="34" spans="2:4" x14ac:dyDescent="0.25">
      <c r="C34" s="9"/>
      <c r="D34" s="6"/>
    </row>
    <row r="35" spans="2:4" ht="15.75" thickBot="1" x14ac:dyDescent="0.3">
      <c r="B35" s="41" t="s">
        <v>72</v>
      </c>
      <c r="C35" s="20">
        <f>C31+C33</f>
        <v>-1461174</v>
      </c>
      <c r="D35" s="20">
        <f>D31+D33</f>
        <v>-559593</v>
      </c>
    </row>
    <row r="36" spans="2:4" x14ac:dyDescent="0.25">
      <c r="C36" s="9"/>
      <c r="D36" s="6"/>
    </row>
    <row r="37" spans="2:4" ht="15" x14ac:dyDescent="0.3">
      <c r="B37" s="8" t="s">
        <v>73</v>
      </c>
      <c r="C37" s="39"/>
      <c r="D37" s="21"/>
    </row>
    <row r="38" spans="2:4" x14ac:dyDescent="0.25">
      <c r="B38" s="2" t="s">
        <v>74</v>
      </c>
      <c r="C38" s="10">
        <f>C35-C39</f>
        <v>-1146577</v>
      </c>
      <c r="D38" s="10">
        <v>-508397</v>
      </c>
    </row>
    <row r="39" spans="2:4" x14ac:dyDescent="0.25">
      <c r="B39" s="12" t="s">
        <v>75</v>
      </c>
      <c r="C39" s="14">
        <v>-314597</v>
      </c>
      <c r="D39" s="14">
        <v>-51196</v>
      </c>
    </row>
    <row r="40" spans="2:4" x14ac:dyDescent="0.25">
      <c r="C40" s="9"/>
      <c r="D40" s="6"/>
    </row>
    <row r="41" spans="2:4" ht="15.75" thickBot="1" x14ac:dyDescent="0.35">
      <c r="B41" s="19" t="s">
        <v>76</v>
      </c>
      <c r="C41" s="20">
        <f>C38+C39</f>
        <v>-1461174</v>
      </c>
      <c r="D41" s="20">
        <f>D38+D39</f>
        <v>-559593</v>
      </c>
    </row>
    <row r="42" spans="2:4" x14ac:dyDescent="0.25">
      <c r="C42" s="9"/>
      <c r="D42" s="6"/>
    </row>
    <row r="43" spans="2:4" x14ac:dyDescent="0.25">
      <c r="B43" s="2" t="s">
        <v>77</v>
      </c>
      <c r="C43" s="9">
        <f>'[1]свод ф2 14г'!V33</f>
        <v>0</v>
      </c>
      <c r="D43" s="9">
        <v>4123899</v>
      </c>
    </row>
    <row r="44" spans="2:4" ht="15" x14ac:dyDescent="0.3">
      <c r="B44" s="15" t="s">
        <v>78</v>
      </c>
      <c r="C44" s="42">
        <f>C41+C43</f>
        <v>-1461174</v>
      </c>
      <c r="D44" s="42">
        <f>D41+D43</f>
        <v>3564306</v>
      </c>
    </row>
    <row r="45" spans="2:4" ht="21.75" customHeight="1" x14ac:dyDescent="0.3">
      <c r="B45" s="43" t="s">
        <v>79</v>
      </c>
      <c r="C45" s="39"/>
      <c r="D45" s="21"/>
    </row>
    <row r="46" spans="2:4" x14ac:dyDescent="0.25">
      <c r="B46" s="2" t="s">
        <v>74</v>
      </c>
      <c r="C46" s="10">
        <f>C44-C47</f>
        <v>-1146577</v>
      </c>
      <c r="D46" s="10">
        <v>3183928</v>
      </c>
    </row>
    <row r="47" spans="2:4" x14ac:dyDescent="0.25">
      <c r="B47" s="12" t="s">
        <v>75</v>
      </c>
      <c r="C47" s="14">
        <v>-314597</v>
      </c>
      <c r="D47" s="14">
        <v>380378</v>
      </c>
    </row>
    <row r="48" spans="2:4" ht="15.75" thickBot="1" x14ac:dyDescent="0.35">
      <c r="B48" s="44" t="s">
        <v>80</v>
      </c>
      <c r="C48" s="20">
        <f>C46+C47</f>
        <v>-1461174</v>
      </c>
      <c r="D48" s="20">
        <f>D46+D47</f>
        <v>3564306</v>
      </c>
    </row>
    <row r="49" spans="2:4" ht="15" x14ac:dyDescent="0.3">
      <c r="B49" s="45"/>
      <c r="C49" s="46"/>
      <c r="D49" s="47"/>
    </row>
    <row r="50" spans="2:4" x14ac:dyDescent="0.25">
      <c r="C50" s="48"/>
    </row>
    <row r="51" spans="2:4" ht="27" hidden="1" x14ac:dyDescent="0.25">
      <c r="B51" s="18" t="s">
        <v>81</v>
      </c>
      <c r="C51" s="49"/>
      <c r="D51" s="9">
        <v>8999327</v>
      </c>
    </row>
    <row r="52" spans="2:4" hidden="1" x14ac:dyDescent="0.25">
      <c r="C52" s="50"/>
      <c r="D52" s="51"/>
    </row>
    <row r="53" spans="2:4" ht="27" hidden="1" x14ac:dyDescent="0.25">
      <c r="B53" s="52" t="s">
        <v>82</v>
      </c>
    </row>
    <row r="54" spans="2:4" hidden="1" x14ac:dyDescent="0.25"/>
    <row r="55" spans="2:4" hidden="1" x14ac:dyDescent="0.25">
      <c r="B55" s="2" t="s">
        <v>83</v>
      </c>
    </row>
    <row r="56" spans="2:4" hidden="1" x14ac:dyDescent="0.25"/>
    <row r="57" spans="2:4" ht="14.25" hidden="1" thickBot="1" x14ac:dyDescent="0.3">
      <c r="B57" s="37" t="s">
        <v>84</v>
      </c>
      <c r="C57" s="37"/>
      <c r="D57" s="37"/>
    </row>
    <row r="58" spans="2:4" hidden="1" x14ac:dyDescent="0.25"/>
    <row r="59" spans="2:4" hidden="1" x14ac:dyDescent="0.25"/>
    <row r="60" spans="2:4" ht="15" x14ac:dyDescent="0.3">
      <c r="B60" s="35" t="s">
        <v>135</v>
      </c>
      <c r="D60" s="36" t="s">
        <v>134</v>
      </c>
    </row>
    <row r="61" spans="2:4" ht="15" x14ac:dyDescent="0.3">
      <c r="B61" s="35"/>
      <c r="D61" s="35"/>
    </row>
    <row r="62" spans="2:4" ht="15" x14ac:dyDescent="0.3">
      <c r="B62" s="35" t="s">
        <v>53</v>
      </c>
      <c r="D62" s="35" t="s">
        <v>54</v>
      </c>
    </row>
    <row r="63" spans="2:4" x14ac:dyDescent="0.25">
      <c r="D63" s="53"/>
    </row>
    <row r="64" spans="2:4" ht="15" x14ac:dyDescent="0.3">
      <c r="B64" s="8" t="s">
        <v>55</v>
      </c>
    </row>
    <row r="65" spans="2:2" ht="15" x14ac:dyDescent="0.3">
      <c r="B65" s="8"/>
    </row>
  </sheetData>
  <mergeCells count="4">
    <mergeCell ref="B3:D4"/>
    <mergeCell ref="B11:B12"/>
    <mergeCell ref="C11:C12"/>
    <mergeCell ref="D11:D12"/>
  </mergeCells>
  <pageMargins left="0.7" right="0.7" top="0.75" bottom="0.75" header="0.3" footer="0.3"/>
  <pageSetup paperSize="9" scale="9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4"/>
  <sheetViews>
    <sheetView topLeftCell="A25" workbookViewId="0">
      <selection activeCell="B48" sqref="B48"/>
    </sheetView>
  </sheetViews>
  <sheetFormatPr defaultRowHeight="13.5" x14ac:dyDescent="0.25"/>
  <cols>
    <col min="1" max="1" width="66.28515625" style="2" customWidth="1"/>
    <col min="2" max="2" width="12.140625" style="2" customWidth="1"/>
    <col min="3" max="3" width="12.7109375" style="2" customWidth="1"/>
    <col min="4" max="7" width="9.140625" style="2"/>
    <col min="8" max="8" width="9.42578125" style="2" bestFit="1" customWidth="1"/>
    <col min="9" max="16384" width="9.140625" style="2"/>
  </cols>
  <sheetData>
    <row r="2" spans="1:3" ht="15" x14ac:dyDescent="0.25">
      <c r="A2" s="1" t="s">
        <v>0</v>
      </c>
    </row>
    <row r="3" spans="1:3" ht="15" customHeight="1" x14ac:dyDescent="0.25">
      <c r="A3" s="109" t="s">
        <v>85</v>
      </c>
      <c r="B3" s="109"/>
    </row>
    <row r="4" spans="1:3" ht="15" customHeight="1" x14ac:dyDescent="0.25">
      <c r="A4" s="109"/>
      <c r="B4" s="109"/>
    </row>
    <row r="5" spans="1:3" ht="15" x14ac:dyDescent="0.25">
      <c r="A5" s="1"/>
    </row>
    <row r="6" spans="1:3" x14ac:dyDescent="0.25">
      <c r="A6" s="2" t="s">
        <v>2</v>
      </c>
      <c r="B6" s="2" t="s">
        <v>3</v>
      </c>
    </row>
    <row r="7" spans="1:3" x14ac:dyDescent="0.25">
      <c r="A7" s="2" t="s">
        <v>4</v>
      </c>
      <c r="B7" s="2" t="s">
        <v>5</v>
      </c>
    </row>
    <row r="8" spans="1:3" x14ac:dyDescent="0.25">
      <c r="A8" s="2" t="s">
        <v>6</v>
      </c>
      <c r="B8" s="2" t="s">
        <v>7</v>
      </c>
    </row>
    <row r="9" spans="1:3" ht="15" x14ac:dyDescent="0.25">
      <c r="A9" s="1"/>
      <c r="B9" s="2" t="s">
        <v>8</v>
      </c>
    </row>
    <row r="11" spans="1:3" ht="15" x14ac:dyDescent="0.25">
      <c r="A11" s="54"/>
      <c r="B11" s="110" t="s">
        <v>57</v>
      </c>
      <c r="C11" s="110" t="s">
        <v>58</v>
      </c>
    </row>
    <row r="12" spans="1:3" ht="15" x14ac:dyDescent="0.3">
      <c r="A12" s="55" t="s">
        <v>9</v>
      </c>
      <c r="B12" s="111"/>
      <c r="C12" s="111"/>
    </row>
    <row r="13" spans="1:3" ht="15" x14ac:dyDescent="0.3">
      <c r="A13" s="8" t="s">
        <v>86</v>
      </c>
      <c r="B13" s="11"/>
      <c r="C13" s="11"/>
    </row>
    <row r="14" spans="1:3" ht="15" x14ac:dyDescent="0.25">
      <c r="A14" s="2" t="s">
        <v>87</v>
      </c>
      <c r="B14" s="56">
        <v>-1461174</v>
      </c>
      <c r="C14" s="56">
        <v>-559593</v>
      </c>
    </row>
    <row r="15" spans="1:3" ht="11.25" customHeight="1" x14ac:dyDescent="0.25">
      <c r="B15" s="57"/>
      <c r="C15" s="48"/>
    </row>
    <row r="16" spans="1:3" x14ac:dyDescent="0.25">
      <c r="A16" s="2" t="s">
        <v>88</v>
      </c>
      <c r="B16" s="57"/>
      <c r="C16" s="48"/>
    </row>
    <row r="17" spans="1:8" x14ac:dyDescent="0.25">
      <c r="A17" s="2" t="s">
        <v>89</v>
      </c>
      <c r="B17" s="10">
        <v>223793</v>
      </c>
      <c r="C17" s="48">
        <v>170591</v>
      </c>
      <c r="E17" s="11"/>
      <c r="H17" s="11"/>
    </row>
    <row r="18" spans="1:8" x14ac:dyDescent="0.25">
      <c r="A18" s="2" t="s">
        <v>90</v>
      </c>
      <c r="B18" s="48">
        <v>19065</v>
      </c>
      <c r="C18" s="58">
        <v>708</v>
      </c>
    </row>
    <row r="19" spans="1:8" x14ac:dyDescent="0.25">
      <c r="A19" s="2" t="s">
        <v>133</v>
      </c>
      <c r="B19" s="48">
        <v>40133</v>
      </c>
      <c r="C19" s="60">
        <v>0</v>
      </c>
    </row>
    <row r="20" spans="1:8" x14ac:dyDescent="0.25">
      <c r="A20" s="2" t="s">
        <v>91</v>
      </c>
      <c r="B20" s="48" t="s">
        <v>92</v>
      </c>
      <c r="C20" s="59">
        <v>-41209</v>
      </c>
    </row>
    <row r="21" spans="1:8" x14ac:dyDescent="0.25">
      <c r="A21" s="3" t="s">
        <v>93</v>
      </c>
      <c r="B21" s="60">
        <v>-385718</v>
      </c>
      <c r="C21" s="60">
        <v>0</v>
      </c>
    </row>
    <row r="22" spans="1:8" x14ac:dyDescent="0.25">
      <c r="A22" s="12" t="s">
        <v>94</v>
      </c>
      <c r="B22" s="14">
        <v>-214860</v>
      </c>
      <c r="C22" s="14">
        <v>0</v>
      </c>
    </row>
    <row r="23" spans="1:8" ht="30" x14ac:dyDescent="0.3">
      <c r="A23" s="61" t="s">
        <v>95</v>
      </c>
      <c r="B23" s="56">
        <f>SUM(B14:B22)</f>
        <v>-1778761</v>
      </c>
      <c r="C23" s="56">
        <f>SUM(C14:C22)</f>
        <v>-429503</v>
      </c>
    </row>
    <row r="24" spans="1:8" x14ac:dyDescent="0.25">
      <c r="A24" s="11" t="s">
        <v>96</v>
      </c>
      <c r="B24" s="10">
        <v>-1530477</v>
      </c>
      <c r="C24" s="10">
        <v>-794567</v>
      </c>
    </row>
    <row r="25" spans="1:8" x14ac:dyDescent="0.25">
      <c r="A25" s="11" t="s">
        <v>97</v>
      </c>
      <c r="B25" s="10">
        <v>-677173</v>
      </c>
      <c r="C25" s="10">
        <v>107032</v>
      </c>
    </row>
    <row r="26" spans="1:8" x14ac:dyDescent="0.25">
      <c r="A26" s="62" t="s">
        <v>98</v>
      </c>
      <c r="B26" s="14">
        <v>1043961</v>
      </c>
      <c r="C26" s="10">
        <v>-1387100</v>
      </c>
    </row>
    <row r="27" spans="1:8" ht="15" x14ac:dyDescent="0.3">
      <c r="A27" s="63" t="s">
        <v>99</v>
      </c>
      <c r="B27" s="64">
        <f>SUM(B23:B26)</f>
        <v>-2942450</v>
      </c>
      <c r="C27" s="64">
        <f>SUM(C23:C26)</f>
        <v>-2504138</v>
      </c>
    </row>
    <row r="28" spans="1:8" x14ac:dyDescent="0.25">
      <c r="A28" s="65" t="s">
        <v>100</v>
      </c>
      <c r="B28" s="66">
        <v>-58720</v>
      </c>
      <c r="C28" s="66">
        <v>-27159</v>
      </c>
    </row>
    <row r="29" spans="1:8" ht="30" x14ac:dyDescent="0.3">
      <c r="A29" s="67" t="s">
        <v>101</v>
      </c>
      <c r="B29" s="64">
        <f>SUM(B27:B28)</f>
        <v>-3001170</v>
      </c>
      <c r="C29" s="64">
        <f>SUM(C27:C28)</f>
        <v>-2531297</v>
      </c>
    </row>
    <row r="30" spans="1:8" x14ac:dyDescent="0.25">
      <c r="A30" s="11"/>
      <c r="B30" s="57"/>
      <c r="C30" s="48"/>
    </row>
    <row r="31" spans="1:8" ht="15" x14ac:dyDescent="0.3">
      <c r="A31" s="68" t="s">
        <v>102</v>
      </c>
      <c r="B31" s="57"/>
      <c r="C31" s="48"/>
    </row>
    <row r="32" spans="1:8" x14ac:dyDescent="0.25">
      <c r="A32" s="11" t="s">
        <v>103</v>
      </c>
      <c r="B32" s="10">
        <v>-124290</v>
      </c>
      <c r="C32" s="10">
        <v>-341866</v>
      </c>
    </row>
    <row r="33" spans="1:6" x14ac:dyDescent="0.25">
      <c r="A33" s="11" t="s">
        <v>104</v>
      </c>
      <c r="B33" s="48">
        <v>39795</v>
      </c>
      <c r="C33" s="48">
        <v>0</v>
      </c>
    </row>
    <row r="34" spans="1:6" x14ac:dyDescent="0.25">
      <c r="A34" s="11" t="s">
        <v>105</v>
      </c>
      <c r="B34" s="10">
        <v>-104206</v>
      </c>
      <c r="C34" s="34"/>
    </row>
    <row r="35" spans="1:6" x14ac:dyDescent="0.25">
      <c r="A35" s="11" t="s">
        <v>106</v>
      </c>
      <c r="B35" s="10">
        <v>0</v>
      </c>
      <c r="C35" s="10">
        <v>-47629</v>
      </c>
    </row>
    <row r="36" spans="1:6" ht="30" x14ac:dyDescent="0.3">
      <c r="A36" s="69" t="s">
        <v>107</v>
      </c>
      <c r="B36" s="70">
        <f>SUM(B32:B34)</f>
        <v>-188701</v>
      </c>
      <c r="C36" s="70">
        <f>SUM(C32:C35)</f>
        <v>-389495</v>
      </c>
    </row>
    <row r="37" spans="1:6" x14ac:dyDescent="0.25">
      <c r="A37" s="11"/>
      <c r="B37" s="57"/>
      <c r="C37" s="48"/>
    </row>
    <row r="38" spans="1:6" ht="15" x14ac:dyDescent="0.3">
      <c r="A38" s="68" t="s">
        <v>108</v>
      </c>
      <c r="B38" s="57"/>
      <c r="C38" s="48"/>
    </row>
    <row r="39" spans="1:6" x14ac:dyDescent="0.25">
      <c r="A39" s="11" t="s">
        <v>109</v>
      </c>
      <c r="B39" s="48">
        <v>3340466</v>
      </c>
      <c r="C39" s="48">
        <v>3751295</v>
      </c>
    </row>
    <row r="40" spans="1:6" ht="15" x14ac:dyDescent="0.3">
      <c r="A40" s="71" t="s">
        <v>110</v>
      </c>
      <c r="B40" s="70">
        <f>SUM(B39:B39)</f>
        <v>3340466</v>
      </c>
      <c r="C40" s="70">
        <f>SUM(C39:C39)</f>
        <v>3751295</v>
      </c>
    </row>
    <row r="41" spans="1:6" x14ac:dyDescent="0.25">
      <c r="A41" s="72"/>
      <c r="B41" s="73" t="s">
        <v>30</v>
      </c>
      <c r="C41" s="73"/>
    </row>
    <row r="42" spans="1:6" ht="15" x14ac:dyDescent="0.3">
      <c r="A42" s="15" t="s">
        <v>111</v>
      </c>
      <c r="B42" s="74">
        <f>B29+B36+B40</f>
        <v>150595</v>
      </c>
      <c r="C42" s="74">
        <f>C29+C36+C40</f>
        <v>830503</v>
      </c>
      <c r="E42" s="11"/>
    </row>
    <row r="43" spans="1:6" ht="15" x14ac:dyDescent="0.3">
      <c r="A43" s="15" t="s">
        <v>112</v>
      </c>
      <c r="B43" s="75">
        <v>117504</v>
      </c>
      <c r="C43" s="75">
        <v>128564</v>
      </c>
      <c r="E43" s="11"/>
      <c r="F43" s="11" t="s">
        <v>30</v>
      </c>
    </row>
    <row r="44" spans="1:6" x14ac:dyDescent="0.25">
      <c r="B44" s="48"/>
      <c r="C44" s="48" t="s">
        <v>30</v>
      </c>
    </row>
    <row r="45" spans="1:6" ht="15.75" thickBot="1" x14ac:dyDescent="0.35">
      <c r="A45" s="19" t="s">
        <v>113</v>
      </c>
      <c r="B45" s="76">
        <v>268099</v>
      </c>
      <c r="C45" s="76">
        <v>959067</v>
      </c>
    </row>
    <row r="46" spans="1:6" ht="15" x14ac:dyDescent="0.25">
      <c r="A46"/>
      <c r="B46" s="11" t="s">
        <v>30</v>
      </c>
    </row>
    <row r="48" spans="1:6" ht="15" x14ac:dyDescent="0.3">
      <c r="A48" s="35" t="s">
        <v>135</v>
      </c>
      <c r="B48" s="36" t="s">
        <v>134</v>
      </c>
      <c r="C48" s="8"/>
    </row>
    <row r="49" spans="1:3" ht="15" x14ac:dyDescent="0.3">
      <c r="A49" s="35"/>
      <c r="B49" s="36"/>
      <c r="C49" s="8"/>
    </row>
    <row r="50" spans="1:3" ht="15" x14ac:dyDescent="0.3">
      <c r="A50" s="35" t="s">
        <v>53</v>
      </c>
      <c r="B50" s="36" t="s">
        <v>54</v>
      </c>
      <c r="C50" s="8"/>
    </row>
    <row r="52" spans="1:3" ht="15" x14ac:dyDescent="0.3">
      <c r="A52" s="8" t="s">
        <v>55</v>
      </c>
    </row>
    <row r="53" spans="1:3" ht="15" x14ac:dyDescent="0.3">
      <c r="A53" s="8"/>
      <c r="B53" s="17" t="s">
        <v>30</v>
      </c>
      <c r="C53" s="17" t="s">
        <v>30</v>
      </c>
    </row>
    <row r="54" spans="1:3" x14ac:dyDescent="0.25">
      <c r="B54" s="17" t="s">
        <v>30</v>
      </c>
      <c r="C54" s="17" t="s">
        <v>30</v>
      </c>
    </row>
  </sheetData>
  <mergeCells count="3">
    <mergeCell ref="A3:B4"/>
    <mergeCell ref="B11:B12"/>
    <mergeCell ref="C11:C12"/>
  </mergeCells>
  <pageMargins left="0.25" right="0.25" top="0.75" bottom="0.75" header="0.3" footer="0.3"/>
  <pageSetup paperSize="9" scale="83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5"/>
  <sheetViews>
    <sheetView topLeftCell="A7" workbookViewId="0">
      <selection activeCell="H23" sqref="H23"/>
    </sheetView>
  </sheetViews>
  <sheetFormatPr defaultRowHeight="15" x14ac:dyDescent="0.3"/>
  <cols>
    <col min="1" max="1" width="36.28515625" style="2" customWidth="1"/>
    <col min="2" max="2" width="12" style="2" customWidth="1"/>
    <col min="3" max="4" width="16.28515625" style="2" customWidth="1"/>
    <col min="5" max="5" width="12.28515625" style="2" bestFit="1" customWidth="1"/>
    <col min="6" max="6" width="22.42578125" style="2" customWidth="1"/>
    <col min="7" max="7" width="10.85546875" style="8" customWidth="1"/>
    <col min="8" max="8" width="14.140625" style="2" customWidth="1"/>
    <col min="9" max="9" width="13" style="2" customWidth="1"/>
    <col min="10" max="16384" width="9.140625" style="2"/>
  </cols>
  <sheetData>
    <row r="2" spans="1:9" x14ac:dyDescent="0.3">
      <c r="A2" s="8" t="s">
        <v>114</v>
      </c>
    </row>
    <row r="3" spans="1:9" x14ac:dyDescent="0.3">
      <c r="A3" s="36" t="s">
        <v>115</v>
      </c>
      <c r="B3" s="36"/>
      <c r="C3" s="36"/>
      <c r="D3" s="36"/>
      <c r="E3" s="36"/>
      <c r="F3" s="36"/>
      <c r="G3" s="36"/>
      <c r="H3" s="36"/>
      <c r="I3" s="36"/>
    </row>
    <row r="4" spans="1:9" x14ac:dyDescent="0.3">
      <c r="A4" s="36" t="s">
        <v>116</v>
      </c>
      <c r="B4" s="36"/>
      <c r="C4" s="36"/>
      <c r="D4" s="36"/>
      <c r="E4" s="36"/>
      <c r="F4" s="36"/>
      <c r="G4" s="36"/>
      <c r="H4" s="36"/>
      <c r="I4" s="36"/>
    </row>
    <row r="6" spans="1:9" x14ac:dyDescent="0.3">
      <c r="A6" s="2" t="s">
        <v>2</v>
      </c>
      <c r="B6" s="2" t="s">
        <v>3</v>
      </c>
    </row>
    <row r="7" spans="1:9" x14ac:dyDescent="0.3">
      <c r="A7" s="2" t="s">
        <v>4</v>
      </c>
      <c r="B7" s="2" t="s">
        <v>5</v>
      </c>
    </row>
    <row r="8" spans="1:9" x14ac:dyDescent="0.3">
      <c r="A8" s="2" t="s">
        <v>6</v>
      </c>
      <c r="B8" s="2" t="s">
        <v>7</v>
      </c>
    </row>
    <row r="9" spans="1:9" x14ac:dyDescent="0.3">
      <c r="B9" s="2" t="s">
        <v>8</v>
      </c>
    </row>
    <row r="11" spans="1:9" ht="15" customHeight="1" x14ac:dyDescent="0.3">
      <c r="A11" s="78"/>
      <c r="B11" s="79" t="s">
        <v>117</v>
      </c>
      <c r="C11" s="79"/>
      <c r="D11" s="79"/>
      <c r="E11" s="79"/>
      <c r="F11" s="79"/>
      <c r="G11" s="79"/>
      <c r="H11" s="80" t="s">
        <v>118</v>
      </c>
      <c r="I11" s="80" t="s">
        <v>119</v>
      </c>
    </row>
    <row r="12" spans="1:9" ht="30" customHeight="1" x14ac:dyDescent="0.3">
      <c r="A12" s="81"/>
      <c r="B12" s="82" t="s">
        <v>120</v>
      </c>
      <c r="C12" s="83"/>
      <c r="D12" s="84" t="s">
        <v>121</v>
      </c>
      <c r="E12" s="80" t="s">
        <v>33</v>
      </c>
      <c r="F12" s="80" t="s">
        <v>122</v>
      </c>
      <c r="G12" s="80" t="s">
        <v>123</v>
      </c>
      <c r="H12" s="85"/>
      <c r="I12" s="85"/>
    </row>
    <row r="13" spans="1:9" ht="45" x14ac:dyDescent="0.25">
      <c r="A13" s="86" t="s">
        <v>124</v>
      </c>
      <c r="B13" s="87" t="s">
        <v>84</v>
      </c>
      <c r="C13" s="87" t="s">
        <v>125</v>
      </c>
      <c r="D13" s="88" t="s">
        <v>126</v>
      </c>
      <c r="E13" s="88"/>
      <c r="F13" s="88"/>
      <c r="G13" s="88"/>
      <c r="H13" s="88"/>
      <c r="I13" s="88"/>
    </row>
    <row r="14" spans="1:9" s="22" customFormat="1" x14ac:dyDescent="0.25">
      <c r="A14" s="89" t="s">
        <v>127</v>
      </c>
      <c r="B14" s="90">
        <v>779342</v>
      </c>
      <c r="C14" s="90">
        <v>12875173</v>
      </c>
      <c r="D14" s="91">
        <v>-35700</v>
      </c>
      <c r="E14" s="90">
        <v>3416821</v>
      </c>
      <c r="F14" s="92">
        <v>-20932283</v>
      </c>
      <c r="G14" s="92">
        <f>SUM(B14:F14)</f>
        <v>-3896647</v>
      </c>
      <c r="H14" s="92">
        <v>-578489</v>
      </c>
      <c r="I14" s="92">
        <f>SUM(G14:H14)</f>
        <v>-4475136</v>
      </c>
    </row>
    <row r="15" spans="1:9" s="98" customFormat="1" x14ac:dyDescent="0.25">
      <c r="A15" s="93" t="s">
        <v>128</v>
      </c>
      <c r="B15" s="94" t="s">
        <v>30</v>
      </c>
      <c r="C15" s="94" t="s">
        <v>30</v>
      </c>
      <c r="D15" s="95"/>
      <c r="E15" s="94">
        <v>0</v>
      </c>
      <c r="F15" s="96">
        <v>-1146577</v>
      </c>
      <c r="G15" s="97">
        <f>SUM(B15:F15)</f>
        <v>-1146577</v>
      </c>
      <c r="H15" s="96">
        <v>-314597</v>
      </c>
      <c r="I15" s="97">
        <f>SUM(G15:H15)</f>
        <v>-1461174</v>
      </c>
    </row>
    <row r="16" spans="1:9" s="98" customFormat="1" x14ac:dyDescent="0.25">
      <c r="A16" s="93" t="s">
        <v>129</v>
      </c>
      <c r="B16" s="94"/>
      <c r="C16" s="94"/>
      <c r="D16" s="95"/>
      <c r="E16" s="99">
        <v>-56041</v>
      </c>
      <c r="F16" s="96">
        <v>56041</v>
      </c>
      <c r="G16" s="97">
        <f>SUM(B16:F16)</f>
        <v>0</v>
      </c>
      <c r="H16" s="96"/>
      <c r="I16" s="97"/>
    </row>
    <row r="17" spans="1:9" s="22" customFormat="1" x14ac:dyDescent="0.25">
      <c r="A17" s="89" t="s">
        <v>130</v>
      </c>
      <c r="B17" s="90">
        <f t="shared" ref="B17:I17" si="0">SUM(B14:B16)</f>
        <v>779342</v>
      </c>
      <c r="C17" s="90">
        <f t="shared" si="0"/>
        <v>12875173</v>
      </c>
      <c r="D17" s="92">
        <f t="shared" si="0"/>
        <v>-35700</v>
      </c>
      <c r="E17" s="90">
        <f>SUM(E14:E16)</f>
        <v>3360780</v>
      </c>
      <c r="F17" s="92">
        <f>SUM(F14:F16)</f>
        <v>-22022819</v>
      </c>
      <c r="G17" s="92">
        <f>SUM(G14:G16)</f>
        <v>-5043224</v>
      </c>
      <c r="H17" s="92">
        <f t="shared" si="0"/>
        <v>-893086</v>
      </c>
      <c r="I17" s="92">
        <f t="shared" si="0"/>
        <v>-5936310</v>
      </c>
    </row>
    <row r="18" spans="1:9" ht="13.5" x14ac:dyDescent="0.25">
      <c r="B18" s="77"/>
      <c r="C18" s="77"/>
      <c r="D18" s="77"/>
      <c r="E18" s="77"/>
      <c r="F18" s="77"/>
      <c r="G18" s="77"/>
      <c r="H18" s="77"/>
      <c r="I18" s="77"/>
    </row>
    <row r="19" spans="1:9" ht="13.5" x14ac:dyDescent="0.25">
      <c r="B19" s="77"/>
      <c r="C19" s="77"/>
      <c r="D19" s="77"/>
      <c r="E19" s="77"/>
      <c r="F19" s="77"/>
      <c r="G19" s="77"/>
      <c r="H19" s="77"/>
      <c r="I19" s="77"/>
    </row>
    <row r="20" spans="1:9" x14ac:dyDescent="0.3">
      <c r="A20" s="35" t="s">
        <v>135</v>
      </c>
      <c r="B20" s="8"/>
      <c r="E20" s="36" t="s">
        <v>134</v>
      </c>
    </row>
    <row r="21" spans="1:9" x14ac:dyDescent="0.3">
      <c r="A21" s="35"/>
      <c r="B21" s="8"/>
      <c r="F21" s="8"/>
    </row>
    <row r="22" spans="1:9" x14ac:dyDescent="0.3">
      <c r="A22" s="35" t="s">
        <v>131</v>
      </c>
      <c r="B22" s="8"/>
      <c r="E22" s="8" t="s">
        <v>54</v>
      </c>
      <c r="F22" s="8"/>
    </row>
    <row r="23" spans="1:9" x14ac:dyDescent="0.3">
      <c r="B23" s="8"/>
      <c r="F23" s="8" t="s">
        <v>30</v>
      </c>
    </row>
    <row r="24" spans="1:9" x14ac:dyDescent="0.3">
      <c r="A24" s="8" t="s">
        <v>55</v>
      </c>
    </row>
    <row r="25" spans="1:9" x14ac:dyDescent="0.3">
      <c r="A25" s="8"/>
    </row>
  </sheetData>
  <pageMargins left="0.25" right="0.25" top="0.75" bottom="0.75" header="0.3" footer="0.3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 3</vt:lpstr>
      <vt:lpstr>форма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Crown</dc:creator>
  <cp:lastModifiedBy>Crown</cp:lastModifiedBy>
  <cp:lastPrinted>2015-08-21T11:21:39Z</cp:lastPrinted>
  <dcterms:created xsi:type="dcterms:W3CDTF">2015-08-20T10:00:21Z</dcterms:created>
  <dcterms:modified xsi:type="dcterms:W3CDTF">2015-08-21T11:29:25Z</dcterms:modified>
</cp:coreProperties>
</file>