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D:\Рабочий Стол\2020\Отчет KASE за 1-ый-в 2020\Отчет 1 кв 2020г\"/>
    </mc:Choice>
  </mc:AlternateContent>
  <xr:revisionPtr revIDLastSave="0" documentId="13_ncr:1_{125C79F6-7A0F-4D85-9233-52CF5FD21843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2" l="1"/>
  <c r="D49" i="2"/>
  <c r="B43" i="3" l="1"/>
  <c r="A25" i="4" l="1"/>
  <c r="E22" i="4"/>
  <c r="A22" i="4"/>
  <c r="E20" i="4"/>
  <c r="A20" i="4"/>
  <c r="H16" i="4"/>
  <c r="E16" i="4"/>
  <c r="D16" i="4"/>
  <c r="C16" i="4"/>
  <c r="B16" i="4"/>
  <c r="G15" i="4"/>
  <c r="I15" i="4" s="1"/>
  <c r="G14" i="4"/>
  <c r="I14" i="4" s="1"/>
  <c r="G13" i="4"/>
  <c r="I13" i="4" s="1"/>
  <c r="G12" i="4"/>
  <c r="I12" i="4" s="1"/>
  <c r="G11" i="4"/>
  <c r="I11" i="4" s="1"/>
  <c r="F16" i="4"/>
  <c r="G10" i="4"/>
  <c r="I10" i="4" s="1"/>
  <c r="G9" i="4"/>
  <c r="I9" i="4" s="1"/>
  <c r="A53" i="3"/>
  <c r="B50" i="3"/>
  <c r="A50" i="3"/>
  <c r="B48" i="3"/>
  <c r="A48" i="3"/>
  <c r="C40" i="3"/>
  <c r="B40" i="3"/>
  <c r="C34" i="3"/>
  <c r="B34" i="3"/>
  <c r="C7" i="3"/>
  <c r="C16" i="3" s="1"/>
  <c r="C21" i="3" s="1"/>
  <c r="C25" i="3" s="1"/>
  <c r="C42" i="3" s="1"/>
  <c r="C45" i="3" s="1"/>
  <c r="B16" i="3"/>
  <c r="B21" i="3" s="1"/>
  <c r="B25" i="3" s="1"/>
  <c r="B54" i="2"/>
  <c r="D51" i="2"/>
  <c r="B51" i="2"/>
  <c r="D41" i="2"/>
  <c r="C41" i="2"/>
  <c r="D35" i="2"/>
  <c r="D38" i="2" s="1"/>
  <c r="D40" i="2" s="1"/>
  <c r="D42" i="2" s="1"/>
  <c r="C35" i="2"/>
  <c r="C38" i="2" s="1"/>
  <c r="D12" i="2"/>
  <c r="D20" i="2" s="1"/>
  <c r="D25" i="2" s="1"/>
  <c r="D29" i="2" s="1"/>
  <c r="C12" i="2"/>
  <c r="C20" i="2" s="1"/>
  <c r="C25" i="2" s="1"/>
  <c r="C29" i="2" s="1"/>
  <c r="C14" i="1"/>
  <c r="D14" i="1"/>
  <c r="C24" i="1"/>
  <c r="C25" i="1" s="1"/>
  <c r="D24" i="1"/>
  <c r="D25" i="1" s="1"/>
  <c r="C32" i="1"/>
  <c r="C34" i="1"/>
  <c r="D34" i="1"/>
  <c r="C43" i="1"/>
  <c r="D43" i="1"/>
  <c r="C50" i="1"/>
  <c r="D50" i="1"/>
  <c r="D51" i="1" s="1"/>
  <c r="D52" i="1" s="1"/>
  <c r="C55" i="1"/>
  <c r="D55" i="1"/>
  <c r="C56" i="1"/>
  <c r="D56" i="1"/>
  <c r="C40" i="2" l="1"/>
  <c r="C42" i="2" s="1"/>
  <c r="B42" i="3"/>
  <c r="B45" i="3" s="1"/>
  <c r="C51" i="1"/>
  <c r="C52" i="1" s="1"/>
  <c r="I16" i="4"/>
  <c r="G16" i="4"/>
</calcChain>
</file>

<file path=xl/sharedStrings.xml><?xml version="1.0" encoding="utf-8"?>
<sst xmlns="http://schemas.openxmlformats.org/spreadsheetml/2006/main" count="157" uniqueCount="135">
  <si>
    <t>АО «АТАМЕКЕН-АГРО»</t>
  </si>
  <si>
    <t>В тысячах казахстанских тенге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</si>
  <si>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</si>
  <si>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</si>
  <si>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</si>
  <si>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</si>
  <si>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</si>
  <si>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</si>
  <si>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</si>
  <si>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</si>
  <si>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</si>
  <si>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</si>
  <si>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</si>
  <si>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</si>
  <si>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Итого краткосрочные активы</t>
  </si>
  <si>
    <t>ВСЕГО АКТИВЫ</t>
  </si>
  <si>
    <t>КАПИТАЛ</t>
  </si>
  <si>
    <t xml:space="preserve"> </t>
  </si>
  <si>
    <t>Выкупленные собственные простые акции</t>
  </si>
  <si>
    <t>Резерв по переоценке</t>
  </si>
  <si>
    <t>Накопленный убыток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</si>
  <si>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</si>
  <si>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</si>
  <si>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</si>
  <si>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</si>
  <si>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</si>
  <si>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</si>
  <si>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</si>
  <si>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</si>
  <si>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</si>
  <si>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</si>
  <si>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</si>
  <si>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Итого краткосрочные обязательства</t>
  </si>
  <si>
    <t>ВСЕГО ОБЯЗАТЕЛЬСТВА</t>
  </si>
  <si>
    <t>ВСЕГО ОБЯЗАТЕЛЬСТВА И КАПИТАЛА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</si>
  <si>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</si>
  <si>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</si>
  <si>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</si>
  <si>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</si>
  <si>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</si>
  <si>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</si>
  <si>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</si>
  <si>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</si>
  <si>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</si>
  <si>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</si>
  <si>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</si>
  <si>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</si>
  <si>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</si>
  <si>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</si>
  <si>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</si>
  <si>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</si>
  <si>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 xml:space="preserve">Прибыль / (убыток) за год </t>
  </si>
  <si>
    <t>Прибыль/(убыток), относимый на :</t>
  </si>
  <si>
    <t xml:space="preserve"> - неконтролирующую долю</t>
  </si>
  <si>
    <t>Прибыль/(убыток) за год</t>
  </si>
  <si>
    <t xml:space="preserve">Прочий совокупный доход </t>
  </si>
  <si>
    <t>Всего совокупный доход за период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</si>
  <si>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</si>
  <si>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</si>
  <si>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</si>
  <si>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</si>
  <si>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</si>
  <si>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</si>
  <si>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Уменьшение запасов</t>
  </si>
  <si>
    <t>Увеличение/(уменьшение) торговой и прочей кредиторской задолженности</t>
  </si>
  <si>
    <t xml:space="preserve">Оттоки денежных средств от операционной деятельности </t>
  </si>
  <si>
    <t xml:space="preserve">Подоходный налог уплаченный 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</si>
  <si>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</si>
  <si>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</si>
  <si>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Поступления от продажи основных средств</t>
  </si>
  <si>
    <t>Приобретение биологических активов</t>
  </si>
  <si>
    <t>Приобритение доли в дочерних предприятиях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</si>
  <si>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</si>
  <si>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</si>
  <si>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>Чистая сумма денежных средств, от финансовой деятельности</t>
  </si>
  <si>
    <t>Чистое изменение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</si>
  <si>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</si>
  <si>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</si>
  <si>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АО "Атамекен-Агро"</t>
  </si>
  <si>
    <t>Консолидированный промежуточный сжатый Отчет об изменениях в капитале</t>
  </si>
  <si>
    <t>Контролирующая компания</t>
  </si>
  <si>
    <t xml:space="preserve">Доля меньшинства </t>
  </si>
  <si>
    <t>Нераспределенная прибыль /(непокрытый убыток)</t>
  </si>
  <si>
    <t>Итого</t>
  </si>
  <si>
    <t>в тыс. тенге</t>
  </si>
  <si>
    <t>привилегированные акции</t>
  </si>
  <si>
    <t>совокупный доход(убыток) за период</t>
  </si>
  <si>
    <t>Убытки за вычетом прибылей по курсовой разнице</t>
  </si>
  <si>
    <t xml:space="preserve">Финансовые расходы </t>
  </si>
  <si>
    <t>Доход по НДС по специальному налоговому режиму</t>
  </si>
  <si>
    <t>(Увеличение ) / уменьшение прочих долгосрочных активов</t>
  </si>
  <si>
    <t>Проценты уплаченные, за вычетом полученных субсидий</t>
  </si>
  <si>
    <t>Проценты полученные</t>
  </si>
  <si>
    <t xml:space="preserve">Погашение кредитов и займов </t>
  </si>
  <si>
    <t>Погашение обязательства по финансовой аренде</t>
  </si>
  <si>
    <t>Выпушенные акции</t>
  </si>
  <si>
    <t>Изменение в неконтролирующей доли дочерних предприятий</t>
  </si>
  <si>
    <t>Размещение депозитов</t>
  </si>
  <si>
    <t>Снятие депозитов</t>
  </si>
  <si>
    <t>Прибыль / (убыток) от переоценки биологических активов</t>
  </si>
  <si>
    <t>Амортизацию основных средств и нематериальных активов</t>
  </si>
  <si>
    <t>Прочие</t>
  </si>
  <si>
    <t>Поступление кредитов и займов</t>
  </si>
  <si>
    <t>Влияние изменения обменного курса валют на денежные средства и их эквиваленты</t>
  </si>
  <si>
    <t>Выкупленные собственные акции</t>
  </si>
  <si>
    <t>Акционерный капитал</t>
  </si>
  <si>
    <t>Перенос на нераспределеную прибыль</t>
  </si>
  <si>
    <t>Прочие краткосрочные активы</t>
  </si>
  <si>
    <t>Доходы будущих периодов по государственным займам</t>
  </si>
  <si>
    <t>Задолженность по корпоративному подоходному налогу</t>
  </si>
  <si>
    <t xml:space="preserve"> - собственников Группы</t>
  </si>
  <si>
    <t>Всего совокупный доход / (убыток), относимый на:</t>
  </si>
  <si>
    <t>Итого совокупный доход / (убыток) за период</t>
  </si>
  <si>
    <t xml:space="preserve">Денежные средства с ограничением в использовании </t>
  </si>
  <si>
    <t>Движение входящего сальдо</t>
  </si>
  <si>
    <t>Прибыль/ (убыток) от переоценки с/х продукции</t>
  </si>
  <si>
    <t>Зам. Председателя Правления</t>
  </si>
  <si>
    <t>Саджитова А. Т.</t>
  </si>
  <si>
    <t>Приобретение основных средств и нематериальных активов</t>
  </si>
  <si>
    <r>
      <t xml:space="preserve">Консолидированный промежуточный сжатый Отчет о движении денежных средств по состоянию за 1 квартал 2020 года </t>
    </r>
    <r>
      <rPr>
        <sz val="10"/>
        <color theme="1"/>
        <rFont val="Book Antiqua"/>
        <family val="1"/>
        <charset val="204"/>
      </rPr>
      <t>(неаудированный)</t>
    </r>
  </si>
  <si>
    <r>
      <t>Консолидированный промежуточный сжатый Отчет о финансовом положении по состоянию на 31 марта 2020 года</t>
    </r>
    <r>
      <rPr>
        <sz val="10"/>
        <rFont val="Book Antiqua"/>
        <family val="1"/>
        <charset val="204"/>
      </rPr>
      <t xml:space="preserve"> (неаудированный)</t>
    </r>
  </si>
  <si>
    <t>31 декабря   2019 г.</t>
  </si>
  <si>
    <t>31 марта 2020 г.</t>
  </si>
  <si>
    <r>
      <t xml:space="preserve">Консолидированный промежуточный сжатый Отчет о прибыли или убытке и прочем совокупном доходе за 1 кварта 2020 года </t>
    </r>
    <r>
      <rPr>
        <sz val="10"/>
        <color theme="1"/>
        <rFont val="Book Antiqua"/>
        <family val="1"/>
        <charset val="204"/>
      </rPr>
      <t>(неаудированный)</t>
    </r>
  </si>
  <si>
    <t>за 1 квартал, закончившийся 31 марта 2020 года (неаудированный)</t>
  </si>
  <si>
    <t>Остаток на 31 декабря 2019 года</t>
  </si>
  <si>
    <t>Остаток на 31 марта 2020 года</t>
  </si>
  <si>
    <t>за 1 квартал 2019 года</t>
  </si>
  <si>
    <t>за 1 квартал 2020 года</t>
  </si>
  <si>
    <t>Присоединение компании</t>
  </si>
  <si>
    <t>И. о. Главного бухгалтера</t>
  </si>
  <si>
    <t>Нурсеитова А. А.</t>
  </si>
  <si>
    <t>29 мая 2020 года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</si>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</sst>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10"/>
      <color rgb="FFFF0000"/>
      <name val="Book Antiqua"/>
      <family val="1"/>
      <charset val="204"/>
    </font>
    <font>
      <b/>
      <i/>
      <sz val="10"/>
      <color rgb="FFFF0000"/>
      <name val="Book Antiqua"/>
      <family val="1"/>
      <charset val="204"/>
    </font>
    <font>
      <sz val="10"/>
      <color rgb="FFFF0000"/>
      <name val="Book Antiqua"/>
      <family val="1"/>
      <charset val="204"/>
    </font>
    <font>
      <sz val="10"/>
      <name val="Book Antiqua"/>
      <family val="1"/>
      <charset val="204"/>
    </font>
    <font>
      <b/>
      <sz val="10"/>
      <name val="Book Antiqua"/>
      <family val="1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/>
    <xf numFmtId="3" fontId="3" fillId="0" borderId="0" xfId="0" applyNumberFormat="1" applyFont="1"/>
    <xf numFmtId="0" fontId="3" fillId="0" borderId="2" xfId="0" applyFont="1" applyBorder="1"/>
    <xf numFmtId="0" fontId="2" fillId="0" borderId="2" xfId="0" applyFont="1" applyBorder="1"/>
    <xf numFmtId="165" fontId="3" fillId="0" borderId="0" xfId="0" applyNumberFormat="1" applyFont="1"/>
    <xf numFmtId="0" fontId="2" fillId="0" borderId="3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wrapText="1"/>
    </xf>
    <xf numFmtId="3" fontId="3" fillId="0" borderId="2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wrapText="1"/>
    </xf>
    <xf numFmtId="3" fontId="2" fillId="0" borderId="0" xfId="0" applyNumberFormat="1" applyFont="1"/>
    <xf numFmtId="3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165" fontId="2" fillId="0" borderId="2" xfId="1" applyNumberFormat="1" applyFont="1" applyBorder="1" applyAlignment="1">
      <alignment horizontal="right" vertical="center" wrapText="1"/>
    </xf>
    <xf numFmtId="3" fontId="7" fillId="0" borderId="0" xfId="0" applyNumberFormat="1" applyFont="1"/>
    <xf numFmtId="0" fontId="3" fillId="0" borderId="11" xfId="0" applyFont="1" applyBorder="1"/>
    <xf numFmtId="0" fontId="2" fillId="0" borderId="6" xfId="0" applyFont="1" applyBorder="1" applyAlignment="1">
      <alignment vertical="top" wrapText="1"/>
    </xf>
    <xf numFmtId="0" fontId="3" fillId="0" borderId="6" xfId="0" quotePrefix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3" fillId="0" borderId="1" xfId="0" applyNumberFormat="1" applyFont="1" applyBorder="1"/>
    <xf numFmtId="3" fontId="3" fillId="0" borderId="0" xfId="0" applyNumberFormat="1" applyFont="1" applyBorder="1"/>
    <xf numFmtId="0" fontId="3" fillId="0" borderId="0" xfId="0" applyFont="1" applyFill="1"/>
    <xf numFmtId="165" fontId="3" fillId="0" borderId="0" xfId="1" applyNumberFormat="1" applyFont="1" applyFill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2" fillId="0" borderId="0" xfId="1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2" fillId="0" borderId="4" xfId="1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/>
    <xf numFmtId="165" fontId="3" fillId="0" borderId="0" xfId="0" applyNumberFormat="1" applyFont="1" applyFill="1"/>
    <xf numFmtId="166" fontId="3" fillId="0" borderId="0" xfId="0" applyNumberFormat="1" applyFont="1"/>
    <xf numFmtId="0" fontId="3" fillId="0" borderId="6" xfId="0" applyFont="1" applyBorder="1"/>
    <xf numFmtId="0" fontId="2" fillId="0" borderId="0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3" fontId="3" fillId="0" borderId="0" xfId="0" applyNumberFormat="1" applyFont="1" applyAlignment="1">
      <alignment vertical="top" wrapText="1"/>
    </xf>
    <xf numFmtId="169" fontId="3" fillId="0" borderId="0" xfId="0" applyNumberFormat="1" applyFont="1"/>
    <xf numFmtId="167" fontId="3" fillId="0" borderId="0" xfId="0" applyNumberFormat="1" applyFont="1"/>
    <xf numFmtId="3" fontId="7" fillId="0" borderId="0" xfId="0" applyNumberFormat="1" applyFont="1" applyFill="1"/>
    <xf numFmtId="166" fontId="3" fillId="0" borderId="2" xfId="1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/>
    <xf numFmtId="165" fontId="2" fillId="0" borderId="2" xfId="1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167" fontId="9" fillId="0" borderId="6" xfId="0" applyNumberFormat="1" applyFont="1" applyFill="1" applyBorder="1" applyAlignment="1">
      <alignment vertical="top" wrapText="1"/>
    </xf>
    <xf numFmtId="165" fontId="9" fillId="0" borderId="6" xfId="1" applyNumberFormat="1" applyFont="1" applyFill="1" applyBorder="1" applyAlignment="1">
      <alignment vertical="center" wrapText="1"/>
    </xf>
    <xf numFmtId="165" fontId="8" fillId="0" borderId="0" xfId="1" applyNumberFormat="1" applyFont="1" applyFill="1" applyAlignment="1">
      <alignment vertical="center" wrapText="1"/>
    </xf>
    <xf numFmtId="165" fontId="9" fillId="0" borderId="11" xfId="1" applyNumberFormat="1" applyFont="1" applyFill="1" applyBorder="1" applyAlignment="1">
      <alignment vertical="center" wrapText="1"/>
    </xf>
    <xf numFmtId="167" fontId="8" fillId="0" borderId="6" xfId="0" applyNumberFormat="1" applyFont="1" applyFill="1" applyBorder="1" applyAlignment="1">
      <alignment vertical="top" wrapText="1"/>
    </xf>
    <xf numFmtId="167" fontId="8" fillId="0" borderId="5" xfId="0" applyNumberFormat="1" applyFont="1" applyFill="1" applyBorder="1" applyAlignment="1">
      <alignment vertical="top" wrapText="1"/>
    </xf>
    <xf numFmtId="165" fontId="8" fillId="0" borderId="6" xfId="1" applyNumberFormat="1" applyFont="1" applyFill="1" applyBorder="1" applyAlignment="1">
      <alignment vertical="center" wrapText="1"/>
    </xf>
    <xf numFmtId="167" fontId="8" fillId="0" borderId="5" xfId="0" applyNumberFormat="1" applyFont="1" applyFill="1" applyBorder="1" applyAlignment="1">
      <alignment vertical="center" wrapText="1"/>
    </xf>
    <xf numFmtId="166" fontId="0" fillId="0" borderId="0" xfId="0" applyNumberFormat="1"/>
    <xf numFmtId="167" fontId="7" fillId="0" borderId="0" xfId="0" applyNumberFormat="1" applyFont="1"/>
    <xf numFmtId="166" fontId="8" fillId="0" borderId="0" xfId="1" applyNumberFormat="1" applyFont="1" applyFill="1" applyAlignment="1">
      <alignment vertical="center" wrapText="1"/>
    </xf>
    <xf numFmtId="165" fontId="7" fillId="0" borderId="0" xfId="0" applyNumberFormat="1" applyFont="1"/>
    <xf numFmtId="3" fontId="9" fillId="0" borderId="3" xfId="0" applyNumberFormat="1" applyFont="1" applyFill="1" applyBorder="1" applyAlignment="1">
      <alignment horizontal="right"/>
    </xf>
    <xf numFmtId="167" fontId="2" fillId="0" borderId="11" xfId="0" applyNumberFormat="1" applyFont="1" applyBorder="1" applyAlignment="1">
      <alignment horizontal="center" vertical="top" wrapText="1"/>
    </xf>
    <xf numFmtId="0" fontId="2" fillId="0" borderId="0" xfId="2" applyFont="1" applyAlignment="1">
      <alignment vertical="center"/>
    </xf>
    <xf numFmtId="0" fontId="3" fillId="0" borderId="0" xfId="2" applyFont="1" applyFill="1"/>
    <xf numFmtId="0" fontId="2" fillId="0" borderId="0" xfId="2" applyFont="1" applyBorder="1" applyAlignment="1">
      <alignment vertical="center"/>
    </xf>
    <xf numFmtId="0" fontId="3" fillId="0" borderId="0" xfId="2" applyFont="1" applyFill="1" applyBorder="1"/>
    <xf numFmtId="0" fontId="4" fillId="0" borderId="0" xfId="2" applyFont="1" applyBorder="1" applyAlignment="1">
      <alignment horizontal="left" vertical="center" wrapText="1"/>
    </xf>
    <xf numFmtId="15" fontId="2" fillId="0" borderId="0" xfId="2" applyNumberFormat="1" applyFont="1" applyFill="1" applyBorder="1" applyAlignment="1">
      <alignment horizontal="center" vertical="center" wrapText="1"/>
    </xf>
    <xf numFmtId="0" fontId="3" fillId="0" borderId="0" xfId="2" applyFont="1"/>
    <xf numFmtId="0" fontId="3" fillId="0" borderId="0" xfId="2" applyFont="1" applyFill="1" applyAlignment="1">
      <alignment horizontal="right" vertical="center" wrapText="1"/>
    </xf>
    <xf numFmtId="0" fontId="3" fillId="0" borderId="0" xfId="2" applyFont="1" applyFill="1" applyAlignment="1">
      <alignment vertical="center" wrapText="1"/>
    </xf>
    <xf numFmtId="0" fontId="2" fillId="0" borderId="0" xfId="2" applyFont="1"/>
    <xf numFmtId="165" fontId="3" fillId="0" borderId="0" xfId="3" applyNumberFormat="1" applyFont="1" applyFill="1" applyAlignment="1">
      <alignment horizontal="right" vertical="center" wrapText="1"/>
    </xf>
    <xf numFmtId="0" fontId="3" fillId="0" borderId="2" xfId="2" applyFont="1" applyBorder="1"/>
    <xf numFmtId="165" fontId="3" fillId="0" borderId="2" xfId="3" applyNumberFormat="1" applyFont="1" applyFill="1" applyBorder="1" applyAlignment="1">
      <alignment horizontal="right" vertical="center" wrapText="1"/>
    </xf>
    <xf numFmtId="0" fontId="2" fillId="0" borderId="2" xfId="2" applyFont="1" applyBorder="1"/>
    <xf numFmtId="165" fontId="2" fillId="0" borderId="2" xfId="2" applyNumberFormat="1" applyFont="1" applyFill="1" applyBorder="1" applyAlignment="1">
      <alignment horizontal="right" vertical="center" wrapText="1"/>
    </xf>
    <xf numFmtId="166" fontId="3" fillId="0" borderId="0" xfId="3" applyNumberFormat="1" applyFont="1" applyFill="1" applyAlignment="1">
      <alignment horizontal="right" vertical="center" wrapText="1"/>
    </xf>
    <xf numFmtId="0" fontId="3" fillId="0" borderId="0" xfId="2" applyFont="1" applyAlignment="1">
      <alignment wrapText="1"/>
    </xf>
    <xf numFmtId="0" fontId="3" fillId="0" borderId="0" xfId="2" applyFont="1" applyBorder="1"/>
    <xf numFmtId="0" fontId="2" fillId="0" borderId="3" xfId="2" applyFont="1" applyBorder="1"/>
    <xf numFmtId="165" fontId="2" fillId="0" borderId="3" xfId="2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horizontal="right" vertical="center" wrapText="1"/>
    </xf>
    <xf numFmtId="3" fontId="3" fillId="0" borderId="0" xfId="2" applyNumberFormat="1" applyFont="1" applyFill="1" applyAlignment="1">
      <alignment horizontal="right" vertical="center" wrapText="1"/>
    </xf>
    <xf numFmtId="165" fontId="3" fillId="0" borderId="0" xfId="3" applyNumberFormat="1" applyFont="1" applyFill="1" applyBorder="1" applyAlignment="1">
      <alignment horizontal="right" vertical="center" wrapText="1"/>
    </xf>
    <xf numFmtId="0" fontId="2" fillId="0" borderId="0" xfId="2" applyFont="1" applyAlignment="1">
      <alignment vertical="top" wrapText="1"/>
    </xf>
    <xf numFmtId="165" fontId="2" fillId="0" borderId="0" xfId="2" applyNumberFormat="1" applyFont="1" applyFill="1" applyAlignment="1">
      <alignment horizontal="right" vertical="center" wrapText="1"/>
    </xf>
    <xf numFmtId="166" fontId="3" fillId="0" borderId="2" xfId="2" applyNumberFormat="1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right" vertical="center" wrapText="1"/>
    </xf>
    <xf numFmtId="165" fontId="2" fillId="0" borderId="3" xfId="2" applyNumberFormat="1" applyFont="1" applyFill="1" applyBorder="1" applyAlignment="1">
      <alignment horizontal="right" wrapText="1"/>
    </xf>
    <xf numFmtId="0" fontId="1" fillId="0" borderId="0" xfId="2"/>
    <xf numFmtId="0" fontId="1" fillId="0" borderId="0" xfId="2" applyFill="1"/>
    <xf numFmtId="0" fontId="5" fillId="0" borderId="2" xfId="2" applyFont="1" applyBorder="1"/>
    <xf numFmtId="165" fontId="6" fillId="0" borderId="2" xfId="2" applyNumberFormat="1" applyFont="1" applyFill="1" applyBorder="1" applyAlignment="1">
      <alignment horizontal="right"/>
    </xf>
    <xf numFmtId="168" fontId="8" fillId="0" borderId="0" xfId="3" applyNumberFormat="1" applyFont="1" applyFill="1" applyBorder="1" applyAlignment="1">
      <alignment horizontal="right" vertical="center" wrapText="1"/>
    </xf>
    <xf numFmtId="0" fontId="3" fillId="0" borderId="3" xfId="2" applyFont="1" applyBorder="1" applyAlignment="1">
      <alignment wrapText="1"/>
    </xf>
    <xf numFmtId="4" fontId="8" fillId="0" borderId="3" xfId="2" applyNumberFormat="1" applyFont="1" applyFill="1" applyBorder="1" applyAlignment="1">
      <alignment horizontal="right"/>
    </xf>
    <xf numFmtId="165" fontId="7" fillId="0" borderId="0" xfId="2" applyNumberFormat="1" applyFont="1" applyFill="1"/>
    <xf numFmtId="165" fontId="3" fillId="0" borderId="0" xfId="2" applyNumberFormat="1" applyFont="1" applyFill="1"/>
    <xf numFmtId="0" fontId="2" fillId="0" borderId="0" xfId="2" applyFont="1" applyAlignment="1">
      <alignment horizontal="left"/>
    </xf>
    <xf numFmtId="0" fontId="2" fillId="0" borderId="0" xfId="2" applyFont="1" applyFill="1" applyAlignment="1"/>
    <xf numFmtId="0" fontId="5" fillId="0" borderId="0" xfId="2" applyFont="1"/>
    <xf numFmtId="165" fontId="6" fillId="0" borderId="0" xfId="2" applyNumberFormat="1" applyFont="1" applyFill="1" applyAlignment="1">
      <alignment horizontal="right"/>
    </xf>
    <xf numFmtId="165" fontId="1" fillId="0" borderId="0" xfId="2" applyNumberFormat="1" applyFill="1"/>
    <xf numFmtId="3" fontId="3" fillId="0" borderId="0" xfId="2" applyNumberFormat="1" applyFont="1" applyAlignment="1">
      <alignment horizontal="right" vertical="center" wrapText="1"/>
    </xf>
    <xf numFmtId="166" fontId="1" fillId="0" borderId="0" xfId="2" applyNumberFormat="1"/>
    <xf numFmtId="165" fontId="3" fillId="0" borderId="2" xfId="2" applyNumberFormat="1" applyFont="1" applyFill="1" applyBorder="1" applyAlignment="1">
      <alignment horizontal="right" vertical="center" wrapText="1"/>
    </xf>
    <xf numFmtId="165" fontId="3" fillId="0" borderId="2" xfId="2" applyNumberFormat="1" applyFont="1" applyBorder="1" applyAlignment="1">
      <alignment horizontal="right" vertical="center" wrapText="1"/>
    </xf>
    <xf numFmtId="0" fontId="2" fillId="0" borderId="0" xfId="2" applyFont="1" applyAlignment="1">
      <alignment wrapText="1"/>
    </xf>
    <xf numFmtId="3" fontId="2" fillId="0" borderId="0" xfId="2" applyNumberFormat="1" applyFont="1" applyFill="1" applyAlignment="1">
      <alignment horizontal="right" vertical="center" wrapText="1"/>
    </xf>
    <xf numFmtId="0" fontId="2" fillId="0" borderId="3" xfId="2" applyFont="1" applyBorder="1" applyAlignment="1">
      <alignment wrapText="1"/>
    </xf>
    <xf numFmtId="0" fontId="2" fillId="0" borderId="0" xfId="2" applyFont="1" applyBorder="1" applyAlignment="1">
      <alignment wrapText="1"/>
    </xf>
    <xf numFmtId="165" fontId="2" fillId="0" borderId="0" xfId="2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0" xfId="4" applyFont="1"/>
    <xf numFmtId="0" fontId="2" fillId="0" borderId="0" xfId="2" applyFont="1" applyFill="1" applyAlignment="1">
      <alignment horizontal="left" indent="4"/>
    </xf>
    <xf numFmtId="0" fontId="9" fillId="0" borderId="0" xfId="2" applyFont="1" applyBorder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4" fillId="0" borderId="0" xfId="2" applyFont="1" applyBorder="1" applyAlignment="1">
      <alignment horizontal="left" wrapText="1"/>
    </xf>
    <xf numFmtId="0" fontId="4" fillId="0" borderId="3" xfId="2" applyFont="1" applyBorder="1" applyAlignment="1">
      <alignment horizontal="left" wrapText="1"/>
    </xf>
    <xf numFmtId="0" fontId="2" fillId="0" borderId="0" xfId="2" applyFont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top" wrapText="1"/>
    </xf>
    <xf numFmtId="167" fontId="2" fillId="0" borderId="1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66" fontId="10" fillId="0" borderId="0" xfId="0" applyNumberFormat="1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13" xfId="0" applyNumberFormat="1" applyFont="1" applyBorder="1" applyAlignment="1">
      <alignment vertical="center" wrapText="1"/>
    </xf>
    <xf numFmtId="166" fontId="11" fillId="0" borderId="0" xfId="0" applyNumberFormat="1" applyFont="1" applyBorder="1" applyAlignment="1">
      <alignment vertical="center" wrapText="1"/>
    </xf>
    <xf numFmtId="168" fontId="2" fillId="0" borderId="0" xfId="2" applyNumberFormat="1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4" xfId="4" xr:uid="{00000000-0005-0000-0000-000001000000}"/>
    <cellStyle name="Обычный 5" xfId="2" xr:uid="{00000000-0005-0000-0000-000002000000}"/>
    <cellStyle name="Финансовый" xfId="1" builtinId="3"/>
    <cellStyle name="Финансовый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4;&#1080;&#1085;&#1072;/Desktop/&#1050;&#1086;&#1085;&#1089;.%20&#1060;&#1080;&#1085;%20&#1086;&#1090;&#1095;&#1077;&#1090;%204%20&#1092;&#1086;&#1088;&#1084;&#1099;_1&#1050;&#1074;.%202020%20&#1040;&#1054;%20&#1040;.&#1040;.%20&#1050;&#1086;&#1088;&#1087;.&#1089;&#1077;&#1082;&#1088;%20&#8212;%20&#1044;&#1088;&#1072;&#1092;&#1090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4;&#1080;&#1085;&#1072;/Desktop/&#1058;&#1072;&#1073;&#1083;&#1080;&#1094;&#1099;%20&#1060;&#1080;&#1085;%20&#1086;&#1090;&#1095;&#1077;&#1090;%204%20&#1092;&#1086;&#1088;&#1084;&#1099;%201%20&#1082;&#1074;%202020%20&#1040;&#1054;%20&#1040;.&#1040;.%20&#1050;&#1086;&#1088;&#1087;.&#1089;&#1077;&#1082;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2"/>
      <sheetName val="форма 3"/>
      <sheetName val="форма 4"/>
      <sheetName val="Лист1"/>
    </sheetNames>
    <sheetDataSet>
      <sheetData sheetId="0">
        <row r="59">
          <cell r="B59" t="str">
            <v>Зам. Председателя Правления</v>
          </cell>
          <cell r="C59" t="str">
            <v>Саджитова А. Т.</v>
          </cell>
        </row>
        <row r="61">
          <cell r="B61" t="str">
            <v>И. о. Главного бухгалтера</v>
          </cell>
          <cell r="C61" t="str">
            <v>Нурсеитова А. А.</v>
          </cell>
        </row>
        <row r="64">
          <cell r="B64" t="str">
            <v>29 мая 2020 года</v>
          </cell>
        </row>
      </sheetData>
      <sheetData sheetId="1">
        <row r="25">
          <cell r="C25">
            <v>1161554</v>
          </cell>
          <cell r="D25">
            <v>576714</v>
          </cell>
        </row>
      </sheetData>
      <sheetData sheetId="2" refreshError="1"/>
      <sheetData sheetId="3" refreshError="1"/>
      <sheetData sheetId="4">
        <row r="10">
          <cell r="D10">
            <v>-568.8987287238549</v>
          </cell>
          <cell r="E10">
            <v>-647.79236951241876</v>
          </cell>
        </row>
        <row r="21">
          <cell r="D21">
            <v>12938.108621795471</v>
          </cell>
          <cell r="E21">
            <v>12938.108621795471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. 31.03."/>
      <sheetName val="Лист2"/>
      <sheetName val="Лист1"/>
      <sheetName val="КЗ"/>
      <sheetName val="форма 2"/>
      <sheetName val="форма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9">
          <cell r="B59" t="str">
            <v>Зам. Председателя Правления</v>
          </cell>
          <cell r="C59" t="str">
            <v>Саджитова А. Т.</v>
          </cell>
        </row>
        <row r="61">
          <cell r="B61" t="str">
            <v>И. о. Главного бухгалтера</v>
          </cell>
          <cell r="C61" t="str">
            <v>Нурсеитова А. А.</v>
          </cell>
        </row>
        <row r="64">
          <cell r="B64" t="str">
            <v>29 мая 2020 года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8"/>
  <sheetViews>
    <sheetView workbookViewId="0">
      <pane xSplit="4" ySplit="6" topLeftCell="E19" activePane="bottomRight" state="frozen"/>
      <selection pane="topRight" activeCell="F1" sqref="F1"/>
      <selection pane="bottomLeft" activeCell="A8" sqref="A8"/>
      <selection pane="bottomRight" activeCell="D22" sqref="D22"/>
    </sheetView>
  </sheetViews>
  <sheetFormatPr defaultRowHeight="15" x14ac:dyDescent="0.25"/>
  <cols>
    <col min="1" max="1" width="4" customWidth="1"/>
    <col min="2" max="2" width="54.42578125" style="99" customWidth="1"/>
    <col min="3" max="3" width="19.42578125" style="100" customWidth="1"/>
    <col min="4" max="4" width="18.28515625" style="100" customWidth="1"/>
    <col min="7" max="7" width="17.85546875" customWidth="1"/>
  </cols>
  <sheetData>
    <row r="2" spans="2:4" ht="15" customHeight="1" x14ac:dyDescent="0.25">
      <c r="B2" s="71" t="s">
        <v>0</v>
      </c>
      <c r="C2" s="72"/>
      <c r="D2" s="72"/>
    </row>
    <row r="3" spans="2:4" ht="15" customHeight="1" x14ac:dyDescent="0.25">
      <c r="B3" s="126" t="s">
        <v>120</v>
      </c>
      <c r="C3" s="126"/>
      <c r="D3" s="126"/>
    </row>
    <row r="4" spans="2:4" x14ac:dyDescent="0.25">
      <c r="B4" s="126"/>
      <c r="C4" s="126"/>
      <c r="D4" s="126"/>
    </row>
    <row r="5" spans="2:4" ht="15" customHeight="1" x14ac:dyDescent="0.25">
      <c r="B5" s="73"/>
      <c r="C5" s="74"/>
      <c r="D5" s="74"/>
    </row>
    <row r="6" spans="2:4" ht="15.75" customHeight="1" x14ac:dyDescent="0.25">
      <c r="B6" s="75" t="s">
        <v>1</v>
      </c>
      <c r="C6" s="76" t="s">
        <v>122</v>
      </c>
      <c r="D6" s="76" t="s">
        <v>121</v>
      </c>
    </row>
    <row r="7" spans="2:4" x14ac:dyDescent="0.25">
      <c r="B7" s="77"/>
      <c r="C7" s="78"/>
      <c r="D7" s="79"/>
    </row>
    <row r="8" spans="2:4" ht="15.75" x14ac:dyDescent="0.3">
      <c r="B8" s="80" t="s">
        <v>2</v>
      </c>
      <c r="C8" s="78"/>
      <c r="D8" s="79"/>
    </row>
    <row r="9" spans="2:4" ht="15.75" x14ac:dyDescent="0.3">
      <c r="B9" s="80" t="s">
        <v>3</v>
      </c>
      <c r="C9" s="78"/>
      <c r="D9" s="79"/>
    </row>
    <row r="10" spans="2:4" x14ac:dyDescent="0.25">
      <c r="B10" s="77" t="s">
        <v>4</v>
      </c>
      <c r="C10" s="81">
        <v>40451400</v>
      </c>
      <c r="D10" s="81">
        <v>41479126</v>
      </c>
    </row>
    <row r="11" spans="2:4" x14ac:dyDescent="0.25">
      <c r="B11" s="77" t="s">
        <v>5</v>
      </c>
      <c r="C11" s="81">
        <v>1877926</v>
      </c>
      <c r="D11" s="81">
        <v>1911744</v>
      </c>
    </row>
    <row r="12" spans="2:4" x14ac:dyDescent="0.25">
      <c r="B12" s="77" t="s">
        <v>6</v>
      </c>
      <c r="C12" s="81">
        <v>953520</v>
      </c>
      <c r="D12" s="81">
        <v>952271</v>
      </c>
    </row>
    <row r="13" spans="2:4" x14ac:dyDescent="0.25">
      <c r="B13" s="82" t="s">
        <v>7</v>
      </c>
      <c r="C13" s="83">
        <v>122460</v>
      </c>
      <c r="D13" s="83">
        <v>4371</v>
      </c>
    </row>
    <row r="14" spans="2:4" ht="15.75" x14ac:dyDescent="0.3">
      <c r="B14" s="84" t="s">
        <v>8</v>
      </c>
      <c r="C14" s="85">
        <f>SUM(C10:C13)</f>
        <v>43405306</v>
      </c>
      <c r="D14" s="85">
        <f>SUM(D10:D13)</f>
        <v>44347512</v>
      </c>
    </row>
    <row r="15" spans="2:4" x14ac:dyDescent="0.25">
      <c r="B15" s="77"/>
      <c r="C15" s="78"/>
      <c r="D15" s="78"/>
    </row>
    <row r="16" spans="2:4" ht="15.75" x14ac:dyDescent="0.3">
      <c r="B16" s="80" t="s">
        <v>9</v>
      </c>
      <c r="C16" s="78"/>
      <c r="D16" s="78"/>
    </row>
    <row r="17" spans="2:7" x14ac:dyDescent="0.25">
      <c r="B17" s="77" t="s">
        <v>10</v>
      </c>
      <c r="C17" s="86">
        <v>16681599</v>
      </c>
      <c r="D17" s="81">
        <v>18173334</v>
      </c>
    </row>
    <row r="18" spans="2:7" x14ac:dyDescent="0.25">
      <c r="B18" s="77" t="s">
        <v>5</v>
      </c>
      <c r="C18" s="81"/>
      <c r="D18" s="81">
        <v>95547</v>
      </c>
    </row>
    <row r="19" spans="2:7" x14ac:dyDescent="0.25">
      <c r="B19" s="87" t="s">
        <v>11</v>
      </c>
      <c r="C19" s="81">
        <v>7924560</v>
      </c>
      <c r="D19" s="81">
        <v>5940421</v>
      </c>
    </row>
    <row r="20" spans="2:7" x14ac:dyDescent="0.25">
      <c r="B20" s="87" t="s">
        <v>12</v>
      </c>
      <c r="C20" s="81">
        <v>244873</v>
      </c>
      <c r="D20" s="81">
        <v>209718</v>
      </c>
    </row>
    <row r="21" spans="2:7" x14ac:dyDescent="0.25">
      <c r="B21" s="77" t="s">
        <v>113</v>
      </c>
      <c r="C21" s="81">
        <v>11100</v>
      </c>
      <c r="D21" s="81">
        <v>345513</v>
      </c>
    </row>
    <row r="22" spans="2:7" x14ac:dyDescent="0.25">
      <c r="B22" s="88" t="s">
        <v>13</v>
      </c>
      <c r="C22" s="81">
        <v>2661725</v>
      </c>
      <c r="D22" s="81">
        <v>3227577</v>
      </c>
    </row>
    <row r="23" spans="2:7" x14ac:dyDescent="0.25">
      <c r="B23" s="82" t="s">
        <v>107</v>
      </c>
      <c r="C23" s="83"/>
      <c r="D23" s="83"/>
    </row>
    <row r="24" spans="2:7" ht="15.75" x14ac:dyDescent="0.3">
      <c r="B24" s="84" t="s">
        <v>14</v>
      </c>
      <c r="C24" s="85">
        <f>SUM(C17:C23)</f>
        <v>27523857</v>
      </c>
      <c r="D24" s="85">
        <f>SUM(D17:D23)</f>
        <v>27992110</v>
      </c>
    </row>
    <row r="25" spans="2:7" ht="16.5" thickBot="1" x14ac:dyDescent="0.35">
      <c r="B25" s="89" t="s">
        <v>15</v>
      </c>
      <c r="C25" s="90">
        <f>C24+C14</f>
        <v>70929163</v>
      </c>
      <c r="D25" s="90">
        <f>D24+D14</f>
        <v>72339622</v>
      </c>
    </row>
    <row r="26" spans="2:7" x14ac:dyDescent="0.25">
      <c r="B26" s="77"/>
      <c r="C26" s="78"/>
      <c r="D26" s="78"/>
    </row>
    <row r="27" spans="2:7" ht="15.75" x14ac:dyDescent="0.3">
      <c r="B27" s="80" t="s">
        <v>16</v>
      </c>
      <c r="C27" s="91"/>
      <c r="D27" s="91"/>
    </row>
    <row r="28" spans="2:7" x14ac:dyDescent="0.25">
      <c r="B28" s="77" t="s">
        <v>105</v>
      </c>
      <c r="C28" s="92">
        <v>14254483</v>
      </c>
      <c r="D28" s="92">
        <v>14254483</v>
      </c>
    </row>
    <row r="29" spans="2:7" x14ac:dyDescent="0.25">
      <c r="B29" s="77" t="s">
        <v>18</v>
      </c>
      <c r="C29" s="93">
        <v>-35700</v>
      </c>
      <c r="D29" s="93">
        <v>-35700</v>
      </c>
    </row>
    <row r="30" spans="2:7" x14ac:dyDescent="0.25">
      <c r="B30" s="77" t="s">
        <v>19</v>
      </c>
      <c r="C30" s="92">
        <v>13094443</v>
      </c>
      <c r="D30" s="92">
        <v>13537865</v>
      </c>
      <c r="G30" s="65"/>
    </row>
    <row r="31" spans="2:7" x14ac:dyDescent="0.25">
      <c r="B31" s="82" t="s">
        <v>20</v>
      </c>
      <c r="C31" s="83">
        <v>-23131094</v>
      </c>
      <c r="D31" s="83">
        <v>24750736</v>
      </c>
      <c r="G31" s="65"/>
    </row>
    <row r="32" spans="2:7" x14ac:dyDescent="0.25">
      <c r="B32" s="94" t="s">
        <v>21</v>
      </c>
      <c r="C32" s="95">
        <f>SUM(C28:C31)</f>
        <v>4182132</v>
      </c>
      <c r="D32" s="95">
        <v>3005912</v>
      </c>
      <c r="G32" s="65"/>
    </row>
    <row r="33" spans="2:7" ht="15.75" x14ac:dyDescent="0.3">
      <c r="B33" s="84" t="s">
        <v>22</v>
      </c>
      <c r="C33" s="96">
        <v>1125271</v>
      </c>
      <c r="D33" s="96">
        <v>1118528</v>
      </c>
      <c r="G33" s="65"/>
    </row>
    <row r="34" spans="2:7" ht="16.5" thickBot="1" x14ac:dyDescent="0.35">
      <c r="B34" s="89" t="s">
        <v>23</v>
      </c>
      <c r="C34" s="90">
        <f>SUM(C32:C33)</f>
        <v>5307403</v>
      </c>
      <c r="D34" s="90">
        <f>SUM(D32:D33)</f>
        <v>4124440</v>
      </c>
    </row>
    <row r="35" spans="2:7" x14ac:dyDescent="0.25">
      <c r="B35" s="77"/>
      <c r="C35" s="97"/>
      <c r="D35" s="97"/>
    </row>
    <row r="36" spans="2:7" ht="15.75" x14ac:dyDescent="0.3">
      <c r="B36" s="80" t="s">
        <v>24</v>
      </c>
      <c r="C36" s="78"/>
      <c r="D36" s="78"/>
    </row>
    <row r="37" spans="2:7" ht="15.75" x14ac:dyDescent="0.3">
      <c r="B37" s="80" t="s">
        <v>25</v>
      </c>
      <c r="C37" s="78"/>
      <c r="D37" s="78"/>
    </row>
    <row r="38" spans="2:7" x14ac:dyDescent="0.25">
      <c r="B38" s="77" t="s">
        <v>26</v>
      </c>
      <c r="C38" s="81">
        <v>5865121</v>
      </c>
      <c r="D38" s="81">
        <v>5865121</v>
      </c>
    </row>
    <row r="39" spans="2:7" x14ac:dyDescent="0.25">
      <c r="B39" s="77" t="s">
        <v>27</v>
      </c>
      <c r="C39" s="81">
        <v>21553771</v>
      </c>
      <c r="D39" s="81">
        <v>21098968</v>
      </c>
    </row>
    <row r="40" spans="2:7" x14ac:dyDescent="0.25">
      <c r="B40" s="88" t="s">
        <v>108</v>
      </c>
      <c r="C40" s="81">
        <v>28727332</v>
      </c>
      <c r="D40" s="81">
        <v>28727332</v>
      </c>
    </row>
    <row r="41" spans="2:7" x14ac:dyDescent="0.25">
      <c r="B41" s="88" t="s">
        <v>28</v>
      </c>
      <c r="C41" s="93">
        <v>829576</v>
      </c>
      <c r="D41" s="93">
        <v>843895</v>
      </c>
    </row>
    <row r="42" spans="2:7" x14ac:dyDescent="0.25">
      <c r="B42" s="82" t="s">
        <v>31</v>
      </c>
      <c r="C42" s="83">
        <v>13933</v>
      </c>
      <c r="D42" s="83">
        <v>13933</v>
      </c>
    </row>
    <row r="43" spans="2:7" ht="15.75" x14ac:dyDescent="0.3">
      <c r="B43" s="84" t="s">
        <v>29</v>
      </c>
      <c r="C43" s="85">
        <f>SUM(C38:C42)</f>
        <v>56989733</v>
      </c>
      <c r="D43" s="85">
        <f>SUM(D38:D42)</f>
        <v>56549249</v>
      </c>
    </row>
    <row r="44" spans="2:7" x14ac:dyDescent="0.25">
      <c r="B44" s="77"/>
      <c r="C44" s="78"/>
      <c r="D44" s="78"/>
    </row>
    <row r="45" spans="2:7" ht="15.75" x14ac:dyDescent="0.3">
      <c r="B45" s="80" t="s">
        <v>30</v>
      </c>
      <c r="C45" s="78"/>
      <c r="D45" s="78"/>
    </row>
    <row r="46" spans="2:7" x14ac:dyDescent="0.25">
      <c r="B46" s="77" t="s">
        <v>27</v>
      </c>
      <c r="C46" s="81">
        <v>1214030</v>
      </c>
      <c r="D46" s="81">
        <v>3697165</v>
      </c>
    </row>
    <row r="47" spans="2:7" x14ac:dyDescent="0.25">
      <c r="B47" s="88" t="s">
        <v>108</v>
      </c>
      <c r="C47" s="81">
        <v>1944143</v>
      </c>
      <c r="D47" s="81">
        <v>1944143</v>
      </c>
    </row>
    <row r="48" spans="2:7" x14ac:dyDescent="0.25">
      <c r="B48" s="88" t="s">
        <v>109</v>
      </c>
      <c r="C48" s="81">
        <v>11854</v>
      </c>
      <c r="D48" s="81">
        <v>21124</v>
      </c>
    </row>
    <row r="49" spans="2:4" x14ac:dyDescent="0.25">
      <c r="B49" s="82" t="s">
        <v>31</v>
      </c>
      <c r="C49" s="83">
        <v>5462000</v>
      </c>
      <c r="D49" s="83">
        <v>6003501</v>
      </c>
    </row>
    <row r="50" spans="2:4" ht="15.75" x14ac:dyDescent="0.3">
      <c r="B50" s="84" t="s">
        <v>32</v>
      </c>
      <c r="C50" s="85">
        <f>SUM(C46:C49)</f>
        <v>8632027</v>
      </c>
      <c r="D50" s="85">
        <f>SUM(D46:D49)</f>
        <v>11665933</v>
      </c>
    </row>
    <row r="51" spans="2:4" ht="16.5" thickBot="1" x14ac:dyDescent="0.35">
      <c r="B51" s="89" t="s">
        <v>33</v>
      </c>
      <c r="C51" s="90">
        <f>C50+C43</f>
        <v>65621760</v>
      </c>
      <c r="D51" s="90">
        <f>D50+D43</f>
        <v>68215182</v>
      </c>
    </row>
    <row r="52" spans="2:4" ht="16.5" thickBot="1" x14ac:dyDescent="0.35">
      <c r="B52" s="89" t="s">
        <v>34</v>
      </c>
      <c r="C52" s="98">
        <f>C51+C34</f>
        <v>70929163</v>
      </c>
      <c r="D52" s="98">
        <f>D51+D34</f>
        <v>72339622</v>
      </c>
    </row>
    <row r="54" spans="2:4" ht="15.75" x14ac:dyDescent="0.3">
      <c r="B54" s="101"/>
      <c r="C54" s="102"/>
      <c r="D54" s="102"/>
    </row>
    <row r="55" spans="2:4" x14ac:dyDescent="0.25">
      <c r="B55" s="88" t="s">
        <v>35</v>
      </c>
      <c r="C55" s="103">
        <f>[1]Лист1!D10</f>
        <v>-568.8987287238549</v>
      </c>
      <c r="D55" s="103">
        <f>[1]Лист1!E10</f>
        <v>-647.79236951241876</v>
      </c>
    </row>
    <row r="56" spans="2:4" ht="27.75" thickBot="1" x14ac:dyDescent="0.3">
      <c r="B56" s="104" t="s">
        <v>36</v>
      </c>
      <c r="C56" s="105">
        <f>[1]Лист1!D21</f>
        <v>12938.108621795471</v>
      </c>
      <c r="D56" s="105">
        <f>[1]Лист1!E21</f>
        <v>12938.108621795471</v>
      </c>
    </row>
    <row r="57" spans="2:4" x14ac:dyDescent="0.25">
      <c r="B57" s="77"/>
      <c r="C57" s="106"/>
      <c r="D57" s="107"/>
    </row>
    <row r="58" spans="2:4" x14ac:dyDescent="0.25">
      <c r="B58" s="77"/>
      <c r="C58" s="106"/>
      <c r="D58" s="107"/>
    </row>
    <row r="59" spans="2:4" ht="15.75" x14ac:dyDescent="0.3">
      <c r="B59" s="108" t="s">
        <v>116</v>
      </c>
      <c r="C59" s="125" t="s">
        <v>117</v>
      </c>
      <c r="D59" s="125"/>
    </row>
    <row r="60" spans="2:4" ht="15.75" x14ac:dyDescent="0.3">
      <c r="B60" s="108"/>
      <c r="C60" s="72"/>
      <c r="D60" s="109"/>
    </row>
    <row r="61" spans="2:4" ht="15.75" x14ac:dyDescent="0.3">
      <c r="B61" s="108" t="s">
        <v>130</v>
      </c>
      <c r="C61" s="125" t="s">
        <v>131</v>
      </c>
      <c r="D61" s="125"/>
    </row>
    <row r="62" spans="2:4" x14ac:dyDescent="0.25">
      <c r="B62" s="77"/>
      <c r="C62" s="72"/>
      <c r="D62" s="72"/>
    </row>
    <row r="63" spans="2:4" ht="15.75" x14ac:dyDescent="0.3">
      <c r="B63" s="80" t="s">
        <v>37</v>
      </c>
      <c r="C63" s="72"/>
      <c r="D63" s="107"/>
    </row>
    <row r="64" spans="2:4" ht="15.75" x14ac:dyDescent="0.3">
      <c r="B64" s="80" t="s">
        <v>132</v>
      </c>
      <c r="C64" s="72"/>
      <c r="D64" s="72"/>
    </row>
    <row r="66" spans="2:4" x14ac:dyDescent="0.25">
      <c r="C66" s="112"/>
      <c r="D66" s="112"/>
    </row>
    <row r="68" spans="2:4" ht="15.75" x14ac:dyDescent="0.3">
      <c r="B68" s="110"/>
      <c r="C68" s="111"/>
      <c r="D68" s="111"/>
    </row>
  </sheetData>
  <mergeCells count="3">
    <mergeCell ref="C61:D61"/>
    <mergeCell ref="C59:D59"/>
    <mergeCell ref="B3:D4"/>
  </mergeCells>
  <pageMargins left="0.98425196850393704" right="0.19685039370078741" top="0.59055118110236227" bottom="0.39370078740157483" header="0" footer="0"/>
  <pageSetup paperSize="9" scale="8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4"/>
  <sheetViews>
    <sheetView workbookViewId="0">
      <pane xSplit="4" ySplit="6" topLeftCell="E28" activePane="bottomRight" state="frozen"/>
      <selection pane="topRight" activeCell="E1" sqref="E1"/>
      <selection pane="bottomLeft" activeCell="A7" sqref="A7"/>
      <selection pane="bottomRight" activeCell="J37" sqref="J37"/>
    </sheetView>
  </sheetViews>
  <sheetFormatPr defaultColWidth="9.140625" defaultRowHeight="13.5" x14ac:dyDescent="0.25"/>
  <cols>
    <col min="1" max="1" width="3.85546875" style="2" customWidth="1"/>
    <col min="2" max="2" width="48.42578125" style="124" customWidth="1"/>
    <col min="3" max="3" width="21.140625" style="124" customWidth="1"/>
    <col min="4" max="4" width="20.5703125" style="124" customWidth="1"/>
    <col min="5" max="16384" width="9.140625" style="2"/>
  </cols>
  <sheetData>
    <row r="1" spans="2:4" ht="15" x14ac:dyDescent="0.25">
      <c r="B1" s="71" t="s">
        <v>0</v>
      </c>
      <c r="C1" s="72"/>
      <c r="D1" s="72"/>
    </row>
    <row r="2" spans="2:4" ht="15" customHeight="1" x14ac:dyDescent="0.25">
      <c r="B2" s="127" t="s">
        <v>123</v>
      </c>
      <c r="C2" s="127"/>
      <c r="D2" s="127"/>
    </row>
    <row r="3" spans="2:4" ht="15" customHeight="1" x14ac:dyDescent="0.25">
      <c r="B3" s="127"/>
      <c r="C3" s="127"/>
      <c r="D3" s="127"/>
    </row>
    <row r="4" spans="2:4" x14ac:dyDescent="0.25">
      <c r="B4" s="88"/>
      <c r="C4" s="74"/>
      <c r="D4" s="74"/>
    </row>
    <row r="5" spans="2:4" ht="13.5" customHeight="1" x14ac:dyDescent="0.25">
      <c r="B5" s="128" t="s">
        <v>1</v>
      </c>
      <c r="C5" s="130" t="s">
        <v>128</v>
      </c>
      <c r="D5" s="130" t="s">
        <v>127</v>
      </c>
    </row>
    <row r="6" spans="2:4" ht="14.25" customHeight="1" thickBot="1" x14ac:dyDescent="0.3">
      <c r="B6" s="129"/>
      <c r="C6" s="131"/>
      <c r="D6" s="131"/>
    </row>
    <row r="7" spans="2:4" ht="9" customHeight="1" x14ac:dyDescent="0.25">
      <c r="B7" s="77"/>
      <c r="C7" s="92"/>
      <c r="D7" s="78"/>
    </row>
    <row r="8" spans="2:4" x14ac:dyDescent="0.25">
      <c r="B8" s="77" t="s">
        <v>38</v>
      </c>
      <c r="C8" s="113">
        <v>8126618</v>
      </c>
      <c r="D8" s="113">
        <v>13921613</v>
      </c>
    </row>
    <row r="9" spans="2:4" x14ac:dyDescent="0.25">
      <c r="B9" s="77" t="s">
        <v>115</v>
      </c>
      <c r="C9" s="81"/>
      <c r="D9" s="83"/>
    </row>
    <row r="10" spans="2:4" x14ac:dyDescent="0.25">
      <c r="B10" s="82" t="s">
        <v>39</v>
      </c>
      <c r="C10" s="83">
        <v>-5600708</v>
      </c>
      <c r="D10" s="83">
        <v>-12153662</v>
      </c>
    </row>
    <row r="11" spans="2:4" x14ac:dyDescent="0.25">
      <c r="B11" s="77"/>
      <c r="C11" s="78"/>
      <c r="D11" s="78"/>
    </row>
    <row r="12" spans="2:4" ht="15.75" thickBot="1" x14ac:dyDescent="0.35">
      <c r="B12" s="89" t="s">
        <v>40</v>
      </c>
      <c r="C12" s="90">
        <f>SUM(C8:C10)</f>
        <v>2525910</v>
      </c>
      <c r="D12" s="90">
        <f>SUM(D8:D10)</f>
        <v>1767951</v>
      </c>
    </row>
    <row r="13" spans="2:4" x14ac:dyDescent="0.25">
      <c r="B13" s="77"/>
      <c r="C13" s="78"/>
      <c r="D13" s="78"/>
    </row>
    <row r="14" spans="2:4" x14ac:dyDescent="0.25">
      <c r="B14" s="77" t="s">
        <v>41</v>
      </c>
      <c r="C14" s="113">
        <v>122854</v>
      </c>
      <c r="D14" s="113">
        <v>577114</v>
      </c>
    </row>
    <row r="15" spans="2:4" x14ac:dyDescent="0.25">
      <c r="B15" s="77" t="s">
        <v>42</v>
      </c>
      <c r="C15" s="113">
        <v>688664</v>
      </c>
      <c r="D15" s="113">
        <v>170900</v>
      </c>
    </row>
    <row r="16" spans="2:4" x14ac:dyDescent="0.25">
      <c r="B16" s="77" t="s">
        <v>43</v>
      </c>
      <c r="C16" s="93">
        <v>-544194</v>
      </c>
      <c r="D16" s="93">
        <v>-558361</v>
      </c>
    </row>
    <row r="17" spans="2:4" x14ac:dyDescent="0.25">
      <c r="B17" s="77" t="s">
        <v>44</v>
      </c>
      <c r="C17" s="93">
        <v>-869228</v>
      </c>
      <c r="D17" s="93">
        <v>-390904</v>
      </c>
    </row>
    <row r="18" spans="2:4" x14ac:dyDescent="0.25">
      <c r="B18" s="82" t="s">
        <v>45</v>
      </c>
      <c r="C18" s="83">
        <v>-213962</v>
      </c>
      <c r="D18" s="83">
        <v>-287985</v>
      </c>
    </row>
    <row r="19" spans="2:4" x14ac:dyDescent="0.25">
      <c r="B19" s="77"/>
      <c r="C19" s="78"/>
      <c r="D19" s="78"/>
    </row>
    <row r="20" spans="2:4" ht="15.75" thickBot="1" x14ac:dyDescent="0.35">
      <c r="B20" s="89" t="s">
        <v>46</v>
      </c>
      <c r="C20" s="90">
        <f>SUM(C12:C18)</f>
        <v>1710044</v>
      </c>
      <c r="D20" s="90">
        <f>SUM(D12:D18)</f>
        <v>1278715</v>
      </c>
    </row>
    <row r="21" spans="2:4" x14ac:dyDescent="0.25">
      <c r="B21" s="77"/>
      <c r="C21" s="78"/>
      <c r="D21" s="78"/>
    </row>
    <row r="22" spans="2:4" ht="15" x14ac:dyDescent="0.25">
      <c r="B22" s="77" t="s">
        <v>47</v>
      </c>
      <c r="C22" s="114">
        <v>15483</v>
      </c>
      <c r="D22" s="114">
        <v>11101</v>
      </c>
    </row>
    <row r="23" spans="2:4" x14ac:dyDescent="0.25">
      <c r="B23" s="82" t="s">
        <v>48</v>
      </c>
      <c r="C23" s="83">
        <v>-563973</v>
      </c>
      <c r="D23" s="83">
        <v>-713102</v>
      </c>
    </row>
    <row r="24" spans="2:4" x14ac:dyDescent="0.25">
      <c r="B24" s="77"/>
      <c r="C24" s="78"/>
      <c r="D24" s="78"/>
    </row>
    <row r="25" spans="2:4" ht="15.75" thickBot="1" x14ac:dyDescent="0.35">
      <c r="B25" s="89" t="s">
        <v>49</v>
      </c>
      <c r="C25" s="90">
        <f>SUM(C20:C23)</f>
        <v>1161554</v>
      </c>
      <c r="D25" s="90">
        <f>SUM(D20:D23)</f>
        <v>576714</v>
      </c>
    </row>
    <row r="26" spans="2:4" x14ac:dyDescent="0.25">
      <c r="B26" s="77"/>
      <c r="C26" s="78"/>
      <c r="D26" s="78"/>
    </row>
    <row r="27" spans="2:4" x14ac:dyDescent="0.25">
      <c r="B27" s="82" t="s">
        <v>50</v>
      </c>
      <c r="C27" s="83">
        <v>-2686</v>
      </c>
      <c r="D27" s="83">
        <v>6655</v>
      </c>
    </row>
    <row r="28" spans="2:4" x14ac:dyDescent="0.25">
      <c r="B28" s="77"/>
      <c r="C28" s="78"/>
      <c r="D28" s="78"/>
    </row>
    <row r="29" spans="2:4" ht="15.75" thickBot="1" x14ac:dyDescent="0.35">
      <c r="B29" s="89" t="s">
        <v>51</v>
      </c>
      <c r="C29" s="90">
        <f>C25+C27</f>
        <v>1158868</v>
      </c>
      <c r="D29" s="90">
        <f>D25+D27</f>
        <v>583369</v>
      </c>
    </row>
    <row r="30" spans="2:4" x14ac:dyDescent="0.25">
      <c r="B30" s="77"/>
      <c r="C30" s="92"/>
      <c r="D30" s="78"/>
    </row>
    <row r="31" spans="2:4" ht="15.75" thickBot="1" x14ac:dyDescent="0.35">
      <c r="B31" s="89" t="s">
        <v>52</v>
      </c>
      <c r="C31" s="90"/>
      <c r="D31" s="90"/>
    </row>
    <row r="32" spans="2:4" x14ac:dyDescent="0.25">
      <c r="B32" s="77" t="s">
        <v>110</v>
      </c>
      <c r="C32" s="81">
        <v>1124558</v>
      </c>
      <c r="D32" s="81">
        <v>568482</v>
      </c>
    </row>
    <row r="33" spans="2:10" x14ac:dyDescent="0.25">
      <c r="B33" s="82" t="s">
        <v>53</v>
      </c>
      <c r="C33" s="83">
        <v>34310</v>
      </c>
      <c r="D33" s="83">
        <v>14887</v>
      </c>
    </row>
    <row r="34" spans="2:10" x14ac:dyDescent="0.25">
      <c r="B34" s="77"/>
      <c r="C34" s="92"/>
      <c r="D34" s="78"/>
    </row>
    <row r="35" spans="2:10" ht="15.75" thickBot="1" x14ac:dyDescent="0.35">
      <c r="B35" s="89" t="s">
        <v>54</v>
      </c>
      <c r="C35" s="90">
        <f>C32+C33</f>
        <v>1158868</v>
      </c>
      <c r="D35" s="90">
        <f>D32+D33</f>
        <v>583369</v>
      </c>
    </row>
    <row r="36" spans="2:10" x14ac:dyDescent="0.25">
      <c r="B36" s="77"/>
      <c r="C36" s="92"/>
      <c r="D36" s="78"/>
    </row>
    <row r="37" spans="2:10" x14ac:dyDescent="0.25">
      <c r="B37" s="77" t="s">
        <v>55</v>
      </c>
      <c r="C37" s="93">
        <v>0</v>
      </c>
      <c r="D37" s="113">
        <v>0</v>
      </c>
    </row>
    <row r="38" spans="2:10" ht="15" x14ac:dyDescent="0.3">
      <c r="B38" s="84" t="s">
        <v>56</v>
      </c>
      <c r="C38" s="115">
        <f>C35+C37</f>
        <v>1158868</v>
      </c>
      <c r="D38" s="116">
        <f>D35+D37</f>
        <v>583369</v>
      </c>
    </row>
    <row r="39" spans="2:10" ht="30" x14ac:dyDescent="0.3">
      <c r="B39" s="117" t="s">
        <v>111</v>
      </c>
      <c r="C39" s="118"/>
      <c r="D39" s="91"/>
    </row>
    <row r="40" spans="2:10" ht="21.75" customHeight="1" x14ac:dyDescent="0.25">
      <c r="B40" s="77" t="s">
        <v>110</v>
      </c>
      <c r="C40" s="81">
        <f>C38-C41</f>
        <v>1124558</v>
      </c>
      <c r="D40" s="81">
        <f>D38-D41</f>
        <v>568482</v>
      </c>
      <c r="H40" s="147"/>
      <c r="I40" s="147"/>
      <c r="J40" s="147"/>
    </row>
    <row r="41" spans="2:10" x14ac:dyDescent="0.25">
      <c r="B41" s="82" t="s">
        <v>53</v>
      </c>
      <c r="C41" s="83">
        <f>C33</f>
        <v>34310</v>
      </c>
      <c r="D41" s="83">
        <f>D33</f>
        <v>14887</v>
      </c>
      <c r="H41" s="148"/>
      <c r="I41" s="148"/>
      <c r="J41" s="148"/>
    </row>
    <row r="42" spans="2:10" ht="15.75" thickBot="1" x14ac:dyDescent="0.35">
      <c r="B42" s="119" t="s">
        <v>112</v>
      </c>
      <c r="C42" s="90">
        <f>C40+C41</f>
        <v>1158868</v>
      </c>
      <c r="D42" s="90">
        <f>D40+D41</f>
        <v>583369</v>
      </c>
      <c r="H42" s="148"/>
      <c r="I42" s="147"/>
      <c r="J42" s="147"/>
    </row>
    <row r="43" spans="2:10" ht="15" x14ac:dyDescent="0.3">
      <c r="B43" s="120"/>
      <c r="C43" s="121"/>
      <c r="D43" s="121"/>
      <c r="H43" s="148"/>
      <c r="I43" s="147"/>
      <c r="J43" s="147"/>
    </row>
    <row r="44" spans="2:10" ht="33.75" x14ac:dyDescent="0.25">
      <c r="B44" s="147" t="s">
        <v>133</v>
      </c>
      <c r="C44" s="121"/>
      <c r="D44" s="121"/>
      <c r="H44" s="148"/>
      <c r="I44" s="147"/>
      <c r="J44" s="147"/>
    </row>
    <row r="45" spans="2:10" ht="15" x14ac:dyDescent="0.25">
      <c r="B45" s="148" t="s">
        <v>134</v>
      </c>
      <c r="C45" s="151">
        <v>77.368395155986505</v>
      </c>
      <c r="D45" s="151">
        <v>38.946906216888117</v>
      </c>
    </row>
    <row r="46" spans="2:10" ht="14.25" thickBot="1" x14ac:dyDescent="0.3">
      <c r="B46" s="149"/>
      <c r="C46" s="149"/>
      <c r="D46" s="149"/>
    </row>
    <row r="47" spans="2:10" ht="14.25" thickTop="1" x14ac:dyDescent="0.25">
      <c r="B47" s="150"/>
      <c r="C47" s="150"/>
      <c r="D47" s="150"/>
    </row>
    <row r="48" spans="2:10" x14ac:dyDescent="0.25">
      <c r="B48" s="150"/>
      <c r="C48" s="150"/>
      <c r="D48" s="150"/>
    </row>
    <row r="49" spans="2:4" ht="15" x14ac:dyDescent="0.3">
      <c r="B49" s="108" t="str">
        <f>'[2]форма 1'!B59</f>
        <v>Зам. Председателя Правления</v>
      </c>
      <c r="C49" s="72"/>
      <c r="D49" s="109" t="str">
        <f>'[2]форма 1'!C59</f>
        <v>Саджитова А. Т.</v>
      </c>
    </row>
    <row r="50" spans="2:4" ht="15" x14ac:dyDescent="0.3">
      <c r="B50" s="108"/>
      <c r="C50" s="72"/>
      <c r="D50" s="122"/>
    </row>
    <row r="51" spans="2:4" ht="15" x14ac:dyDescent="0.3">
      <c r="B51" s="108" t="str">
        <f>'[2]форма 1'!B61</f>
        <v>И. о. Главного бухгалтера</v>
      </c>
      <c r="C51" s="72"/>
      <c r="D51" s="109" t="str">
        <f>'[2]форма 1'!C61</f>
        <v>Нурсеитова А. А.</v>
      </c>
    </row>
    <row r="52" spans="2:4" x14ac:dyDescent="0.25">
      <c r="B52" s="77"/>
      <c r="C52" s="72"/>
      <c r="D52" s="123"/>
    </row>
    <row r="53" spans="2:4" ht="15" x14ac:dyDescent="0.3">
      <c r="B53" s="80" t="s">
        <v>37</v>
      </c>
      <c r="C53" s="77"/>
      <c r="D53" s="77"/>
    </row>
    <row r="54" spans="2:4" ht="15" x14ac:dyDescent="0.3">
      <c r="B54" s="80" t="str">
        <f>'[2]форма 1'!B64</f>
        <v>29 мая 2020 года</v>
      </c>
      <c r="C54" s="77"/>
      <c r="D54" s="77"/>
    </row>
  </sheetData>
  <mergeCells count="4">
    <mergeCell ref="B2:D3"/>
    <mergeCell ref="B5:B6"/>
    <mergeCell ref="C5:C6"/>
    <mergeCell ref="D5:D6"/>
  </mergeCells>
  <pageMargins left="0.9055118110236221" right="0.70866141732283472" top="1.1417322834645669" bottom="0.74803149606299213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B23" sqref="B23"/>
    </sheetView>
  </sheetViews>
  <sheetFormatPr defaultColWidth="9.140625" defaultRowHeight="13.5" x14ac:dyDescent="0.25"/>
  <cols>
    <col min="1" max="1" width="62.85546875" style="2" customWidth="1"/>
    <col min="2" max="2" width="21.42578125" style="30" customWidth="1"/>
    <col min="3" max="3" width="21.7109375" style="30" customWidth="1"/>
    <col min="4" max="4" width="3.28515625" style="2" customWidth="1"/>
    <col min="5" max="5" width="9" style="2" customWidth="1"/>
    <col min="6" max="6" width="9.140625" style="2"/>
    <col min="7" max="7" width="10.28515625" style="2" bestFit="1" customWidth="1"/>
    <col min="8" max="16384" width="9.140625" style="2"/>
  </cols>
  <sheetData>
    <row r="1" spans="1:7" ht="15" x14ac:dyDescent="0.25">
      <c r="A1" s="1" t="s">
        <v>0</v>
      </c>
    </row>
    <row r="2" spans="1:7" ht="15" customHeight="1" x14ac:dyDescent="0.25">
      <c r="A2" s="132" t="s">
        <v>119</v>
      </c>
      <c r="B2" s="132"/>
    </row>
    <row r="3" spans="1:7" ht="15" customHeight="1" x14ac:dyDescent="0.25">
      <c r="A3" s="132"/>
      <c r="B3" s="132"/>
    </row>
    <row r="4" spans="1:7" ht="15" customHeight="1" x14ac:dyDescent="0.25">
      <c r="A4" s="47"/>
      <c r="B4" s="133" t="s">
        <v>128</v>
      </c>
      <c r="C4" s="133" t="s">
        <v>127</v>
      </c>
    </row>
    <row r="5" spans="1:7" ht="15.75" thickBot="1" x14ac:dyDescent="0.35">
      <c r="A5" s="48" t="s">
        <v>1</v>
      </c>
      <c r="B5" s="134"/>
      <c r="C5" s="134"/>
    </row>
    <row r="6" spans="1:7" ht="15" x14ac:dyDescent="0.3">
      <c r="A6" s="4" t="s">
        <v>58</v>
      </c>
      <c r="B6" s="34"/>
      <c r="C6" s="34"/>
    </row>
    <row r="7" spans="1:7" ht="15" x14ac:dyDescent="0.25">
      <c r="A7" s="2" t="s">
        <v>59</v>
      </c>
      <c r="B7" s="35">
        <v>1161554</v>
      </c>
      <c r="C7" s="35">
        <f>'[1]форма 2'!D25</f>
        <v>576714</v>
      </c>
      <c r="G7" s="68"/>
    </row>
    <row r="8" spans="1:7" x14ac:dyDescent="0.25">
      <c r="A8" s="2" t="s">
        <v>60</v>
      </c>
      <c r="B8" s="33"/>
      <c r="C8" s="33"/>
    </row>
    <row r="9" spans="1:7" x14ac:dyDescent="0.25">
      <c r="A9" s="2" t="s">
        <v>100</v>
      </c>
      <c r="B9" s="31">
        <v>1996444</v>
      </c>
      <c r="C9" s="31">
        <v>1298079</v>
      </c>
    </row>
    <row r="10" spans="1:7" x14ac:dyDescent="0.25">
      <c r="A10" s="2" t="s">
        <v>87</v>
      </c>
      <c r="B10" s="37">
        <v>-302246</v>
      </c>
      <c r="C10" s="37">
        <v>-50312</v>
      </c>
    </row>
    <row r="11" spans="1:7" x14ac:dyDescent="0.25">
      <c r="A11" s="3" t="s">
        <v>99</v>
      </c>
      <c r="B11" s="37"/>
      <c r="C11" s="37"/>
    </row>
    <row r="12" spans="1:7" x14ac:dyDescent="0.25">
      <c r="A12" s="3" t="s">
        <v>47</v>
      </c>
      <c r="B12" s="37">
        <v>-15483</v>
      </c>
      <c r="C12" s="37">
        <v>-11101</v>
      </c>
    </row>
    <row r="13" spans="1:7" x14ac:dyDescent="0.25">
      <c r="A13" s="3" t="s">
        <v>88</v>
      </c>
      <c r="B13" s="37">
        <v>563973</v>
      </c>
      <c r="C13" s="37">
        <v>713102</v>
      </c>
    </row>
    <row r="14" spans="1:7" x14ac:dyDescent="0.25">
      <c r="A14" s="3" t="s">
        <v>89</v>
      </c>
      <c r="B14" s="37">
        <v>-22762</v>
      </c>
      <c r="C14" s="37"/>
    </row>
    <row r="15" spans="1:7" x14ac:dyDescent="0.25">
      <c r="A15" s="6" t="s">
        <v>101</v>
      </c>
      <c r="B15" s="32">
        <v>811090</v>
      </c>
      <c r="C15" s="32">
        <v>4658300</v>
      </c>
    </row>
    <row r="16" spans="1:7" ht="30" x14ac:dyDescent="0.3">
      <c r="A16" s="14" t="s">
        <v>61</v>
      </c>
      <c r="B16" s="35">
        <f>SUM(B7:B15)</f>
        <v>4192570</v>
      </c>
      <c r="C16" s="35">
        <f>SUM(C7:C15)</f>
        <v>7184782</v>
      </c>
    </row>
    <row r="17" spans="1:3" x14ac:dyDescent="0.25">
      <c r="A17" s="5" t="s">
        <v>62</v>
      </c>
      <c r="B17" s="31">
        <v>7691535</v>
      </c>
      <c r="C17" s="31">
        <v>-4436082</v>
      </c>
    </row>
    <row r="18" spans="1:3" x14ac:dyDescent="0.25">
      <c r="A18" s="5" t="s">
        <v>63</v>
      </c>
      <c r="B18" s="31">
        <v>1610904</v>
      </c>
      <c r="C18" s="31">
        <v>10078175</v>
      </c>
    </row>
    <row r="19" spans="1:3" x14ac:dyDescent="0.25">
      <c r="A19" s="29" t="s">
        <v>64</v>
      </c>
      <c r="B19" s="37">
        <v>-1459810</v>
      </c>
      <c r="C19" s="37">
        <v>-6259051</v>
      </c>
    </row>
    <row r="20" spans="1:3" x14ac:dyDescent="0.25">
      <c r="A20" s="15" t="s">
        <v>90</v>
      </c>
      <c r="B20" s="32">
        <v>-106690</v>
      </c>
      <c r="C20" s="32">
        <v>160688</v>
      </c>
    </row>
    <row r="21" spans="1:3" ht="15" x14ac:dyDescent="0.3">
      <c r="A21" s="16" t="s">
        <v>65</v>
      </c>
      <c r="B21" s="38">
        <f>SUM(B16:B20)</f>
        <v>11928509</v>
      </c>
      <c r="C21" s="38">
        <f>SUM(C16:C20)</f>
        <v>6728512</v>
      </c>
    </row>
    <row r="22" spans="1:3" x14ac:dyDescent="0.25">
      <c r="A22" s="28" t="s">
        <v>66</v>
      </c>
      <c r="B22" s="39">
        <v>-39810</v>
      </c>
      <c r="C22" s="39">
        <v>-25628</v>
      </c>
    </row>
    <row r="23" spans="1:3" x14ac:dyDescent="0.25">
      <c r="A23" s="29" t="s">
        <v>91</v>
      </c>
      <c r="B23" s="37">
        <v>-411119</v>
      </c>
      <c r="C23" s="37">
        <v>-657947</v>
      </c>
    </row>
    <row r="24" spans="1:3" x14ac:dyDescent="0.25">
      <c r="A24" s="15" t="s">
        <v>92</v>
      </c>
      <c r="B24" s="32">
        <v>76811</v>
      </c>
      <c r="C24" s="32">
        <v>89129</v>
      </c>
    </row>
    <row r="25" spans="1:3" ht="30" x14ac:dyDescent="0.3">
      <c r="A25" s="17" t="s">
        <v>67</v>
      </c>
      <c r="B25" s="38">
        <f>SUM(B21:B24)</f>
        <v>11554391</v>
      </c>
      <c r="C25" s="38">
        <f>SUM(C21:C24)</f>
        <v>6134066</v>
      </c>
    </row>
    <row r="26" spans="1:3" x14ac:dyDescent="0.25">
      <c r="A26" s="5"/>
      <c r="B26" s="36"/>
      <c r="C26" s="33"/>
    </row>
    <row r="27" spans="1:3" ht="15" x14ac:dyDescent="0.3">
      <c r="A27" s="18" t="s">
        <v>68</v>
      </c>
      <c r="B27" s="36"/>
      <c r="C27" s="33"/>
    </row>
    <row r="28" spans="1:3" x14ac:dyDescent="0.25">
      <c r="A28" s="45" t="s">
        <v>118</v>
      </c>
      <c r="B28" s="31">
        <v>-73155</v>
      </c>
      <c r="C28" s="31">
        <v>-70814</v>
      </c>
    </row>
    <row r="29" spans="1:3" x14ac:dyDescent="0.25">
      <c r="A29" s="5" t="s">
        <v>69</v>
      </c>
      <c r="B29" s="13">
        <v>8600</v>
      </c>
      <c r="C29" s="13">
        <v>15425</v>
      </c>
    </row>
    <row r="30" spans="1:3" x14ac:dyDescent="0.25">
      <c r="A30" s="5" t="s">
        <v>97</v>
      </c>
      <c r="B30" s="31">
        <v>-4670922</v>
      </c>
      <c r="C30" s="31">
        <v>-109973</v>
      </c>
    </row>
    <row r="31" spans="1:3" x14ac:dyDescent="0.25">
      <c r="A31" s="5" t="s">
        <v>98</v>
      </c>
      <c r="B31" s="31">
        <v>-4326072</v>
      </c>
      <c r="C31" s="31">
        <v>-50</v>
      </c>
    </row>
    <row r="32" spans="1:3" x14ac:dyDescent="0.25">
      <c r="A32" s="5" t="s">
        <v>70</v>
      </c>
      <c r="B32" s="31"/>
      <c r="C32" s="31"/>
    </row>
    <row r="33" spans="1:7" x14ac:dyDescent="0.25">
      <c r="A33" s="5" t="s">
        <v>71</v>
      </c>
      <c r="B33" s="31"/>
      <c r="C33" s="31"/>
    </row>
    <row r="34" spans="1:7" ht="30" x14ac:dyDescent="0.3">
      <c r="A34" s="19" t="s">
        <v>72</v>
      </c>
      <c r="B34" s="40">
        <f>SUM(B28:B33)</f>
        <v>-9061549</v>
      </c>
      <c r="C34" s="40">
        <f>SUM(C28:C33)</f>
        <v>-165412</v>
      </c>
    </row>
    <row r="35" spans="1:7" x14ac:dyDescent="0.25">
      <c r="A35" s="5"/>
      <c r="B35" s="36"/>
      <c r="C35" s="33"/>
    </row>
    <row r="36" spans="1:7" ht="15" x14ac:dyDescent="0.3">
      <c r="A36" s="18" t="s">
        <v>73</v>
      </c>
      <c r="B36" s="36"/>
      <c r="C36" s="33"/>
    </row>
    <row r="37" spans="1:7" x14ac:dyDescent="0.25">
      <c r="A37" s="5" t="s">
        <v>102</v>
      </c>
      <c r="B37" s="13"/>
      <c r="C37" s="13">
        <v>11482652</v>
      </c>
    </row>
    <row r="38" spans="1:7" x14ac:dyDescent="0.25">
      <c r="A38" s="5" t="s">
        <v>93</v>
      </c>
      <c r="B38" s="31">
        <v>-2755344</v>
      </c>
      <c r="C38" s="31">
        <v>-17024088</v>
      </c>
    </row>
    <row r="39" spans="1:7" x14ac:dyDescent="0.25">
      <c r="A39" s="5" t="s">
        <v>94</v>
      </c>
      <c r="B39" s="31">
        <v>-316929</v>
      </c>
      <c r="C39" s="31">
        <v>-380270</v>
      </c>
    </row>
    <row r="40" spans="1:7" ht="15" x14ac:dyDescent="0.3">
      <c r="A40" s="20" t="s">
        <v>74</v>
      </c>
      <c r="B40" s="40">
        <f>SUM(B36:B39)</f>
        <v>-3072273</v>
      </c>
      <c r="C40" s="40">
        <f>SUM(C37:C39)</f>
        <v>-5921706</v>
      </c>
    </row>
    <row r="41" spans="1:7" x14ac:dyDescent="0.25">
      <c r="A41" s="21" t="s">
        <v>103</v>
      </c>
      <c r="B41" s="53">
        <v>13579</v>
      </c>
      <c r="C41" s="54">
        <v>240</v>
      </c>
    </row>
    <row r="42" spans="1:7" ht="15" x14ac:dyDescent="0.3">
      <c r="A42" s="7" t="s">
        <v>75</v>
      </c>
      <c r="B42" s="22">
        <f>B25+B34+B40+B41</f>
        <v>-565852</v>
      </c>
      <c r="C42" s="55">
        <f>C25+C34+C40+C41</f>
        <v>47188</v>
      </c>
      <c r="G42" s="68"/>
    </row>
    <row r="43" spans="1:7" ht="15" x14ac:dyDescent="0.3">
      <c r="A43" s="7" t="s">
        <v>76</v>
      </c>
      <c r="B43" s="41">
        <f>'форма 1'!D22</f>
        <v>3227577</v>
      </c>
      <c r="C43" s="41">
        <v>135863</v>
      </c>
    </row>
    <row r="44" spans="1:7" x14ac:dyDescent="0.25">
      <c r="B44" s="33"/>
      <c r="C44" s="33"/>
    </row>
    <row r="45" spans="1:7" ht="15.75" thickBot="1" x14ac:dyDescent="0.35">
      <c r="A45" s="9" t="s">
        <v>77</v>
      </c>
      <c r="B45" s="69">
        <f>B42+B43</f>
        <v>2661725</v>
      </c>
      <c r="C45" s="42">
        <f>C42+C43</f>
        <v>183051</v>
      </c>
      <c r="G45" s="23"/>
    </row>
    <row r="46" spans="1:7" ht="15" x14ac:dyDescent="0.25">
      <c r="A46"/>
      <c r="B46" s="34"/>
    </row>
    <row r="47" spans="1:7" ht="15" x14ac:dyDescent="0.25">
      <c r="A47"/>
      <c r="B47" s="34"/>
    </row>
    <row r="48" spans="1:7" ht="15" x14ac:dyDescent="0.3">
      <c r="A48" s="11" t="str">
        <f>'[1]форма 1'!B59</f>
        <v>Зам. Председателя Правления</v>
      </c>
      <c r="B48" s="43" t="str">
        <f>'[1]форма 1'!C59</f>
        <v>Саджитова А. Т.</v>
      </c>
      <c r="C48" s="56"/>
    </row>
    <row r="49" spans="1:3" ht="9.75" customHeight="1" x14ac:dyDescent="0.3">
      <c r="A49" s="11"/>
      <c r="B49" s="43"/>
      <c r="C49" s="56"/>
    </row>
    <row r="50" spans="1:3" ht="15" x14ac:dyDescent="0.3">
      <c r="A50" s="11" t="str">
        <f>'[1]форма 1'!B61</f>
        <v>И. о. Главного бухгалтера</v>
      </c>
      <c r="B50" s="12" t="str">
        <f>'[1]форма 1'!C61</f>
        <v>Нурсеитова А. А.</v>
      </c>
    </row>
    <row r="52" spans="1:3" ht="15" x14ac:dyDescent="0.3">
      <c r="A52" s="4" t="s">
        <v>37</v>
      </c>
    </row>
    <row r="53" spans="1:3" ht="15" x14ac:dyDescent="0.3">
      <c r="A53" s="4" t="str">
        <f>'[1]форма 1'!B64</f>
        <v>29 мая 2020 года</v>
      </c>
      <c r="B53" s="44"/>
      <c r="C53" s="44" t="s">
        <v>17</v>
      </c>
    </row>
    <row r="57" spans="1:3" x14ac:dyDescent="0.25">
      <c r="B57" s="50"/>
      <c r="C57" s="34"/>
    </row>
    <row r="59" spans="1:3" x14ac:dyDescent="0.25">
      <c r="B59" s="34"/>
    </row>
    <row r="60" spans="1:3" x14ac:dyDescent="0.25">
      <c r="B60" s="52"/>
    </row>
  </sheetData>
  <mergeCells count="3">
    <mergeCell ref="A2:B3"/>
    <mergeCell ref="B4:B5"/>
    <mergeCell ref="C4:C5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I41"/>
  <sheetViews>
    <sheetView tabSelected="1" workbookViewId="0">
      <selection activeCell="H14" sqref="H14"/>
    </sheetView>
  </sheetViews>
  <sheetFormatPr defaultColWidth="9.140625"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5.85546875" style="2" customWidth="1"/>
    <col min="5" max="5" width="12.28515625" style="2" bestFit="1" customWidth="1"/>
    <col min="6" max="6" width="22.42578125" style="2" customWidth="1"/>
    <col min="7" max="7" width="13.140625" style="4" customWidth="1"/>
    <col min="8" max="8" width="14.140625" style="2" customWidth="1"/>
    <col min="9" max="9" width="19.5703125" style="2" bestFit="1" customWidth="1"/>
    <col min="10" max="16384" width="9.140625" style="2"/>
  </cols>
  <sheetData>
    <row r="2" spans="1:9" x14ac:dyDescent="0.3">
      <c r="A2" s="4" t="s">
        <v>78</v>
      </c>
    </row>
    <row r="3" spans="1:9" x14ac:dyDescent="0.3">
      <c r="A3" s="12" t="s">
        <v>79</v>
      </c>
      <c r="B3" s="12"/>
      <c r="C3" s="12"/>
      <c r="D3" s="12"/>
      <c r="E3" s="12"/>
      <c r="F3" s="12"/>
      <c r="G3" s="12"/>
      <c r="H3" s="12"/>
      <c r="I3" s="12"/>
    </row>
    <row r="4" spans="1:9" x14ac:dyDescent="0.3">
      <c r="A4" s="4" t="s">
        <v>124</v>
      </c>
      <c r="B4" s="12"/>
      <c r="C4" s="12"/>
      <c r="D4" s="12"/>
      <c r="E4" s="12"/>
      <c r="F4" s="12"/>
      <c r="G4" s="12"/>
      <c r="H4" s="12"/>
      <c r="I4" s="12"/>
    </row>
    <row r="6" spans="1:9" ht="15" customHeight="1" x14ac:dyDescent="0.3">
      <c r="A6" s="140" t="s">
        <v>80</v>
      </c>
      <c r="B6" s="141"/>
      <c r="C6" s="141"/>
      <c r="D6" s="141"/>
      <c r="E6" s="141"/>
      <c r="F6" s="141"/>
      <c r="G6" s="142"/>
      <c r="H6" s="135" t="s">
        <v>81</v>
      </c>
      <c r="I6" s="135" t="s">
        <v>23</v>
      </c>
    </row>
    <row r="7" spans="1:9" ht="30" customHeight="1" x14ac:dyDescent="0.25">
      <c r="A7" s="46"/>
      <c r="B7" s="145" t="s">
        <v>105</v>
      </c>
      <c r="C7" s="146"/>
      <c r="D7" s="143" t="s">
        <v>104</v>
      </c>
      <c r="E7" s="138" t="s">
        <v>19</v>
      </c>
      <c r="F7" s="138" t="s">
        <v>82</v>
      </c>
      <c r="G7" s="135" t="s">
        <v>83</v>
      </c>
      <c r="H7" s="136"/>
      <c r="I7" s="136"/>
    </row>
    <row r="8" spans="1:9" ht="30" x14ac:dyDescent="0.25">
      <c r="A8" s="24" t="s">
        <v>84</v>
      </c>
      <c r="B8" s="70" t="s">
        <v>57</v>
      </c>
      <c r="C8" s="70" t="s">
        <v>85</v>
      </c>
      <c r="D8" s="144"/>
      <c r="E8" s="139"/>
      <c r="F8" s="139"/>
      <c r="G8" s="137"/>
      <c r="H8" s="137"/>
      <c r="I8" s="137"/>
    </row>
    <row r="9" spans="1:9" s="10" customFormat="1" x14ac:dyDescent="0.25">
      <c r="A9" s="25" t="s">
        <v>125</v>
      </c>
      <c r="B9" s="57">
        <v>1379310</v>
      </c>
      <c r="C9" s="57">
        <v>12875173</v>
      </c>
      <c r="D9" s="58">
        <v>-35700</v>
      </c>
      <c r="E9" s="57">
        <v>13537865</v>
      </c>
      <c r="F9" s="58">
        <v>-24750736</v>
      </c>
      <c r="G9" s="58">
        <f t="shared" ref="G9:G15" si="0">SUM(B9:F9)</f>
        <v>3005912</v>
      </c>
      <c r="H9" s="58">
        <v>1118528</v>
      </c>
      <c r="I9" s="58">
        <f>G9+H9</f>
        <v>4124440</v>
      </c>
    </row>
    <row r="10" spans="1:9" s="10" customFormat="1" x14ac:dyDescent="0.25">
      <c r="A10" s="26" t="s">
        <v>95</v>
      </c>
      <c r="B10" s="59"/>
      <c r="C10" s="57"/>
      <c r="D10" s="60"/>
      <c r="E10" s="57"/>
      <c r="F10" s="58"/>
      <c r="G10" s="58">
        <f t="shared" si="0"/>
        <v>0</v>
      </c>
      <c r="H10" s="58"/>
      <c r="I10" s="58">
        <f t="shared" ref="I10:I15" si="1">SUM(G10:H10)</f>
        <v>0</v>
      </c>
    </row>
    <row r="11" spans="1:9" s="27" customFormat="1" x14ac:dyDescent="0.25">
      <c r="A11" s="26" t="s">
        <v>86</v>
      </c>
      <c r="B11" s="61" t="s">
        <v>17</v>
      </c>
      <c r="C11" s="61" t="s">
        <v>17</v>
      </c>
      <c r="D11" s="62"/>
      <c r="E11" s="61"/>
      <c r="F11" s="63">
        <v>1278366</v>
      </c>
      <c r="G11" s="58">
        <f t="shared" si="0"/>
        <v>1278366</v>
      </c>
      <c r="H11" s="63">
        <v>34310</v>
      </c>
      <c r="I11" s="58">
        <f t="shared" si="1"/>
        <v>1312676</v>
      </c>
    </row>
    <row r="12" spans="1:9" s="27" customFormat="1" x14ac:dyDescent="0.25">
      <c r="A12" s="26" t="s">
        <v>106</v>
      </c>
      <c r="B12" s="61"/>
      <c r="C12" s="61"/>
      <c r="D12" s="62"/>
      <c r="E12" s="67">
        <v>-430652</v>
      </c>
      <c r="F12" s="63">
        <v>430652</v>
      </c>
      <c r="G12" s="58">
        <f t="shared" si="0"/>
        <v>0</v>
      </c>
      <c r="H12" s="63"/>
      <c r="I12" s="58">
        <f t="shared" si="1"/>
        <v>0</v>
      </c>
    </row>
    <row r="13" spans="1:9" s="27" customFormat="1" ht="15" hidden="1" customHeight="1" x14ac:dyDescent="0.25">
      <c r="A13" s="26" t="s">
        <v>114</v>
      </c>
      <c r="B13" s="61"/>
      <c r="C13" s="61"/>
      <c r="D13" s="62"/>
      <c r="E13" s="62"/>
      <c r="F13" s="59"/>
      <c r="G13" s="58">
        <f t="shared" si="0"/>
        <v>0</v>
      </c>
      <c r="H13" s="63"/>
      <c r="I13" s="58">
        <f t="shared" si="1"/>
        <v>0</v>
      </c>
    </row>
    <row r="14" spans="1:9" s="27" customFormat="1" ht="27" x14ac:dyDescent="0.25">
      <c r="A14" s="26" t="s">
        <v>96</v>
      </c>
      <c r="B14" s="61"/>
      <c r="C14" s="61"/>
      <c r="D14" s="62"/>
      <c r="E14" s="64">
        <v>-12770</v>
      </c>
      <c r="F14" s="63">
        <v>63239</v>
      </c>
      <c r="G14" s="58">
        <f t="shared" si="0"/>
        <v>50469</v>
      </c>
      <c r="H14" s="63">
        <v>-27567</v>
      </c>
      <c r="I14" s="58">
        <f t="shared" si="1"/>
        <v>22902</v>
      </c>
    </row>
    <row r="15" spans="1:9" s="27" customFormat="1" x14ac:dyDescent="0.25">
      <c r="A15" s="26" t="s">
        <v>129</v>
      </c>
      <c r="B15" s="61"/>
      <c r="C15" s="61"/>
      <c r="D15" s="62"/>
      <c r="E15" s="64"/>
      <c r="F15" s="63">
        <v>-152615</v>
      </c>
      <c r="G15" s="58">
        <f t="shared" si="0"/>
        <v>-152615</v>
      </c>
      <c r="H15" s="63"/>
      <c r="I15" s="58">
        <f t="shared" si="1"/>
        <v>-152615</v>
      </c>
    </row>
    <row r="16" spans="1:9" s="10" customFormat="1" x14ac:dyDescent="0.25">
      <c r="A16" s="25" t="s">
        <v>126</v>
      </c>
      <c r="B16" s="57">
        <f t="shared" ref="B16:H16" si="2">SUM(B9:B14)</f>
        <v>1379310</v>
      </c>
      <c r="C16" s="57">
        <f t="shared" si="2"/>
        <v>12875173</v>
      </c>
      <c r="D16" s="57">
        <f t="shared" si="2"/>
        <v>-35700</v>
      </c>
      <c r="E16" s="57">
        <f t="shared" si="2"/>
        <v>13094443</v>
      </c>
      <c r="F16" s="58">
        <f>SUM(F9:F15)</f>
        <v>-23131094</v>
      </c>
      <c r="G16" s="58">
        <f>SUM(G9:G15)</f>
        <v>4182132</v>
      </c>
      <c r="H16" s="58">
        <f t="shared" si="2"/>
        <v>1125271</v>
      </c>
      <c r="I16" s="58">
        <f>SUM(I9:I15)</f>
        <v>5307403</v>
      </c>
    </row>
    <row r="17" spans="1:9" ht="13.5" x14ac:dyDescent="0.25">
      <c r="B17" s="23"/>
      <c r="C17" s="23"/>
      <c r="D17" s="23"/>
      <c r="E17" s="23"/>
      <c r="F17" s="23"/>
      <c r="G17" s="23"/>
      <c r="H17" s="23"/>
      <c r="I17" s="23"/>
    </row>
    <row r="18" spans="1:9" ht="13.5" x14ac:dyDescent="0.25">
      <c r="B18" s="23"/>
      <c r="C18" s="23"/>
      <c r="D18" s="23"/>
      <c r="E18" s="23"/>
      <c r="F18" s="23"/>
      <c r="G18" s="23"/>
      <c r="H18" s="23"/>
      <c r="I18" s="23"/>
    </row>
    <row r="19" spans="1:9" ht="13.5" x14ac:dyDescent="0.25">
      <c r="B19" s="23"/>
      <c r="C19" s="23"/>
      <c r="D19" s="23"/>
      <c r="E19" s="23"/>
      <c r="F19" s="23"/>
      <c r="G19" s="23"/>
      <c r="H19" s="23"/>
      <c r="I19" s="23"/>
    </row>
    <row r="20" spans="1:9" x14ac:dyDescent="0.3">
      <c r="A20" s="11" t="str">
        <f>'[1]форма 1'!B59</f>
        <v>Зам. Председателя Правления</v>
      </c>
      <c r="B20" s="4"/>
      <c r="E20" s="12" t="str">
        <f>'[1]форма 1'!C59</f>
        <v>Саджитова А. Т.</v>
      </c>
    </row>
    <row r="21" spans="1:9" x14ac:dyDescent="0.3">
      <c r="A21" s="11"/>
      <c r="B21" s="4"/>
      <c r="F21" s="4"/>
    </row>
    <row r="22" spans="1:9" x14ac:dyDescent="0.3">
      <c r="A22" s="11" t="str">
        <f>'[1]форма 1'!B61</f>
        <v>И. о. Главного бухгалтера</v>
      </c>
      <c r="B22" s="30"/>
      <c r="C22" s="12"/>
      <c r="E22" s="12" t="str">
        <f>'[1]форма 1'!C61</f>
        <v>Нурсеитова А. А.</v>
      </c>
      <c r="F22" s="4"/>
    </row>
    <row r="23" spans="1:9" x14ac:dyDescent="0.3">
      <c r="B23" s="4"/>
      <c r="F23" s="4" t="s">
        <v>17</v>
      </c>
    </row>
    <row r="24" spans="1:9" x14ac:dyDescent="0.3">
      <c r="A24" s="4" t="s">
        <v>37</v>
      </c>
    </row>
    <row r="25" spans="1:9" x14ac:dyDescent="0.3">
      <c r="A25" s="4" t="str">
        <f>'[1]форма 1'!B64</f>
        <v>29 мая 2020 года</v>
      </c>
      <c r="H25" s="49"/>
    </row>
    <row r="26" spans="1:9" x14ac:dyDescent="0.3">
      <c r="A26" s="4"/>
      <c r="H26" s="49"/>
    </row>
    <row r="27" spans="1:9" x14ac:dyDescent="0.3">
      <c r="A27" s="4"/>
      <c r="H27" s="49"/>
    </row>
    <row r="28" spans="1:9" x14ac:dyDescent="0.3">
      <c r="A28" s="4"/>
      <c r="C28" s="5"/>
      <c r="E28" s="5"/>
      <c r="H28" s="49"/>
    </row>
    <row r="29" spans="1:9" x14ac:dyDescent="0.3">
      <c r="A29" s="4"/>
      <c r="C29" s="66"/>
      <c r="D29" s="66"/>
      <c r="E29" s="66"/>
      <c r="F29" s="66"/>
      <c r="G29" s="66"/>
      <c r="H29" s="66"/>
      <c r="I29" s="66"/>
    </row>
    <row r="30" spans="1:9" x14ac:dyDescent="0.3">
      <c r="A30" s="4"/>
      <c r="H30" s="49"/>
    </row>
    <row r="31" spans="1:9" x14ac:dyDescent="0.3">
      <c r="A31" s="4"/>
      <c r="H31" s="49"/>
    </row>
    <row r="32" spans="1:9" x14ac:dyDescent="0.3">
      <c r="A32" s="4"/>
      <c r="H32" s="49"/>
    </row>
    <row r="33" spans="3:9" x14ac:dyDescent="0.3">
      <c r="H33" s="49"/>
    </row>
    <row r="34" spans="3:9" ht="13.5" x14ac:dyDescent="0.25">
      <c r="C34" s="51"/>
      <c r="D34" s="5"/>
      <c r="E34" s="5"/>
      <c r="F34" s="8"/>
      <c r="G34" s="8"/>
      <c r="H34" s="8"/>
      <c r="I34" s="8"/>
    </row>
    <row r="35" spans="3:9" ht="13.5" x14ac:dyDescent="0.25">
      <c r="C35" s="5"/>
      <c r="D35" s="5"/>
      <c r="E35" s="5"/>
      <c r="F35" s="23"/>
      <c r="G35" s="23"/>
      <c r="H35" s="23"/>
      <c r="I35" s="23"/>
    </row>
    <row r="36" spans="3:9" x14ac:dyDescent="0.3">
      <c r="C36" s="51"/>
    </row>
    <row r="37" spans="3:9" x14ac:dyDescent="0.3">
      <c r="F37" s="8"/>
    </row>
    <row r="38" spans="3:9" x14ac:dyDescent="0.3">
      <c r="F38" s="8"/>
    </row>
    <row r="39" spans="3:9" x14ac:dyDescent="0.3">
      <c r="F39" s="8"/>
    </row>
    <row r="40" spans="3:9" x14ac:dyDescent="0.3">
      <c r="F40" s="45"/>
    </row>
    <row r="41" spans="3:9" x14ac:dyDescent="0.3">
      <c r="F41" s="8"/>
    </row>
  </sheetData>
  <mergeCells count="8">
    <mergeCell ref="H6:H8"/>
    <mergeCell ref="E7:E8"/>
    <mergeCell ref="F7:F8"/>
    <mergeCell ref="A6:G6"/>
    <mergeCell ref="I6:I8"/>
    <mergeCell ref="G7:G8"/>
    <mergeCell ref="D7:D8"/>
    <mergeCell ref="B7:C7"/>
  </mergeCells>
  <pageMargins left="0.82677165354330717" right="0.19685039370078741" top="0.94488188976377963" bottom="0.74803149606299213" header="0.31496062992125984" footer="0.31496062992125984"/>
  <pageSetup paperSize="9"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Crown</dc:creator>
  <cp:lastModifiedBy>Амина Саджитова</cp:lastModifiedBy>
  <cp:lastPrinted>2019-11-14T10:30:14Z</cp:lastPrinted>
  <dcterms:created xsi:type="dcterms:W3CDTF">2015-08-20T10:00:21Z</dcterms:created>
  <dcterms:modified xsi:type="dcterms:W3CDTF">2020-06-03T08:35:11Z</dcterms:modified>
</cp:coreProperties>
</file>