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wn\Desktop\отчеты для биржи и банка\1 кв 2015 конс отчет\"/>
    </mc:Choice>
  </mc:AlternateContent>
  <bookViews>
    <workbookView xWindow="0" yWindow="0" windowWidth="28800" windowHeight="12135"/>
  </bookViews>
  <sheets>
    <sheet name="форма1" sheetId="1" r:id="rId1"/>
    <sheet name="форма2" sheetId="2" r:id="rId2"/>
    <sheet name="форма3" sheetId="3" r:id="rId3"/>
    <sheet name="форма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3" l="1"/>
  <c r="B31" i="3"/>
  <c r="C27" i="3"/>
  <c r="B27" i="3"/>
  <c r="B14" i="3"/>
  <c r="B18" i="3" s="1"/>
  <c r="B20" i="3" s="1"/>
  <c r="C14" i="3"/>
  <c r="C18" i="3" s="1"/>
  <c r="C20" i="3" s="1"/>
  <c r="C33" i="3" s="1"/>
  <c r="C37" i="3" s="1"/>
  <c r="D46" i="1"/>
  <c r="C46" i="1"/>
  <c r="D41" i="1"/>
  <c r="C41" i="1"/>
  <c r="D30" i="1"/>
  <c r="D33" i="1" s="1"/>
  <c r="C30" i="1"/>
  <c r="C33" i="1" s="1"/>
  <c r="D21" i="1"/>
  <c r="C21" i="1"/>
  <c r="D13" i="1"/>
  <c r="C13" i="1"/>
  <c r="B33" i="3" l="1"/>
  <c r="B37" i="3"/>
  <c r="C22" i="1"/>
  <c r="D22" i="1"/>
  <c r="C47" i="1"/>
  <c r="C48" i="1" s="1"/>
  <c r="D47" i="1"/>
  <c r="D48" i="1" s="1"/>
</calcChain>
</file>

<file path=xl/sharedStrings.xml><?xml version="1.0" encoding="utf-8"?>
<sst xmlns="http://schemas.openxmlformats.org/spreadsheetml/2006/main" count="189" uniqueCount="133">
  <si>
    <t>АО «АТАМЕКЕН-АГРО»</t>
  </si>
  <si>
    <t>Консолидированный отчет о финансовом положении</t>
  </si>
  <si>
    <t>В тысячах казахстанских тенге</t>
  </si>
  <si>
    <t>31 марта 2015 г.</t>
  </si>
  <si>
    <t>31 декабря 2014 г.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</si>
  <si>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</si>
  <si>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</si>
  <si>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</si>
  <si>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</si>
  <si>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</si>
  <si>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Инвестиционное имущество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</si>
  <si>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</si>
  <si>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</si>
  <si>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</si>
  <si>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</si>
  <si>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</si>
  <si>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</si>
  <si>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 xml:space="preserve">Ограниченные деньги </t>
  </si>
  <si>
    <t>Денежные средства и их эквиваленты</t>
  </si>
  <si>
    <t>Итого краткосрочные активы</t>
  </si>
  <si>
    <t>ВСЕГО АКТИВЫ</t>
  </si>
  <si>
    <t>КАПИТАЛ</t>
  </si>
  <si>
    <t>Уставный капитал, простые акции</t>
  </si>
  <si>
    <t xml:space="preserve"> </t>
  </si>
  <si>
    <t>Выкупленные собственные простые акции</t>
  </si>
  <si>
    <t>Уставный капитал, привилегированные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</si>
  <si>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</si>
  <si>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</si>
  <si>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</si>
  <si>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</si>
  <si>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</si>
  <si>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</si>
  <si>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</si>
  <si>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</si>
  <si>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</si>
  <si>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</si>
  <si>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</si>
  <si>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</si>
  <si>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</si>
  <si>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</si>
  <si>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</si>
  <si>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ВСЕГО ОБЯЗАТЕЛЬСТВА</t>
  </si>
  <si>
    <t>ВСЕГО ОБЯЗАТЕЛЬСТВА И КАПИТАЛА</t>
  </si>
  <si>
    <t>проверка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</si>
  <si>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</si>
  <si>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</si>
  <si>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И. О. Председателя Правления</t>
  </si>
  <si>
    <t>Ахметов А. Г.</t>
  </si>
  <si>
    <t>Главный бухгалтер</t>
  </si>
  <si>
    <t>Саджитова А. Т.</t>
  </si>
  <si>
    <t>г. Кокшетау, Акмолинская область</t>
  </si>
  <si>
    <t>15 мая 2015 г.</t>
  </si>
  <si>
    <t>Консолидированный отчет о прибыли или убытке и прочем совокупном доходе</t>
  </si>
  <si>
    <t>31.03. 2015 год</t>
  </si>
  <si>
    <t>31.03.2014 год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</si>
  <si>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</si>
  <si>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</si>
  <si>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</si>
  <si>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</si>
  <si>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</si>
  <si>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</si>
  <si>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</si>
  <si>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</si>
  <si>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</si>
  <si>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</si>
  <si>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</si>
  <si>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</si>
  <si>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</si>
  <si>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</si>
  <si>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</si>
  <si>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-собственников Группы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</si>
  <si>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</si>
  <si>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</si>
  <si>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</si>
  <si>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</si>
  <si>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Итого совокупный доход / (убыток), относимый на:</t>
  </si>
  <si>
    <t>Итого совокупный доход / (убыток) за год</t>
  </si>
  <si>
    <t>Средневзвешенное количество обыкновенных акций в обращении</t>
  </si>
  <si>
    <t>Прибыль на акцию, относимая на собственников Группы, базовая и разводненная (в тенге на акцию)</t>
  </si>
  <si>
    <t>По прибыли от продолжающейся деятельности</t>
  </si>
  <si>
    <t>простые акции</t>
  </si>
  <si>
    <t>Консолидированный отчет о движении денежных средств</t>
  </si>
  <si>
    <t>1 квартал 2015 года</t>
  </si>
  <si>
    <t>1 квартал 2014 года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</si>
  <si>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</si>
  <si>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</si>
  <si>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</si>
  <si>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Амортизацию основных средств </t>
  </si>
  <si>
    <t>Амортизация нематериальных активов</t>
  </si>
  <si>
    <t>Убытки за вычетом прибыли от выбытия основных средств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</si>
  <si>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</si>
  <si>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</si>
  <si>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Уменьшение запасов</t>
  </si>
  <si>
    <t>Увеличение/(уменьшение) торговой и прочей кредиторской задолженности</t>
  </si>
  <si>
    <t xml:space="preserve">Оттоки денежных средств от операционной деятельности </t>
  </si>
  <si>
    <t xml:space="preserve">Подоходный налог уплаченный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</si>
  <si>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</si>
  <si>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</si>
  <si>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</t>
  </si>
  <si>
    <t>Поступления от продажи основных средств</t>
  </si>
  <si>
    <t>Приобретение биологических активов</t>
  </si>
  <si>
    <t>Приобритение доли в дочерних предприятиях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</si>
  <si>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</si>
  <si>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</si>
  <si>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Поступление кредитов и займов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</si>
  <si>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</si>
  <si>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</si>
  <si>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</si>
  <si>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</si>
  <si>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</si>
  <si>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Консолидированный промежуточный сжатый Отчет об изменениях в капитале</t>
  </si>
  <si>
    <t>за 1 квартал, закончившийся 31 марта 2015 года (неаудированный)</t>
  </si>
  <si>
    <t>Вид деятельности:</t>
  </si>
  <si>
    <t>Производство и реализация с/х продукции</t>
  </si>
  <si>
    <t>Организационно-правовая форма:</t>
  </si>
  <si>
    <t>Акционерное общество</t>
  </si>
  <si>
    <t>Юридический адрес:</t>
  </si>
  <si>
    <t>Акмолинская область, г.Кокшетау,</t>
  </si>
  <si>
    <t xml:space="preserve"> р-н Нового мясокомбината, д/у 30</t>
  </si>
  <si>
    <t>Контролирующая компания</t>
  </si>
  <si>
    <t xml:space="preserve">Доля меньшинства </t>
  </si>
  <si>
    <t>ВСЕГО КАПИТАЛА</t>
  </si>
  <si>
    <t>Уставный капитал</t>
  </si>
  <si>
    <t>выкупленные</t>
  </si>
  <si>
    <t>Нераспределенная прибыль /(непокрытый убыток)</t>
  </si>
  <si>
    <t>Итого</t>
  </si>
  <si>
    <t>в тыс. тенге</t>
  </si>
  <si>
    <t>привилегированные акции</t>
  </si>
  <si>
    <t>собственные долевые инструменты</t>
  </si>
  <si>
    <t>Остаток на 31 декабря 2014 года</t>
  </si>
  <si>
    <t>совокупный доход(убыток) за период</t>
  </si>
  <si>
    <t>Остаток на 31 марта 2015 года</t>
  </si>
  <si>
    <t>Главного бухгалтера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</si>
</sst>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(* #,##0_);_(* \(#,##0\);_(* &quot;-&quot;??_);_(@_)"/>
    <numFmt numFmtId="165" formatCode="_(* #,##0_);_(* \(#,##0\);_(* &quot;-&quot;_);_(@_)"/>
    <numFmt numFmtId="166" formatCode="#,##0_ ;\-#,##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3" fontId="3" fillId="0" borderId="0" xfId="0" applyNumberFormat="1" applyFont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 wrapText="1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 vertical="center"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2" fillId="0" borderId="3" xfId="0" applyFont="1" applyBorder="1"/>
    <xf numFmtId="164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wrapText="1"/>
    </xf>
    <xf numFmtId="0" fontId="5" fillId="0" borderId="0" xfId="0" applyFont="1"/>
    <xf numFmtId="164" fontId="6" fillId="0" borderId="0" xfId="0" applyNumberFormat="1" applyFont="1" applyAlignment="1">
      <alignment horizontal="right"/>
    </xf>
    <xf numFmtId="0" fontId="3" fillId="0" borderId="2" xfId="0" applyFont="1" applyBorder="1"/>
    <xf numFmtId="4" fontId="3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4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4" xfId="0" applyFont="1" applyBorder="1"/>
    <xf numFmtId="3" fontId="3" fillId="0" borderId="0" xfId="0" applyNumberFormat="1" applyFont="1" applyBorder="1"/>
    <xf numFmtId="3" fontId="2" fillId="0" borderId="0" xfId="0" applyNumberFormat="1" applyFont="1"/>
    <xf numFmtId="3" fontId="3" fillId="0" borderId="4" xfId="0" applyNumberFormat="1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 vertical="top" wrapText="1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6" fontId="2" fillId="0" borderId="7" xfId="0" applyNumberFormat="1" applyFont="1" applyBorder="1" applyAlignment="1">
      <alignment horizontal="center" vertical="top" wrapText="1"/>
    </xf>
    <xf numFmtId="0" fontId="3" fillId="0" borderId="11" xfId="0" applyFont="1" applyBorder="1"/>
    <xf numFmtId="166" fontId="2" fillId="0" borderId="6" xfId="0" applyNumberFormat="1" applyFont="1" applyBorder="1" applyAlignment="1">
      <alignment horizontal="center" vertical="top" wrapText="1"/>
    </xf>
    <xf numFmtId="166" fontId="2" fillId="0" borderId="1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166" fontId="2" fillId="0" borderId="6" xfId="0" applyNumberFormat="1" applyFont="1" applyBorder="1" applyAlignment="1">
      <alignment vertical="top" wrapText="1"/>
    </xf>
    <xf numFmtId="164" fontId="2" fillId="0" borderId="0" xfId="1" applyNumberFormat="1" applyFont="1" applyAlignment="1">
      <alignment vertical="center" wrapText="1"/>
    </xf>
    <xf numFmtId="164" fontId="2" fillId="0" borderId="6" xfId="1" applyNumberFormat="1" applyFont="1" applyBorder="1" applyAlignment="1">
      <alignment vertical="center" wrapText="1"/>
    </xf>
    <xf numFmtId="0" fontId="3" fillId="0" borderId="6" xfId="0" quotePrefix="1" applyFont="1" applyBorder="1" applyAlignment="1">
      <alignment vertical="top" wrapText="1"/>
    </xf>
    <xf numFmtId="166" fontId="3" fillId="0" borderId="6" xfId="0" applyNumberFormat="1" applyFont="1" applyBorder="1" applyAlignment="1">
      <alignment vertical="top" wrapText="1"/>
    </xf>
    <xf numFmtId="166" fontId="3" fillId="0" borderId="5" xfId="0" applyNumberFormat="1" applyFont="1" applyBorder="1" applyAlignment="1">
      <alignment vertical="top" wrapText="1"/>
    </xf>
    <xf numFmtId="164" fontId="3" fillId="0" borderId="6" xfId="1" applyNumberFormat="1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166" fontId="2" fillId="0" borderId="8" xfId="0" applyNumberFormat="1" applyFont="1" applyBorder="1" applyAlignment="1">
      <alignment vertical="top" wrapText="1"/>
    </xf>
    <xf numFmtId="166" fontId="2" fillId="0" borderId="9" xfId="0" applyNumberFormat="1" applyFont="1" applyBorder="1" applyAlignment="1">
      <alignment vertical="top" wrapText="1"/>
    </xf>
    <xf numFmtId="3" fontId="2" fillId="0" borderId="0" xfId="0" applyNumberFormat="1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164" fontId="2" fillId="0" borderId="0" xfId="1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 wrapText="1"/>
    </xf>
    <xf numFmtId="164" fontId="3" fillId="0" borderId="0" xfId="1" applyNumberFormat="1" applyFont="1" applyAlignment="1">
      <alignment horizontal="right" wrapText="1"/>
    </xf>
    <xf numFmtId="164" fontId="3" fillId="0" borderId="0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wrapText="1"/>
    </xf>
    <xf numFmtId="3" fontId="3" fillId="0" borderId="1" xfId="0" applyNumberFormat="1" applyFont="1" applyBorder="1"/>
    <xf numFmtId="3" fontId="2" fillId="0" borderId="1" xfId="0" applyNumberFormat="1" applyFont="1" applyBorder="1"/>
    <xf numFmtId="164" fontId="2" fillId="0" borderId="4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164" fontId="2" fillId="0" borderId="4" xfId="1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3" fontId="3" fillId="0" borderId="4" xfId="0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5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9"/>
  <sheetViews>
    <sheetView tabSelected="1" topLeftCell="A33" workbookViewId="0">
      <selection activeCell="M58" sqref="M58"/>
    </sheetView>
  </sheetViews>
  <sheetFormatPr defaultRowHeight="15" x14ac:dyDescent="0.25"/>
  <cols>
    <col min="1" max="1" width="4" customWidth="1"/>
    <col min="2" max="2" width="49.140625" customWidth="1"/>
    <col min="3" max="3" width="15.140625" customWidth="1"/>
    <col min="4" max="4" width="17.42578125" customWidth="1"/>
  </cols>
  <sheetData>
    <row r="1" spans="2:5" x14ac:dyDescent="0.25">
      <c r="B1" s="1" t="s">
        <v>0</v>
      </c>
      <c r="C1" s="2"/>
      <c r="D1" s="2"/>
      <c r="E1" s="2"/>
    </row>
    <row r="2" spans="2:5" x14ac:dyDescent="0.25">
      <c r="B2" s="3" t="s">
        <v>1</v>
      </c>
      <c r="C2" s="4"/>
      <c r="D2" s="4"/>
      <c r="E2" s="2"/>
    </row>
    <row r="3" spans="2:5" x14ac:dyDescent="0.25">
      <c r="B3" s="103" t="s">
        <v>2</v>
      </c>
      <c r="C3" s="105" t="s">
        <v>3</v>
      </c>
      <c r="D3" s="105" t="s">
        <v>4</v>
      </c>
      <c r="E3" s="2"/>
    </row>
    <row r="4" spans="2:5" x14ac:dyDescent="0.25">
      <c r="B4" s="104"/>
      <c r="C4" s="106"/>
      <c r="D4" s="106"/>
      <c r="E4" s="2"/>
    </row>
    <row r="5" spans="2:5" x14ac:dyDescent="0.25">
      <c r="B5" s="2"/>
      <c r="C5" s="5"/>
      <c r="D5" s="6"/>
      <c r="E5" s="2"/>
    </row>
    <row r="6" spans="2:5" ht="15.75" x14ac:dyDescent="0.3">
      <c r="B6" s="7" t="s">
        <v>5</v>
      </c>
      <c r="C6" s="5"/>
      <c r="D6" s="6"/>
      <c r="E6" s="2"/>
    </row>
    <row r="7" spans="2:5" ht="15.75" x14ac:dyDescent="0.3">
      <c r="B7" s="7" t="s">
        <v>6</v>
      </c>
      <c r="C7" s="5"/>
      <c r="D7" s="6"/>
      <c r="E7" s="2"/>
    </row>
    <row r="8" spans="2:5" x14ac:dyDescent="0.25">
      <c r="B8" s="2" t="s">
        <v>7</v>
      </c>
      <c r="C8" s="8">
        <v>17129217</v>
      </c>
      <c r="D8" s="9">
        <v>17460915</v>
      </c>
      <c r="E8" s="10"/>
    </row>
    <row r="9" spans="2:5" x14ac:dyDescent="0.25">
      <c r="B9" s="2" t="s">
        <v>8</v>
      </c>
      <c r="C9" s="8">
        <v>1394375</v>
      </c>
      <c r="D9" s="9">
        <v>1377703</v>
      </c>
      <c r="E9" s="10"/>
    </row>
    <row r="10" spans="2:5" x14ac:dyDescent="0.25">
      <c r="B10" s="2" t="s">
        <v>9</v>
      </c>
      <c r="C10" s="8">
        <v>27498</v>
      </c>
      <c r="D10" s="9">
        <v>27943</v>
      </c>
      <c r="E10" s="10"/>
    </row>
    <row r="11" spans="2:5" x14ac:dyDescent="0.25">
      <c r="B11" s="2" t="s">
        <v>10</v>
      </c>
      <c r="C11" s="8">
        <v>74501</v>
      </c>
      <c r="D11" s="9">
        <v>74501</v>
      </c>
      <c r="E11" s="2"/>
    </row>
    <row r="12" spans="2:5" x14ac:dyDescent="0.25">
      <c r="B12" s="4" t="s">
        <v>11</v>
      </c>
      <c r="C12" s="11">
        <v>10526</v>
      </c>
      <c r="D12" s="12">
        <v>11959</v>
      </c>
      <c r="E12" s="2"/>
    </row>
    <row r="13" spans="2:5" ht="15.75" x14ac:dyDescent="0.3">
      <c r="B13" s="13" t="s">
        <v>12</v>
      </c>
      <c r="C13" s="14">
        <f>SUM(C8:C12)+1</f>
        <v>18636118</v>
      </c>
      <c r="D13" s="14">
        <f>SUM(D8:D12)</f>
        <v>18953021</v>
      </c>
      <c r="E13" s="15"/>
    </row>
    <row r="14" spans="2:5" x14ac:dyDescent="0.25">
      <c r="B14" s="2"/>
      <c r="C14" s="5"/>
      <c r="D14" s="5"/>
      <c r="E14" s="2"/>
    </row>
    <row r="15" spans="2:5" ht="15.75" x14ac:dyDescent="0.3">
      <c r="B15" s="7" t="s">
        <v>13</v>
      </c>
      <c r="C15" s="5"/>
      <c r="D15" s="5"/>
      <c r="E15" s="2"/>
    </row>
    <row r="16" spans="2:5" x14ac:dyDescent="0.25">
      <c r="B16" s="2" t="s">
        <v>14</v>
      </c>
      <c r="C16" s="8">
        <v>7390326</v>
      </c>
      <c r="D16" s="9">
        <v>7760467</v>
      </c>
      <c r="E16" s="2"/>
    </row>
    <row r="17" spans="2:5" x14ac:dyDescent="0.25">
      <c r="B17" s="16" t="s">
        <v>15</v>
      </c>
      <c r="C17" s="8">
        <v>3443786</v>
      </c>
      <c r="D17" s="9">
        <v>1887090</v>
      </c>
      <c r="E17" s="2"/>
    </row>
    <row r="18" spans="2:5" x14ac:dyDescent="0.25">
      <c r="B18" s="16" t="s">
        <v>16</v>
      </c>
      <c r="C18" s="8">
        <v>58413</v>
      </c>
      <c r="D18" s="9">
        <v>29766</v>
      </c>
      <c r="E18" s="2"/>
    </row>
    <row r="19" spans="2:5" x14ac:dyDescent="0.25">
      <c r="B19" s="2" t="s">
        <v>17</v>
      </c>
      <c r="C19" s="8">
        <v>6115000</v>
      </c>
      <c r="D19" s="9">
        <v>6115000</v>
      </c>
      <c r="E19" s="2"/>
    </row>
    <row r="20" spans="2:5" x14ac:dyDescent="0.25">
      <c r="B20" s="4" t="s">
        <v>18</v>
      </c>
      <c r="C20" s="11">
        <v>842182</v>
      </c>
      <c r="D20" s="12">
        <v>117526</v>
      </c>
      <c r="E20" s="2"/>
    </row>
    <row r="21" spans="2:5" ht="15.75" x14ac:dyDescent="0.3">
      <c r="B21" s="13" t="s">
        <v>19</v>
      </c>
      <c r="C21" s="14">
        <f>SUM(C16:C20)</f>
        <v>17849707</v>
      </c>
      <c r="D21" s="14">
        <f>SUM(D16:D20)</f>
        <v>15909849</v>
      </c>
      <c r="E21" s="2"/>
    </row>
    <row r="22" spans="2:5" ht="16.5" thickBot="1" x14ac:dyDescent="0.35">
      <c r="B22" s="17" t="s">
        <v>20</v>
      </c>
      <c r="C22" s="18">
        <f>C21+C13</f>
        <v>36485825</v>
      </c>
      <c r="D22" s="18">
        <f>D21+D13</f>
        <v>34862870</v>
      </c>
      <c r="E22" s="2"/>
    </row>
    <row r="23" spans="2:5" x14ac:dyDescent="0.25">
      <c r="B23" s="2"/>
      <c r="C23" s="5"/>
      <c r="D23" s="5"/>
      <c r="E23" s="2"/>
    </row>
    <row r="24" spans="2:5" ht="15.75" x14ac:dyDescent="0.3">
      <c r="B24" s="7" t="s">
        <v>21</v>
      </c>
      <c r="C24" s="5"/>
      <c r="D24" s="19"/>
      <c r="E24" s="2"/>
    </row>
    <row r="25" spans="2:5" x14ac:dyDescent="0.25">
      <c r="B25" s="2" t="s">
        <v>22</v>
      </c>
      <c r="C25" s="8">
        <v>779279</v>
      </c>
      <c r="D25" s="9">
        <v>779279</v>
      </c>
      <c r="E25" s="15" t="s">
        <v>23</v>
      </c>
    </row>
    <row r="26" spans="2:5" x14ac:dyDescent="0.25">
      <c r="B26" s="2" t="s">
        <v>24</v>
      </c>
      <c r="C26" s="9">
        <v>-35786</v>
      </c>
      <c r="D26" s="9">
        <v>-35786</v>
      </c>
      <c r="E26" s="15"/>
    </row>
    <row r="27" spans="2:5" x14ac:dyDescent="0.25">
      <c r="B27" s="2" t="s">
        <v>25</v>
      </c>
      <c r="C27" s="8">
        <v>12875173</v>
      </c>
      <c r="D27" s="9">
        <v>12875173</v>
      </c>
      <c r="E27" s="2"/>
    </row>
    <row r="28" spans="2:5" x14ac:dyDescent="0.25">
      <c r="B28" s="2" t="s">
        <v>26</v>
      </c>
      <c r="C28" s="8">
        <v>3437410</v>
      </c>
      <c r="D28" s="9">
        <v>3437410</v>
      </c>
      <c r="E28" s="15"/>
    </row>
    <row r="29" spans="2:5" x14ac:dyDescent="0.25">
      <c r="B29" s="4" t="s">
        <v>27</v>
      </c>
      <c r="C29" s="12">
        <v>-21499894</v>
      </c>
      <c r="D29" s="12">
        <v>-20740578</v>
      </c>
      <c r="E29" s="15"/>
    </row>
    <row r="30" spans="2:5" x14ac:dyDescent="0.25">
      <c r="B30" s="20" t="s">
        <v>28</v>
      </c>
      <c r="C30" s="21">
        <f>SUM(C25:C29)</f>
        <v>-4443818</v>
      </c>
      <c r="D30" s="21">
        <f>SUM(D25:D29)</f>
        <v>-3684502</v>
      </c>
      <c r="E30" s="2"/>
    </row>
    <row r="31" spans="2:5" x14ac:dyDescent="0.25">
      <c r="B31" s="2"/>
      <c r="C31" s="19"/>
      <c r="D31" s="19"/>
      <c r="E31" s="2"/>
    </row>
    <row r="32" spans="2:5" ht="15.75" x14ac:dyDescent="0.3">
      <c r="B32" s="13" t="s">
        <v>29</v>
      </c>
      <c r="C32" s="22">
        <v>-686276</v>
      </c>
      <c r="D32" s="22">
        <v>-516331</v>
      </c>
      <c r="E32" s="2"/>
    </row>
    <row r="33" spans="2:5" ht="16.5" thickBot="1" x14ac:dyDescent="0.35">
      <c r="B33" s="17" t="s">
        <v>30</v>
      </c>
      <c r="C33" s="18">
        <f>SUM(C30:C32)</f>
        <v>-5130094</v>
      </c>
      <c r="D33" s="18">
        <f>SUM(D30:D32)</f>
        <v>-4200833</v>
      </c>
      <c r="E33" s="15"/>
    </row>
    <row r="34" spans="2:5" x14ac:dyDescent="0.25">
      <c r="B34" s="2"/>
      <c r="C34" s="23"/>
      <c r="D34" s="23"/>
      <c r="E34" s="15"/>
    </row>
    <row r="35" spans="2:5" ht="15.75" x14ac:dyDescent="0.3">
      <c r="B35" s="7" t="s">
        <v>31</v>
      </c>
      <c r="C35" s="5"/>
      <c r="D35" s="5"/>
      <c r="E35" s="2"/>
    </row>
    <row r="36" spans="2:5" ht="15.75" x14ac:dyDescent="0.3">
      <c r="B36" s="7" t="s">
        <v>32</v>
      </c>
      <c r="C36" s="5"/>
      <c r="D36" s="5"/>
      <c r="E36" s="2"/>
    </row>
    <row r="37" spans="2:5" x14ac:dyDescent="0.25">
      <c r="B37" s="2" t="s">
        <v>33</v>
      </c>
      <c r="C37" s="8">
        <v>5074186</v>
      </c>
      <c r="D37" s="9">
        <v>5074186</v>
      </c>
      <c r="E37" s="2"/>
    </row>
    <row r="38" spans="2:5" x14ac:dyDescent="0.25">
      <c r="B38" s="2" t="s">
        <v>34</v>
      </c>
      <c r="C38" s="8">
        <v>21058171</v>
      </c>
      <c r="D38" s="9">
        <v>21058171</v>
      </c>
      <c r="E38" s="2"/>
    </row>
    <row r="39" spans="2:5" x14ac:dyDescent="0.25">
      <c r="B39" s="24" t="s">
        <v>35</v>
      </c>
      <c r="C39" s="25">
        <v>4379194</v>
      </c>
      <c r="D39" s="9">
        <v>4407522</v>
      </c>
      <c r="E39" s="2"/>
    </row>
    <row r="40" spans="2:5" x14ac:dyDescent="0.25">
      <c r="B40" s="4" t="s">
        <v>36</v>
      </c>
      <c r="C40" s="11">
        <v>297770</v>
      </c>
      <c r="D40" s="12">
        <v>297770</v>
      </c>
      <c r="E40" s="2"/>
    </row>
    <row r="41" spans="2:5" ht="15.75" x14ac:dyDescent="0.3">
      <c r="B41" s="13" t="s">
        <v>37</v>
      </c>
      <c r="C41" s="14">
        <f>SUM(C37:C40)-1</f>
        <v>30809320</v>
      </c>
      <c r="D41" s="14">
        <f>SUM(D37:D40)-1</f>
        <v>30837648</v>
      </c>
      <c r="E41" s="2"/>
    </row>
    <row r="42" spans="2:5" x14ac:dyDescent="0.25">
      <c r="B42" s="2"/>
      <c r="C42" s="5"/>
      <c r="D42" s="5"/>
      <c r="E42" s="2"/>
    </row>
    <row r="43" spans="2:5" ht="15.75" x14ac:dyDescent="0.3">
      <c r="B43" s="7" t="s">
        <v>38</v>
      </c>
      <c r="C43" s="5"/>
      <c r="D43" s="5"/>
      <c r="E43" s="2"/>
    </row>
    <row r="44" spans="2:5" x14ac:dyDescent="0.25">
      <c r="B44" s="2" t="s">
        <v>34</v>
      </c>
      <c r="C44" s="8">
        <v>8181409</v>
      </c>
      <c r="D44" s="9">
        <v>5788213</v>
      </c>
      <c r="E44" s="15" t="s">
        <v>23</v>
      </c>
    </row>
    <row r="45" spans="2:5" x14ac:dyDescent="0.25">
      <c r="B45" s="4" t="s">
        <v>39</v>
      </c>
      <c r="C45" s="11">
        <v>2625190</v>
      </c>
      <c r="D45" s="12">
        <v>2437842</v>
      </c>
      <c r="E45" s="15" t="s">
        <v>23</v>
      </c>
    </row>
    <row r="46" spans="2:5" ht="15.75" x14ac:dyDescent="0.3">
      <c r="B46" s="13" t="s">
        <v>40</v>
      </c>
      <c r="C46" s="14">
        <f>SUM(C44:C45)</f>
        <v>10806599</v>
      </c>
      <c r="D46" s="14">
        <f>SUM(D44:D45)</f>
        <v>8226055</v>
      </c>
      <c r="E46" s="15" t="s">
        <v>23</v>
      </c>
    </row>
    <row r="47" spans="2:5" ht="16.5" thickBot="1" x14ac:dyDescent="0.35">
      <c r="B47" s="17" t="s">
        <v>41</v>
      </c>
      <c r="C47" s="18">
        <f>C46+C41</f>
        <v>41615919</v>
      </c>
      <c r="D47" s="18">
        <f>D46+D41</f>
        <v>39063703</v>
      </c>
      <c r="E47" s="2"/>
    </row>
    <row r="48" spans="2:5" ht="16.5" thickBot="1" x14ac:dyDescent="0.35">
      <c r="B48" s="17" t="s">
        <v>42</v>
      </c>
      <c r="C48" s="26">
        <f>C47+C33</f>
        <v>36485825</v>
      </c>
      <c r="D48" s="26">
        <f>D47+D33</f>
        <v>34862870</v>
      </c>
      <c r="E48" s="2"/>
    </row>
    <row r="49" spans="2:5" ht="15.75" x14ac:dyDescent="0.3">
      <c r="B49" s="27"/>
      <c r="C49" s="28"/>
      <c r="D49" s="28"/>
      <c r="E49" s="2"/>
    </row>
    <row r="50" spans="2:5" x14ac:dyDescent="0.25">
      <c r="B50" s="29" t="s">
        <v>44</v>
      </c>
      <c r="C50" s="30">
        <v>-2010</v>
      </c>
      <c r="D50" s="30">
        <v>-1900</v>
      </c>
      <c r="E50" s="2"/>
    </row>
    <row r="51" spans="2:5" ht="27.75" thickBot="1" x14ac:dyDescent="0.3">
      <c r="B51" s="31" t="s">
        <v>45</v>
      </c>
      <c r="C51" s="32">
        <v>12442.06</v>
      </c>
      <c r="D51" s="32">
        <v>12442.06</v>
      </c>
      <c r="E51" s="2"/>
    </row>
    <row r="52" spans="2:5" x14ac:dyDescent="0.25">
      <c r="B52" s="2"/>
      <c r="C52" s="33"/>
      <c r="D52" s="2"/>
      <c r="E52" s="2"/>
    </row>
    <row r="53" spans="2:5" x14ac:dyDescent="0.25">
      <c r="B53" s="2"/>
      <c r="C53" s="33"/>
      <c r="D53" s="2"/>
      <c r="E53" s="2"/>
    </row>
    <row r="54" spans="2:5" ht="15.75" x14ac:dyDescent="0.3">
      <c r="B54" s="34" t="s">
        <v>46</v>
      </c>
      <c r="C54" s="2"/>
      <c r="D54" s="35" t="s">
        <v>47</v>
      </c>
      <c r="E54" s="2"/>
    </row>
    <row r="55" spans="2:5" ht="15.75" x14ac:dyDescent="0.3">
      <c r="B55" s="34"/>
      <c r="C55" s="2"/>
      <c r="D55" s="35"/>
      <c r="E55" s="2"/>
    </row>
    <row r="56" spans="2:5" ht="15.75" x14ac:dyDescent="0.3">
      <c r="B56" s="34" t="s">
        <v>48</v>
      </c>
      <c r="C56" s="2"/>
      <c r="D56" s="35" t="s">
        <v>49</v>
      </c>
      <c r="E56" s="2"/>
    </row>
    <row r="57" spans="2:5" x14ac:dyDescent="0.25">
      <c r="B57" s="2"/>
      <c r="C57" s="2"/>
      <c r="D57" s="2"/>
      <c r="E57" s="2"/>
    </row>
    <row r="58" spans="2:5" ht="15.75" x14ac:dyDescent="0.3">
      <c r="B58" s="7" t="s">
        <v>50</v>
      </c>
      <c r="C58" s="2"/>
      <c r="D58" s="2"/>
      <c r="E58" s="2"/>
    </row>
    <row r="59" spans="2:5" ht="15.75" x14ac:dyDescent="0.3">
      <c r="B59" s="7" t="s">
        <v>51</v>
      </c>
      <c r="C59" s="2"/>
      <c r="D59" s="2"/>
      <c r="E59" s="2"/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7"/>
  <sheetViews>
    <sheetView topLeftCell="A7" workbookViewId="0">
      <selection activeCell="D8" sqref="D8"/>
    </sheetView>
  </sheetViews>
  <sheetFormatPr defaultRowHeight="13.5" x14ac:dyDescent="0.25"/>
  <cols>
    <col min="1" max="1" width="1.28515625" style="2" customWidth="1"/>
    <col min="2" max="2" width="46.85546875" style="2" customWidth="1"/>
    <col min="3" max="3" width="19.140625" style="2" customWidth="1"/>
    <col min="4" max="4" width="19" style="2" customWidth="1"/>
    <col min="5" max="16384" width="9.140625" style="2"/>
  </cols>
  <sheetData>
    <row r="2" spans="2:4" ht="15" x14ac:dyDescent="0.25">
      <c r="B2" s="1" t="s">
        <v>0</v>
      </c>
    </row>
    <row r="3" spans="2:4" ht="15.75" thickBot="1" x14ac:dyDescent="0.3">
      <c r="B3" s="36" t="s">
        <v>52</v>
      </c>
      <c r="C3" s="37"/>
      <c r="D3" s="37"/>
    </row>
    <row r="4" spans="2:4" x14ac:dyDescent="0.25">
      <c r="B4" s="107" t="s">
        <v>2</v>
      </c>
      <c r="C4" s="109" t="s">
        <v>53</v>
      </c>
      <c r="D4" s="109" t="s">
        <v>54</v>
      </c>
    </row>
    <row r="5" spans="2:4" ht="14.25" thickBot="1" x14ac:dyDescent="0.3">
      <c r="B5" s="108"/>
      <c r="C5" s="110"/>
      <c r="D5" s="110"/>
    </row>
    <row r="6" spans="2:4" x14ac:dyDescent="0.25">
      <c r="C6" s="38"/>
      <c r="D6" s="6"/>
    </row>
    <row r="7" spans="2:4" x14ac:dyDescent="0.25">
      <c r="B7" s="2" t="s">
        <v>55</v>
      </c>
      <c r="C7" s="8">
        <v>1831314.6090000002</v>
      </c>
      <c r="D7" s="9">
        <v>3080051</v>
      </c>
    </row>
    <row r="8" spans="2:4" x14ac:dyDescent="0.25">
      <c r="B8" s="4" t="s">
        <v>56</v>
      </c>
      <c r="C8" s="12">
        <v>-1738113.5010000002</v>
      </c>
      <c r="D8" s="12">
        <v>-2383160</v>
      </c>
    </row>
    <row r="9" spans="2:4" ht="15" x14ac:dyDescent="0.25">
      <c r="C9" s="39"/>
      <c r="D9" s="19"/>
    </row>
    <row r="10" spans="2:4" ht="15.75" thickBot="1" x14ac:dyDescent="0.35">
      <c r="B10" s="17" t="s">
        <v>57</v>
      </c>
      <c r="C10" s="40">
        <v>93201.108000000007</v>
      </c>
      <c r="D10" s="18">
        <v>696891</v>
      </c>
    </row>
    <row r="11" spans="2:4" x14ac:dyDescent="0.25">
      <c r="C11" s="8"/>
      <c r="D11" s="5"/>
    </row>
    <row r="12" spans="2:4" x14ac:dyDescent="0.25">
      <c r="B12" s="2" t="s">
        <v>58</v>
      </c>
      <c r="C12" s="8">
        <v>39575</v>
      </c>
      <c r="D12" s="9">
        <v>0</v>
      </c>
    </row>
    <row r="13" spans="2:4" x14ac:dyDescent="0.25">
      <c r="B13" s="2" t="s">
        <v>59</v>
      </c>
      <c r="C13" s="8">
        <v>59607</v>
      </c>
      <c r="D13" s="9">
        <v>398592</v>
      </c>
    </row>
    <row r="14" spans="2:4" x14ac:dyDescent="0.25">
      <c r="B14" s="2" t="s">
        <v>60</v>
      </c>
      <c r="C14" s="9">
        <v>-349553.46318000002</v>
      </c>
      <c r="D14" s="9">
        <v>-308983</v>
      </c>
    </row>
    <row r="15" spans="2:4" x14ac:dyDescent="0.25">
      <c r="B15" s="2" t="s">
        <v>61</v>
      </c>
      <c r="C15" s="9">
        <v>-89670.567999999999</v>
      </c>
      <c r="D15" s="9">
        <v>-429715</v>
      </c>
    </row>
    <row r="16" spans="2:4" x14ac:dyDescent="0.25">
      <c r="B16" s="4" t="s">
        <v>62</v>
      </c>
      <c r="C16" s="12">
        <v>-31999.747999999992</v>
      </c>
      <c r="D16" s="12">
        <v>-297414</v>
      </c>
    </row>
    <row r="17" spans="2:4" ht="15" x14ac:dyDescent="0.25">
      <c r="C17" s="39"/>
      <c r="D17" s="19"/>
    </row>
    <row r="18" spans="2:4" ht="15" x14ac:dyDescent="0.3">
      <c r="B18" s="7" t="s">
        <v>63</v>
      </c>
      <c r="C18" s="21">
        <v>-278840.67118</v>
      </c>
      <c r="D18" s="21">
        <v>59371</v>
      </c>
    </row>
    <row r="19" spans="2:4" x14ac:dyDescent="0.25">
      <c r="C19" s="8"/>
      <c r="D19" s="5"/>
    </row>
    <row r="20" spans="2:4" x14ac:dyDescent="0.25">
      <c r="B20" s="2" t="s">
        <v>64</v>
      </c>
      <c r="C20" s="8">
        <v>103377.965</v>
      </c>
      <c r="D20" s="9">
        <v>9090</v>
      </c>
    </row>
    <row r="21" spans="2:4" x14ac:dyDescent="0.25">
      <c r="B21" s="4" t="s">
        <v>65</v>
      </c>
      <c r="C21" s="12">
        <v>-753798.054</v>
      </c>
      <c r="D21" s="12">
        <v>-479433</v>
      </c>
    </row>
    <row r="22" spans="2:4" ht="15" x14ac:dyDescent="0.25">
      <c r="C22" s="39"/>
      <c r="D22" s="19"/>
    </row>
    <row r="23" spans="2:4" ht="15" x14ac:dyDescent="0.3">
      <c r="B23" s="7" t="s">
        <v>66</v>
      </c>
      <c r="C23" s="21">
        <v>-929260.76017999998</v>
      </c>
      <c r="D23" s="21">
        <v>-410972</v>
      </c>
    </row>
    <row r="24" spans="2:4" x14ac:dyDescent="0.25">
      <c r="C24" s="8"/>
      <c r="D24" s="5"/>
    </row>
    <row r="25" spans="2:4" x14ac:dyDescent="0.25">
      <c r="B25" s="4" t="s">
        <v>67</v>
      </c>
      <c r="C25" s="12">
        <v>0</v>
      </c>
      <c r="D25" s="12">
        <v>0</v>
      </c>
    </row>
    <row r="26" spans="2:4" x14ac:dyDescent="0.25">
      <c r="C26" s="8"/>
      <c r="D26" s="5"/>
    </row>
    <row r="27" spans="2:4" ht="15.75" thickBot="1" x14ac:dyDescent="0.3">
      <c r="B27" s="41" t="s">
        <v>68</v>
      </c>
      <c r="C27" s="18">
        <v>-929260.76017999998</v>
      </c>
      <c r="D27" s="18">
        <v>-410972</v>
      </c>
    </row>
    <row r="28" spans="2:4" x14ac:dyDescent="0.25">
      <c r="C28" s="8"/>
      <c r="D28" s="5"/>
    </row>
    <row r="29" spans="2:4" ht="15" x14ac:dyDescent="0.3">
      <c r="B29" s="7" t="s">
        <v>69</v>
      </c>
      <c r="C29" s="39"/>
      <c r="D29" s="19"/>
    </row>
    <row r="30" spans="2:4" x14ac:dyDescent="0.25">
      <c r="B30" s="2" t="s">
        <v>70</v>
      </c>
      <c r="C30" s="9">
        <v>-759315.76017999998</v>
      </c>
      <c r="D30" s="9">
        <v>-331381</v>
      </c>
    </row>
    <row r="31" spans="2:4" x14ac:dyDescent="0.25">
      <c r="B31" s="4" t="s">
        <v>71</v>
      </c>
      <c r="C31" s="12">
        <v>-169945</v>
      </c>
      <c r="D31" s="12">
        <v>-79591</v>
      </c>
    </row>
    <row r="32" spans="2:4" x14ac:dyDescent="0.25">
      <c r="C32" s="8"/>
      <c r="D32" s="5"/>
    </row>
    <row r="33" spans="2:4" ht="15.75" thickBot="1" x14ac:dyDescent="0.35">
      <c r="B33" s="17" t="s">
        <v>72</v>
      </c>
      <c r="C33" s="18">
        <v>-929260.76017999998</v>
      </c>
      <c r="D33" s="18">
        <v>-410972</v>
      </c>
    </row>
    <row r="34" spans="2:4" x14ac:dyDescent="0.25">
      <c r="C34" s="8"/>
      <c r="D34" s="5"/>
    </row>
    <row r="35" spans="2:4" x14ac:dyDescent="0.25">
      <c r="B35" s="2" t="s">
        <v>73</v>
      </c>
      <c r="C35" s="8">
        <v>0</v>
      </c>
      <c r="D35" s="8">
        <v>0</v>
      </c>
    </row>
    <row r="36" spans="2:4" ht="15" x14ac:dyDescent="0.3">
      <c r="B36" s="13" t="s">
        <v>74</v>
      </c>
      <c r="C36" s="42">
        <v>-929260.76017999998</v>
      </c>
      <c r="D36" s="42">
        <v>-410972</v>
      </c>
    </row>
    <row r="37" spans="2:4" ht="30" x14ac:dyDescent="0.3">
      <c r="B37" s="43" t="s">
        <v>75</v>
      </c>
      <c r="C37" s="39"/>
      <c r="D37" s="19"/>
    </row>
    <row r="38" spans="2:4" x14ac:dyDescent="0.25">
      <c r="B38" s="2" t="s">
        <v>70</v>
      </c>
      <c r="C38" s="9">
        <v>-759315.76017999998</v>
      </c>
      <c r="D38" s="9">
        <v>-331381</v>
      </c>
    </row>
    <row r="39" spans="2:4" x14ac:dyDescent="0.25">
      <c r="B39" s="4" t="s">
        <v>71</v>
      </c>
      <c r="C39" s="12">
        <v>-169945</v>
      </c>
      <c r="D39" s="12">
        <v>-79591</v>
      </c>
    </row>
    <row r="40" spans="2:4" ht="15.75" thickBot="1" x14ac:dyDescent="0.35">
      <c r="B40" s="44" t="s">
        <v>76</v>
      </c>
      <c r="C40" s="18">
        <v>-929260.76017999998</v>
      </c>
      <c r="D40" s="18">
        <v>-410972</v>
      </c>
    </row>
    <row r="41" spans="2:4" ht="15" x14ac:dyDescent="0.3">
      <c r="B41" s="45"/>
      <c r="C41" s="46"/>
      <c r="D41" s="47"/>
    </row>
    <row r="42" spans="2:4" x14ac:dyDescent="0.25">
      <c r="C42" s="48"/>
    </row>
    <row r="43" spans="2:4" ht="27" hidden="1" x14ac:dyDescent="0.25">
      <c r="B43" s="16" t="s">
        <v>77</v>
      </c>
      <c r="C43" s="49"/>
      <c r="D43" s="8">
        <v>8999327</v>
      </c>
    </row>
    <row r="44" spans="2:4" hidden="1" x14ac:dyDescent="0.25">
      <c r="C44" s="50"/>
      <c r="D44" s="51"/>
    </row>
    <row r="45" spans="2:4" ht="27" hidden="1" x14ac:dyDescent="0.25">
      <c r="B45" s="52" t="s">
        <v>78</v>
      </c>
    </row>
    <row r="46" spans="2:4" hidden="1" x14ac:dyDescent="0.25"/>
    <row r="47" spans="2:4" hidden="1" x14ac:dyDescent="0.25">
      <c r="B47" s="2" t="s">
        <v>79</v>
      </c>
    </row>
    <row r="48" spans="2:4" hidden="1" x14ac:dyDescent="0.25"/>
    <row r="49" spans="2:4" ht="14.25" hidden="1" thickBot="1" x14ac:dyDescent="0.3">
      <c r="B49" s="37" t="s">
        <v>80</v>
      </c>
      <c r="C49" s="37"/>
      <c r="D49" s="37"/>
    </row>
    <row r="50" spans="2:4" hidden="1" x14ac:dyDescent="0.25"/>
    <row r="51" spans="2:4" hidden="1" x14ac:dyDescent="0.25"/>
    <row r="52" spans="2:4" ht="15" x14ac:dyDescent="0.3">
      <c r="B52" s="34" t="s">
        <v>46</v>
      </c>
      <c r="D52" s="34" t="s">
        <v>47</v>
      </c>
    </row>
    <row r="53" spans="2:4" ht="15" x14ac:dyDescent="0.3">
      <c r="B53" s="34"/>
      <c r="D53" s="34"/>
    </row>
    <row r="54" spans="2:4" ht="15" x14ac:dyDescent="0.3">
      <c r="B54" s="34" t="s">
        <v>48</v>
      </c>
      <c r="D54" s="34" t="s">
        <v>49</v>
      </c>
    </row>
    <row r="55" spans="2:4" x14ac:dyDescent="0.25">
      <c r="D55" s="53"/>
    </row>
    <row r="56" spans="2:4" ht="15" x14ac:dyDescent="0.3">
      <c r="B56" s="7" t="s">
        <v>50</v>
      </c>
    </row>
    <row r="57" spans="2:4" ht="15" x14ac:dyDescent="0.3">
      <c r="B57" s="7" t="s">
        <v>51</v>
      </c>
    </row>
  </sheetData>
  <mergeCells count="3">
    <mergeCell ref="B4:B5"/>
    <mergeCell ref="C4:C5"/>
    <mergeCell ref="D4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opLeftCell="A4" workbookViewId="0">
      <selection activeCell="B31" sqref="B31"/>
    </sheetView>
  </sheetViews>
  <sheetFormatPr defaultRowHeight="13.5" x14ac:dyDescent="0.25"/>
  <cols>
    <col min="1" max="1" width="66.28515625" style="2" customWidth="1"/>
    <col min="2" max="3" width="11.5703125" style="2" customWidth="1"/>
    <col min="4" max="7" width="9.140625" style="2"/>
    <col min="8" max="8" width="9.42578125" style="2" bestFit="1" customWidth="1"/>
    <col min="9" max="16384" width="9.140625" style="2"/>
  </cols>
  <sheetData>
    <row r="2" spans="1:8" ht="15" x14ac:dyDescent="0.25">
      <c r="A2" s="1" t="s">
        <v>0</v>
      </c>
    </row>
    <row r="3" spans="1:8" ht="15" x14ac:dyDescent="0.25">
      <c r="A3" s="1" t="s">
        <v>81</v>
      </c>
    </row>
    <row r="4" spans="1:8" ht="15" x14ac:dyDescent="0.25">
      <c r="A4" s="81"/>
      <c r="B4" s="111" t="s">
        <v>82</v>
      </c>
      <c r="C4" s="111" t="s">
        <v>83</v>
      </c>
    </row>
    <row r="5" spans="1:8" ht="15" x14ac:dyDescent="0.3">
      <c r="A5" s="82" t="s">
        <v>2</v>
      </c>
      <c r="B5" s="112"/>
      <c r="C5" s="112"/>
    </row>
    <row r="6" spans="1:8" ht="15" x14ac:dyDescent="0.3">
      <c r="A6" s="7" t="s">
        <v>84</v>
      </c>
      <c r="B6" s="10"/>
      <c r="C6" s="10"/>
    </row>
    <row r="7" spans="1:8" ht="15" x14ac:dyDescent="0.25">
      <c r="A7" s="2" t="s">
        <v>85</v>
      </c>
      <c r="B7" s="83">
        <v>-929261</v>
      </c>
      <c r="C7" s="83">
        <v>-410972</v>
      </c>
    </row>
    <row r="8" spans="1:8" ht="11.25" customHeight="1" x14ac:dyDescent="0.25">
      <c r="B8" s="84"/>
      <c r="C8" s="48"/>
    </row>
    <row r="9" spans="1:8" x14ac:dyDescent="0.25">
      <c r="A9" s="2" t="s">
        <v>86</v>
      </c>
      <c r="B9" s="84"/>
      <c r="C9" s="48"/>
    </row>
    <row r="10" spans="1:8" x14ac:dyDescent="0.25">
      <c r="A10" s="2" t="s">
        <v>87</v>
      </c>
      <c r="B10" s="48">
        <v>331698</v>
      </c>
      <c r="C10" s="48">
        <v>210296</v>
      </c>
      <c r="E10" s="10"/>
      <c r="H10" s="10"/>
    </row>
    <row r="11" spans="1:8" x14ac:dyDescent="0.25">
      <c r="A11" s="2" t="s">
        <v>88</v>
      </c>
      <c r="B11" s="48">
        <v>445</v>
      </c>
      <c r="C11" s="85">
        <v>354</v>
      </c>
    </row>
    <row r="12" spans="1:8" x14ac:dyDescent="0.25">
      <c r="A12" s="2" t="s">
        <v>89</v>
      </c>
      <c r="B12" s="86">
        <v>-2186</v>
      </c>
      <c r="C12" s="87">
        <v>0</v>
      </c>
    </row>
    <row r="13" spans="1:8" x14ac:dyDescent="0.25">
      <c r="A13" s="4" t="s">
        <v>58</v>
      </c>
      <c r="B13" s="12">
        <v>-28328</v>
      </c>
      <c r="C13" s="12">
        <v>0</v>
      </c>
    </row>
    <row r="14" spans="1:8" ht="30" x14ac:dyDescent="0.3">
      <c r="A14" s="88" t="s">
        <v>90</v>
      </c>
      <c r="B14" s="83">
        <f>SUM(B7:B13)</f>
        <v>-627632</v>
      </c>
      <c r="C14" s="83">
        <f>SUM(C7:C13)</f>
        <v>-200322</v>
      </c>
    </row>
    <row r="15" spans="1:8" x14ac:dyDescent="0.25">
      <c r="A15" s="10" t="s">
        <v>91</v>
      </c>
      <c r="B15" s="9">
        <v>-1660074</v>
      </c>
      <c r="C15" s="9">
        <v>-630003</v>
      </c>
    </row>
    <row r="16" spans="1:8" x14ac:dyDescent="0.25">
      <c r="A16" s="10" t="s">
        <v>92</v>
      </c>
      <c r="B16" s="9">
        <v>370141</v>
      </c>
      <c r="C16" s="9">
        <v>1695369</v>
      </c>
    </row>
    <row r="17" spans="1:3" x14ac:dyDescent="0.25">
      <c r="A17" s="89" t="s">
        <v>93</v>
      </c>
      <c r="B17" s="12">
        <v>187348</v>
      </c>
      <c r="C17" s="9">
        <v>-1526182</v>
      </c>
    </row>
    <row r="18" spans="1:3" ht="15" x14ac:dyDescent="0.3">
      <c r="A18" s="90" t="s">
        <v>94</v>
      </c>
      <c r="B18" s="91">
        <f>SUM(B14:B17)</f>
        <v>-1730217</v>
      </c>
      <c r="C18" s="91">
        <f>SUM(C14:C17)</f>
        <v>-661138</v>
      </c>
    </row>
    <row r="19" spans="1:3" x14ac:dyDescent="0.25">
      <c r="A19" s="57" t="s">
        <v>95</v>
      </c>
      <c r="B19" s="92">
        <v>-58413</v>
      </c>
      <c r="C19" s="92">
        <v>-22651</v>
      </c>
    </row>
    <row r="20" spans="1:3" ht="30" x14ac:dyDescent="0.3">
      <c r="A20" s="93" t="s">
        <v>96</v>
      </c>
      <c r="B20" s="92">
        <f>SUM(B18:B19)</f>
        <v>-1788630</v>
      </c>
      <c r="C20" s="92">
        <f>SUM(C18:C19)</f>
        <v>-683789</v>
      </c>
    </row>
    <row r="21" spans="1:3" x14ac:dyDescent="0.25">
      <c r="A21" s="10"/>
      <c r="B21" s="84"/>
      <c r="C21" s="48"/>
    </row>
    <row r="22" spans="1:3" ht="15" x14ac:dyDescent="0.3">
      <c r="A22" s="56" t="s">
        <v>97</v>
      </c>
      <c r="B22" s="84"/>
      <c r="C22" s="48"/>
    </row>
    <row r="23" spans="1:3" x14ac:dyDescent="0.25">
      <c r="A23" s="10" t="s">
        <v>98</v>
      </c>
      <c r="B23" s="9">
        <v>-53767</v>
      </c>
      <c r="C23" s="9">
        <v>-13967</v>
      </c>
    </row>
    <row r="24" spans="1:3" x14ac:dyDescent="0.25">
      <c r="A24" s="10" t="s">
        <v>99</v>
      </c>
      <c r="B24" s="48">
        <v>20584</v>
      </c>
      <c r="C24" s="48">
        <v>0</v>
      </c>
    </row>
    <row r="25" spans="1:3" x14ac:dyDescent="0.25">
      <c r="A25" s="10" t="s">
        <v>100</v>
      </c>
      <c r="B25" s="9">
        <v>-16672</v>
      </c>
      <c r="C25" s="33"/>
    </row>
    <row r="26" spans="1:3" x14ac:dyDescent="0.25">
      <c r="A26" s="10" t="s">
        <v>101</v>
      </c>
      <c r="B26" s="9"/>
      <c r="C26" s="9">
        <v>-47629</v>
      </c>
    </row>
    <row r="27" spans="1:3" ht="30" x14ac:dyDescent="0.3">
      <c r="A27" s="94" t="s">
        <v>102</v>
      </c>
      <c r="B27" s="95">
        <f>SUM(B23:B25)</f>
        <v>-49855</v>
      </c>
      <c r="C27" s="95">
        <f>SUM(C23:C26)</f>
        <v>-61596</v>
      </c>
    </row>
    <row r="28" spans="1:3" x14ac:dyDescent="0.25">
      <c r="A28" s="10"/>
      <c r="B28" s="84"/>
      <c r="C28" s="48"/>
    </row>
    <row r="29" spans="1:3" ht="15" x14ac:dyDescent="0.3">
      <c r="A29" s="56" t="s">
        <v>103</v>
      </c>
      <c r="B29" s="84"/>
      <c r="C29" s="48"/>
    </row>
    <row r="30" spans="1:3" x14ac:dyDescent="0.25">
      <c r="A30" s="10" t="s">
        <v>104</v>
      </c>
      <c r="B30" s="48">
        <v>2563141</v>
      </c>
      <c r="C30" s="48">
        <v>705749</v>
      </c>
    </row>
    <row r="31" spans="1:3" ht="15" x14ac:dyDescent="0.3">
      <c r="A31" s="96" t="s">
        <v>105</v>
      </c>
      <c r="B31" s="95">
        <f>SUM(B30:B30)</f>
        <v>2563141</v>
      </c>
      <c r="C31" s="95">
        <f>SUM(C30:C30)</f>
        <v>705749</v>
      </c>
    </row>
    <row r="32" spans="1:3" x14ac:dyDescent="0.25">
      <c r="A32" s="54"/>
      <c r="B32" s="97" t="s">
        <v>23</v>
      </c>
      <c r="C32" s="97"/>
    </row>
    <row r="33" spans="1:6" ht="15" x14ac:dyDescent="0.3">
      <c r="A33" s="13" t="s">
        <v>106</v>
      </c>
      <c r="B33" s="98">
        <f>B20+B27+B31</f>
        <v>724656</v>
      </c>
      <c r="C33" s="98">
        <f>C20+C27+C31</f>
        <v>-39636</v>
      </c>
    </row>
    <row r="34" spans="1:6" ht="15" x14ac:dyDescent="0.3">
      <c r="A34" s="13" t="s">
        <v>107</v>
      </c>
      <c r="B34" s="99">
        <v>117526</v>
      </c>
      <c r="C34" s="99">
        <v>128564</v>
      </c>
      <c r="E34" s="10" t="s">
        <v>23</v>
      </c>
      <c r="F34" s="10" t="s">
        <v>23</v>
      </c>
    </row>
    <row r="35" spans="1:6" x14ac:dyDescent="0.25">
      <c r="B35" s="48"/>
      <c r="C35" s="48" t="s">
        <v>23</v>
      </c>
    </row>
    <row r="36" spans="1:6" ht="15.75" thickBot="1" x14ac:dyDescent="0.35">
      <c r="A36" s="17" t="s">
        <v>108</v>
      </c>
      <c r="B36" s="100">
        <v>842182</v>
      </c>
      <c r="C36" s="100">
        <v>88928</v>
      </c>
    </row>
    <row r="37" spans="1:6" hidden="1" x14ac:dyDescent="0.25">
      <c r="A37" s="101" t="s">
        <v>43</v>
      </c>
      <c r="B37" s="102">
        <f>(B36-B34)-B33</f>
        <v>0</v>
      </c>
      <c r="C37" s="102">
        <f>(C36-C34)-C33</f>
        <v>0</v>
      </c>
    </row>
    <row r="38" spans="1:6" x14ac:dyDescent="0.25">
      <c r="B38" s="10" t="s">
        <v>23</v>
      </c>
    </row>
    <row r="40" spans="1:6" ht="15" x14ac:dyDescent="0.3">
      <c r="A40" s="34" t="s">
        <v>46</v>
      </c>
      <c r="B40" s="35" t="s">
        <v>47</v>
      </c>
      <c r="C40" s="7"/>
    </row>
    <row r="41" spans="1:6" ht="15" x14ac:dyDescent="0.3">
      <c r="A41" s="34"/>
      <c r="B41" s="35"/>
      <c r="C41" s="7"/>
    </row>
    <row r="42" spans="1:6" ht="15" x14ac:dyDescent="0.3">
      <c r="A42" s="34" t="s">
        <v>48</v>
      </c>
      <c r="B42" s="35" t="s">
        <v>49</v>
      </c>
      <c r="C42" s="7"/>
    </row>
    <row r="44" spans="1:6" ht="15" x14ac:dyDescent="0.3">
      <c r="A44" s="7" t="s">
        <v>50</v>
      </c>
    </row>
    <row r="45" spans="1:6" ht="15" x14ac:dyDescent="0.3">
      <c r="A45" s="7" t="s">
        <v>51</v>
      </c>
      <c r="B45" s="15" t="s">
        <v>23</v>
      </c>
      <c r="C45" s="15" t="s">
        <v>23</v>
      </c>
    </row>
    <row r="46" spans="1:6" x14ac:dyDescent="0.25">
      <c r="B46" s="15" t="s">
        <v>23</v>
      </c>
      <c r="C46" s="15" t="s">
        <v>23</v>
      </c>
    </row>
  </sheetData>
  <mergeCells count="2">
    <mergeCell ref="B4:B5"/>
    <mergeCell ref="C4:C5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G16" sqref="G16"/>
    </sheetView>
  </sheetViews>
  <sheetFormatPr defaultRowHeight="15" x14ac:dyDescent="0.3"/>
  <cols>
    <col min="1" max="1" width="36.28515625" style="2" customWidth="1"/>
    <col min="2" max="2" width="12" style="2" customWidth="1"/>
    <col min="3" max="4" width="16.28515625" style="2" customWidth="1"/>
    <col min="5" max="5" width="12.28515625" style="2" bestFit="1" customWidth="1"/>
    <col min="6" max="6" width="22.42578125" style="2" customWidth="1"/>
    <col min="7" max="7" width="10.85546875" style="7" customWidth="1"/>
    <col min="8" max="8" width="14.140625" style="2" customWidth="1"/>
    <col min="9" max="9" width="13" style="2" customWidth="1"/>
    <col min="10" max="16384" width="9.140625" style="2"/>
  </cols>
  <sheetData>
    <row r="2" spans="1:9" x14ac:dyDescent="0.3">
      <c r="A2" s="7" t="s">
        <v>109</v>
      </c>
    </row>
    <row r="3" spans="1:9" x14ac:dyDescent="0.3">
      <c r="A3" s="35" t="s">
        <v>110</v>
      </c>
      <c r="B3" s="35"/>
      <c r="C3" s="35"/>
      <c r="D3" s="35"/>
      <c r="E3" s="35"/>
      <c r="F3" s="35"/>
      <c r="G3" s="35"/>
      <c r="H3" s="35"/>
      <c r="I3" s="35"/>
    </row>
    <row r="4" spans="1:9" x14ac:dyDescent="0.3">
      <c r="A4" s="35" t="s">
        <v>111</v>
      </c>
      <c r="B4" s="35"/>
      <c r="C4" s="35"/>
      <c r="D4" s="35"/>
      <c r="E4" s="35"/>
      <c r="F4" s="35"/>
      <c r="G4" s="35"/>
      <c r="H4" s="35"/>
      <c r="I4" s="35"/>
    </row>
    <row r="6" spans="1:9" x14ac:dyDescent="0.3">
      <c r="A6" s="2" t="s">
        <v>112</v>
      </c>
      <c r="B6" s="2" t="s">
        <v>113</v>
      </c>
    </row>
    <row r="7" spans="1:9" x14ac:dyDescent="0.3">
      <c r="A7" s="2" t="s">
        <v>114</v>
      </c>
      <c r="B7" s="2" t="s">
        <v>115</v>
      </c>
    </row>
    <row r="8" spans="1:9" x14ac:dyDescent="0.3">
      <c r="A8" s="2" t="s">
        <v>116</v>
      </c>
      <c r="B8" s="2" t="s">
        <v>117</v>
      </c>
    </row>
    <row r="9" spans="1:9" x14ac:dyDescent="0.3">
      <c r="B9" s="2" t="s">
        <v>118</v>
      </c>
    </row>
    <row r="11" spans="1:9" ht="15" customHeight="1" x14ac:dyDescent="0.3">
      <c r="A11" s="58"/>
      <c r="B11" s="59" t="s">
        <v>119</v>
      </c>
      <c r="C11" s="59"/>
      <c r="D11" s="59"/>
      <c r="E11" s="59"/>
      <c r="F11" s="59"/>
      <c r="G11" s="59"/>
      <c r="H11" s="60" t="s">
        <v>120</v>
      </c>
      <c r="I11" s="60" t="s">
        <v>121</v>
      </c>
    </row>
    <row r="12" spans="1:9" ht="15" customHeight="1" x14ac:dyDescent="0.3">
      <c r="A12" s="61"/>
      <c r="B12" s="62" t="s">
        <v>122</v>
      </c>
      <c r="C12" s="63"/>
      <c r="D12" s="64" t="s">
        <v>123</v>
      </c>
      <c r="E12" s="60" t="s">
        <v>26</v>
      </c>
      <c r="F12" s="60" t="s">
        <v>124</v>
      </c>
      <c r="G12" s="60" t="s">
        <v>125</v>
      </c>
      <c r="H12" s="65"/>
      <c r="I12" s="65"/>
    </row>
    <row r="13" spans="1:9" ht="45" x14ac:dyDescent="0.25">
      <c r="A13" s="66" t="s">
        <v>126</v>
      </c>
      <c r="B13" s="67" t="s">
        <v>80</v>
      </c>
      <c r="C13" s="67" t="s">
        <v>127</v>
      </c>
      <c r="D13" s="68" t="s">
        <v>128</v>
      </c>
      <c r="E13" s="68"/>
      <c r="F13" s="68"/>
      <c r="G13" s="68"/>
      <c r="H13" s="68"/>
      <c r="I13" s="68"/>
    </row>
    <row r="14" spans="1:9" s="20" customFormat="1" x14ac:dyDescent="0.25">
      <c r="A14" s="69" t="s">
        <v>129</v>
      </c>
      <c r="B14" s="70">
        <v>779279</v>
      </c>
      <c r="C14" s="70">
        <v>12875173</v>
      </c>
      <c r="D14" s="71">
        <v>-35786</v>
      </c>
      <c r="E14" s="70">
        <v>3437410</v>
      </c>
      <c r="F14" s="72">
        <v>-20740578</v>
      </c>
      <c r="G14" s="72">
        <v>-3684502</v>
      </c>
      <c r="H14" s="72">
        <v>-516331</v>
      </c>
      <c r="I14" s="72">
        <v>-4200833</v>
      </c>
    </row>
    <row r="15" spans="1:9" s="77" customFormat="1" x14ac:dyDescent="0.25">
      <c r="A15" s="73" t="s">
        <v>130</v>
      </c>
      <c r="B15" s="74" t="s">
        <v>23</v>
      </c>
      <c r="C15" s="74" t="s">
        <v>23</v>
      </c>
      <c r="D15" s="75"/>
      <c r="E15" s="74">
        <v>0</v>
      </c>
      <c r="F15" s="76">
        <v>-759316</v>
      </c>
      <c r="G15" s="72">
        <v>-759316</v>
      </c>
      <c r="H15" s="76">
        <v>-169945</v>
      </c>
      <c r="I15" s="72">
        <v>-929261</v>
      </c>
    </row>
    <row r="16" spans="1:9" s="20" customFormat="1" x14ac:dyDescent="0.25">
      <c r="A16" s="69" t="s">
        <v>131</v>
      </c>
      <c r="B16" s="70">
        <v>779279</v>
      </c>
      <c r="C16" s="78">
        <v>12875173</v>
      </c>
      <c r="D16" s="72">
        <v>-35786</v>
      </c>
      <c r="E16" s="79">
        <v>3437410</v>
      </c>
      <c r="F16" s="72">
        <v>-21499894</v>
      </c>
      <c r="G16" s="72">
        <v>-4443818</v>
      </c>
      <c r="H16" s="72">
        <v>-686276</v>
      </c>
      <c r="I16" s="72">
        <v>-5130094</v>
      </c>
    </row>
    <row r="17" spans="1:9" x14ac:dyDescent="0.3">
      <c r="B17" s="10" t="s">
        <v>23</v>
      </c>
      <c r="C17" s="10" t="s">
        <v>23</v>
      </c>
      <c r="D17" s="10"/>
      <c r="E17" s="10" t="s">
        <v>23</v>
      </c>
      <c r="F17" s="10" t="s">
        <v>23</v>
      </c>
      <c r="G17" s="80" t="s">
        <v>23</v>
      </c>
      <c r="H17" s="55" t="s">
        <v>23</v>
      </c>
      <c r="I17" s="80" t="s">
        <v>23</v>
      </c>
    </row>
    <row r="18" spans="1:9" ht="13.5" x14ac:dyDescent="0.25">
      <c r="B18" s="10" t="s">
        <v>23</v>
      </c>
      <c r="C18" s="10" t="s">
        <v>23</v>
      </c>
      <c r="D18" s="10"/>
      <c r="E18" s="10" t="s">
        <v>23</v>
      </c>
      <c r="F18" s="10" t="s">
        <v>23</v>
      </c>
      <c r="G18" s="10" t="s">
        <v>23</v>
      </c>
      <c r="H18" s="10" t="s">
        <v>23</v>
      </c>
      <c r="I18" s="10" t="s">
        <v>23</v>
      </c>
    </row>
    <row r="19" spans="1:9" x14ac:dyDescent="0.3">
      <c r="A19" s="34" t="s">
        <v>46</v>
      </c>
      <c r="B19" s="7"/>
      <c r="E19" s="34" t="s">
        <v>47</v>
      </c>
    </row>
    <row r="20" spans="1:9" x14ac:dyDescent="0.3">
      <c r="A20" s="34"/>
      <c r="B20" s="7"/>
      <c r="F20" s="7"/>
    </row>
    <row r="21" spans="1:9" x14ac:dyDescent="0.3">
      <c r="A21" s="34" t="s">
        <v>132</v>
      </c>
      <c r="B21" s="7"/>
      <c r="E21" s="7" t="s">
        <v>49</v>
      </c>
      <c r="F21" s="7"/>
    </row>
    <row r="22" spans="1:9" x14ac:dyDescent="0.3">
      <c r="B22" s="7"/>
      <c r="F22" s="7" t="s">
        <v>23</v>
      </c>
    </row>
    <row r="23" spans="1:9" x14ac:dyDescent="0.3">
      <c r="A23" s="7" t="s">
        <v>50</v>
      </c>
    </row>
    <row r="24" spans="1:9" x14ac:dyDescent="0.3">
      <c r="A24" s="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форма1</vt:lpstr>
      <vt:lpstr>форма2</vt:lpstr>
      <vt:lpstr>форма3</vt:lpstr>
      <vt:lpstr>форма4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Crown</cp:lastModifiedBy>
  <dcterms:created xsi:type="dcterms:W3CDTF">2015-05-15T10:37:13Z</dcterms:created>
  <dcterms:modified xsi:type="dcterms:W3CDTF">2015-05-20T06:14:54Z</dcterms:modified>
</cp:coreProperties>
</file>