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бух.баланс" sheetId="1" r:id="rId1"/>
    <sheet name="форма №2" sheetId="2" r:id="rId2"/>
    <sheet name="форма 2,1" sheetId="5" r:id="rId3"/>
    <sheet name="Форма №4" sheetId="4" r:id="rId4"/>
    <sheet name="Форма №3" sheetId="3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E47" i="3" l="1"/>
  <c r="D47" i="3"/>
  <c r="E11" i="5" l="1"/>
  <c r="D11" i="5"/>
  <c r="D20" i="2"/>
  <c r="D22" i="4" l="1"/>
  <c r="E22" i="4"/>
  <c r="F22" i="4"/>
  <c r="H22" i="4" s="1"/>
  <c r="G22" i="4"/>
  <c r="C22" i="4"/>
  <c r="D15" i="4"/>
  <c r="E15" i="4"/>
  <c r="F15" i="4"/>
  <c r="G15" i="4"/>
  <c r="C15" i="4"/>
  <c r="H10" i="4"/>
  <c r="H11" i="4"/>
  <c r="H12" i="4"/>
  <c r="H13" i="4"/>
  <c r="H14" i="4"/>
  <c r="H16" i="4"/>
  <c r="H17" i="4"/>
  <c r="H18" i="4"/>
  <c r="H19" i="4"/>
  <c r="H20" i="4"/>
  <c r="H21" i="4"/>
  <c r="H9" i="4"/>
  <c r="D28" i="2"/>
  <c r="D46" i="3"/>
  <c r="E43" i="3"/>
  <c r="D42" i="3"/>
  <c r="D41" i="3"/>
  <c r="E35" i="3"/>
  <c r="E15" i="3"/>
  <c r="E29" i="3" s="1"/>
  <c r="E31" i="3" s="1"/>
  <c r="E35" i="2"/>
  <c r="D35" i="2"/>
  <c r="E28" i="2"/>
  <c r="E20" i="2"/>
  <c r="E15" i="2"/>
  <c r="D15" i="2"/>
  <c r="E44" i="1"/>
  <c r="D44" i="1"/>
  <c r="E36" i="1"/>
  <c r="D36" i="1"/>
  <c r="E25" i="1"/>
  <c r="D25" i="1"/>
  <c r="H15" i="4" l="1"/>
  <c r="E45" i="3"/>
  <c r="D35" i="3"/>
  <c r="D43" i="3"/>
  <c r="D15" i="3"/>
  <c r="D29" i="3" s="1"/>
  <c r="D31" i="3" s="1"/>
  <c r="D21" i="2"/>
  <c r="D23" i="2" s="1"/>
  <c r="D37" i="2" s="1"/>
  <c r="D39" i="2" s="1"/>
  <c r="E21" i="2"/>
  <c r="E23" i="2" s="1"/>
  <c r="E37" i="2" s="1"/>
  <c r="E39" i="2" s="1"/>
  <c r="D45" i="1"/>
  <c r="E45" i="1"/>
  <c r="D45" i="3" l="1"/>
</calcChain>
</file>

<file path=xl/sharedStrings.xml><?xml version="1.0" encoding="utf-8"?>
<sst xmlns="http://schemas.openxmlformats.org/spreadsheetml/2006/main" count="172" uniqueCount="116">
  <si>
    <t>Денежные средства и их эквиваленты</t>
  </si>
  <si>
    <t>Средства в кредитных организациях</t>
  </si>
  <si>
    <t>Кредиты клиентам</t>
  </si>
  <si>
    <t>Дебиторская задолженность по финансовой аренде</t>
  </si>
  <si>
    <t>Активы, предназначенные для продажи</t>
  </si>
  <si>
    <t>Имущество, предназначенное для финансовой аренды</t>
  </si>
  <si>
    <t>Основные средства</t>
  </si>
  <si>
    <t>Нематериальные активы</t>
  </si>
  <si>
    <t>НДС и прочие налоги к возмещению</t>
  </si>
  <si>
    <t>Авансы выданные</t>
  </si>
  <si>
    <t>Прочие активы</t>
  </si>
  <si>
    <t>Задолженность перед акционером</t>
  </si>
  <si>
    <t>Средства кредитных организаций</t>
  </si>
  <si>
    <t>Отложенные налоговые обязательства по налогу на прибыль</t>
  </si>
  <si>
    <t>Авансы полученные</t>
  </si>
  <si>
    <t>Отсроченный НДС</t>
  </si>
  <si>
    <t>Прочие обязательства</t>
  </si>
  <si>
    <t>Уставный капитал</t>
  </si>
  <si>
    <t>Дополнительно оплаченный капитал</t>
  </si>
  <si>
    <t>Резервный капитал</t>
  </si>
  <si>
    <t>Резерв по условному распределению</t>
  </si>
  <si>
    <t>Нераспределенная прибыль</t>
  </si>
  <si>
    <t>Процентные доходы</t>
  </si>
  <si>
    <t>Процентные расходы</t>
  </si>
  <si>
    <t>Чистый процентный доход</t>
  </si>
  <si>
    <t>Резерв под обесценение кредитов и дебиторской задолженности по финансовой аренде</t>
  </si>
  <si>
    <t>Чистый процентный доход за вычетом резерва под обесценение кредитов и дебиторской задолженности по финансовой аренде</t>
  </si>
  <si>
    <t>Чистые расходы по операциям с производными финансовыми инструментами</t>
  </si>
  <si>
    <t>Прочие доходы</t>
  </si>
  <si>
    <t>Расходы на персонал</t>
  </si>
  <si>
    <t>Прочие операционные расходы</t>
  </si>
  <si>
    <t>Прочие расходы от обесценения и создания резервов</t>
  </si>
  <si>
    <t>Непроцентные расходы</t>
  </si>
  <si>
    <t>Прибыль за отчетный период</t>
  </si>
  <si>
    <t>Проценты полученные</t>
  </si>
  <si>
    <t>Проценты выплаченные</t>
  </si>
  <si>
    <t>Реализованные доходы за вычетом расходов по производным финансовым инструментам</t>
  </si>
  <si>
    <t>Расходы на персонал, выплаченные</t>
  </si>
  <si>
    <t>Прочие доходы полученные</t>
  </si>
  <si>
    <t>Денежные потоки от операционной деятельности до изменений в операционных активах и обязательствах</t>
  </si>
  <si>
    <t>Чистое (увеличение)/уменьшение операционных активов</t>
  </si>
  <si>
    <t xml:space="preserve">Средства в кредитных организациях </t>
  </si>
  <si>
    <t>Производные финансовые активы</t>
  </si>
  <si>
    <t>Чистое (увеличение)/уменьшение операционных обязательств</t>
  </si>
  <si>
    <t>Чистое поступление /(расходование) денежных средств от операционной деятельности</t>
  </si>
  <si>
    <t>Денежные потоки от инвестиционной деятельности</t>
  </si>
  <si>
    <t>Приобретение основных средств и нематериальных активов</t>
  </si>
  <si>
    <t>Поступления от реализации основных средств</t>
  </si>
  <si>
    <t>Денежные потоки от финансовой деятельности</t>
  </si>
  <si>
    <t>Поступления от увеличения задолженности перед акционером</t>
  </si>
  <si>
    <t>Поступления  от увеличения уставного капитала</t>
  </si>
  <si>
    <t>Чистое поступление /(расходование) денежных средств от финансовой деятельности</t>
  </si>
  <si>
    <t>Денежные средства и их эквиваленты на начало отчетного года</t>
  </si>
  <si>
    <t xml:space="preserve">Денежные средства и их эквиваленты на конец отчетного года </t>
  </si>
  <si>
    <t>ПРОМЕЖУТОЧНЫЙ СОКРАЩЕННЫЙ ОТЧЕТ О ФИНАНСОВОМ ПОЛОЖЕНИИ</t>
  </si>
  <si>
    <t>(в тысячах тенге)</t>
  </si>
  <si>
    <t>Активы</t>
  </si>
  <si>
    <t>Итого активы</t>
  </si>
  <si>
    <t>Обязательства</t>
  </si>
  <si>
    <t>Итого обязательства</t>
  </si>
  <si>
    <t>Капитал</t>
  </si>
  <si>
    <t>Итого капитал</t>
  </si>
  <si>
    <t>Итого обязательства и капитал</t>
  </si>
  <si>
    <t>Прим.</t>
  </si>
  <si>
    <t>31 декабря 2013 года</t>
  </si>
  <si>
    <t>Текущие активы по корпоративному подоходному налогу</t>
  </si>
  <si>
    <t>Текущие обязательства по корпоративному подоходному налогу</t>
  </si>
  <si>
    <t>Атамкулова Г.Т.</t>
  </si>
  <si>
    <t>Шоданова Г.Т.</t>
  </si>
  <si>
    <t>Первый Заместитель Председателя Правления</t>
  </si>
  <si>
    <t>Главный бухгалтер</t>
  </si>
  <si>
    <t>ПРОМЕЖУТОЧНЫЙ СОКРАЩЕННЫЙ ОТЧЕТ О ПРИБЫЛЯХ И УБЫТКАХ</t>
  </si>
  <si>
    <t>2014 года (неаудировано)</t>
  </si>
  <si>
    <t>2013 года (неаудировано)</t>
  </si>
  <si>
    <t>Кредиты  клиентам</t>
  </si>
  <si>
    <t>Чистые доходы/(расходы) по операциям в иностранной валюте</t>
  </si>
  <si>
    <t>Непроцентные доходы</t>
  </si>
  <si>
    <t>Прибыль до доходов по налогу на прибыль</t>
  </si>
  <si>
    <t>Доходы по налогу на прибыль</t>
  </si>
  <si>
    <t>Промежуточный сокращенный отчет о совокупном доходе</t>
  </si>
  <si>
    <t>Прибыль за период</t>
  </si>
  <si>
    <t>Прочие совокупный доход</t>
  </si>
  <si>
    <t>Итого совокупный доход за отчетный период</t>
  </si>
  <si>
    <t>-</t>
  </si>
  <si>
    <t>ПРОМЕЖУТОЧНЫЙ СОКРАЩЕННЫЙ ОТЧЕТ О ДВИЖЕНИИ ДЕНЕЖНЫХ СРЕДСТВ</t>
  </si>
  <si>
    <t>Денежные потоки от операционной деятельности:</t>
  </si>
  <si>
    <t>Прочие операционные расходы выплаченные</t>
  </si>
  <si>
    <t>Реализованные расходы за вычетом доходов по операциям в иностранной валюте</t>
  </si>
  <si>
    <t>Чистые денежные потоки от операционной деятельности до налога на прибыль</t>
  </si>
  <si>
    <t>Уплаченный налог на прибыль</t>
  </si>
  <si>
    <t>Чистое расходование денежных средств от инвестиционной деятельности</t>
  </si>
  <si>
    <t>Поступление займов, полученных от кредитных организаций</t>
  </si>
  <si>
    <t xml:space="preserve">Дивиденды выплаченные </t>
  </si>
  <si>
    <t>Влияние изменений обменных курсов на денежные средства и их эквиваленты</t>
  </si>
  <si>
    <t>Чистое увеличение денежных средств и их эквивалентов</t>
  </si>
  <si>
    <t>Промежуточный сокращенный отчет об изменениях в капитале</t>
  </si>
  <si>
    <t>Дополнительный капитал</t>
  </si>
  <si>
    <t>Итого</t>
  </si>
  <si>
    <t>на 31 декабря 2012 года</t>
  </si>
  <si>
    <t>Итого совокупный доход/(убыток) за отчетный период (неаудировано)</t>
  </si>
  <si>
    <t>Увеличение уставного капитала за счет денежных средств (Примечание 15) (неаудировано)</t>
  </si>
  <si>
    <t>Доход от первоначального признания по займам полученным от Акционера по ставке ниже рыночной (примечание 15) (неаудировано)</t>
  </si>
  <si>
    <t>Резерв по условному распределению за период (Примечание 15) (неаудировано)</t>
  </si>
  <si>
    <t>Дивиденды, выплаченные (Примечание 15) (неаудировано)</t>
  </si>
  <si>
    <t>На 31 декабря 2013 года</t>
  </si>
  <si>
    <t>на 30 сентября 2014 года</t>
  </si>
  <si>
    <t>30 сентября 2014 года (неаудировано)</t>
  </si>
  <si>
    <t>Выпущенные в обращение ценные бумаги</t>
  </si>
  <si>
    <t>За девять месяцев, закончившихся 30 сентября 2014 года</t>
  </si>
  <si>
    <t>За девять месяцев, закончившихся 30 сентября</t>
  </si>
  <si>
    <t>Переоценка активов, предназначенных для продажи</t>
  </si>
  <si>
    <t>Износ и амортизация</t>
  </si>
  <si>
    <t>Чистые убытки за вычетом доходов от изменения будущих денежных потоков кредитов клиентам</t>
  </si>
  <si>
    <t>На 30 сентября 2013 года (неаудировано)</t>
  </si>
  <si>
    <t>На 30 сентября 2014 года (неаудировано)</t>
  </si>
  <si>
    <t>Поступления по выпущенным долговым ценным бумагам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</si>
</sst>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_(* #,##0.00_);_(* \(#,##0.00\);_(* \-??_);_(@_)"/>
    <numFmt numFmtId="165" formatCode="_(* #,##0_);_(* \(#,##0\);_(* \-??_);_(@_)"/>
    <numFmt numFmtId="166" formatCode="_(* #,##0_);_(* \(#,##0\);_(* \-_);_(@_)"/>
    <numFmt numFmtId="167" formatCode="#,##0;\(#,##0\)"/>
    <numFmt numFmtId="168" formatCode="d\-mmm\-yy;@"/>
    <numFmt numFmtId="169" formatCode="_-* #,##0.00_-;\-* #,##0.00_-;_-* &quot;-&quot;??_-;_-@_-"/>
    <numFmt numFmtId="170" formatCode="_-* #,##0_-;\-* #,##0_-;_-* &quot;-&quot;??_-;_-@_-"/>
    <numFmt numFmtId="171" formatCode="_(* #,##0.00_);_(* \(#,##0.00\);_(* &quot;-&quot;??_);_(@_)"/>
    <numFmt numFmtId="172" formatCode="_(* #,##0_);_(* \(#,##0\);_(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2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8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indexed="12"/>
      <name val="Arial"/>
      <family val="2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b/>
      <sz val="10"/>
      <color theme="1"/>
      <name val="Garamond"/>
      <family val="1"/>
      <charset val="204"/>
    </font>
    <font>
      <b/>
      <sz val="10"/>
      <name val="Garamond"/>
      <family val="1"/>
      <charset val="204"/>
    </font>
    <font>
      <sz val="10"/>
      <name val="Garamond"/>
      <family val="1"/>
      <charset val="204"/>
    </font>
    <font>
      <i/>
      <sz val="10"/>
      <name val="Garamond"/>
      <family val="1"/>
      <charset val="204"/>
    </font>
    <font>
      <b/>
      <i/>
      <sz val="10"/>
      <color indexed="8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i/>
      <sz val="9"/>
      <color indexed="8"/>
      <name val="Arial"/>
      <family val="2"/>
      <charset val="204"/>
    </font>
    <font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164" fontId="4" fillId="0" borderId="0"/>
    <xf numFmtId="0" fontId="10" fillId="0" borderId="0"/>
    <xf numFmtId="0" fontId="4" fillId="0" borderId="0"/>
    <xf numFmtId="169" fontId="12" fillId="0" borderId="0" applyFont="0" applyFill="0" applyBorder="0" applyAlignment="0" applyProtection="0"/>
    <xf numFmtId="0" fontId="12" fillId="0" borderId="0"/>
    <xf numFmtId="171" fontId="1" fillId="0" borderId="0" applyFont="0" applyFill="0" applyBorder="0" applyAlignment="0" applyProtection="0"/>
    <xf numFmtId="0" fontId="12" fillId="0" borderId="0"/>
  </cellStyleXfs>
  <cellXfs count="127">
    <xf numFmtId="0" fontId="0" fillId="0" borderId="0" xfId="0"/>
    <xf numFmtId="0" fontId="5" fillId="0" borderId="0" xfId="2" applyNumberFormat="1" applyFont="1" applyAlignment="1">
      <alignment horizontal="left"/>
    </xf>
    <xf numFmtId="0" fontId="6" fillId="0" borderId="0" xfId="2" applyFont="1" applyAlignment="1">
      <alignment horizontal="left"/>
    </xf>
    <xf numFmtId="0" fontId="6" fillId="0" borderId="0" xfId="2" applyFont="1"/>
    <xf numFmtId="0" fontId="9" fillId="0" borderId="0" xfId="2" applyFont="1"/>
    <xf numFmtId="0" fontId="8" fillId="0" borderId="0" xfId="2" applyNumberFormat="1" applyFont="1" applyAlignment="1">
      <alignment horizontal="right"/>
    </xf>
    <xf numFmtId="166" fontId="6" fillId="0" borderId="0" xfId="2" applyNumberFormat="1" applyFont="1"/>
    <xf numFmtId="0" fontId="8" fillId="0" borderId="0" xfId="4" applyNumberFormat="1" applyFont="1" applyBorder="1" applyAlignment="1" applyProtection="1">
      <alignment horizontal="left"/>
      <protection locked="0"/>
    </xf>
    <xf numFmtId="0" fontId="6" fillId="0" borderId="0" xfId="2" applyFont="1" applyAlignment="1">
      <alignment horizontal="left" wrapText="1"/>
    </xf>
    <xf numFmtId="0" fontId="7" fillId="0" borderId="1" xfId="2" applyFont="1" applyBorder="1" applyAlignment="1">
      <alignment horizontal="center" wrapText="1"/>
    </xf>
    <xf numFmtId="167" fontId="11" fillId="0" borderId="0" xfId="4" applyNumberFormat="1" applyFont="1" applyBorder="1" applyAlignment="1" applyProtection="1">
      <alignment horizontal="left" wrapText="1"/>
      <protection locked="0"/>
    </xf>
    <xf numFmtId="0" fontId="6" fillId="0" borderId="0" xfId="4" applyFont="1" applyFill="1" applyBorder="1" applyAlignment="1">
      <alignment horizontal="left"/>
    </xf>
    <xf numFmtId="165" fontId="6" fillId="0" borderId="0" xfId="3" applyNumberFormat="1" applyFont="1" applyFill="1" applyBorder="1" applyAlignment="1" applyProtection="1"/>
    <xf numFmtId="0" fontId="8" fillId="0" borderId="0" xfId="2" applyNumberFormat="1" applyFont="1" applyAlignment="1"/>
    <xf numFmtId="0" fontId="6" fillId="0" borderId="0" xfId="5" applyFont="1" applyFill="1" applyAlignment="1">
      <alignment horizontal="left"/>
    </xf>
    <xf numFmtId="0" fontId="0" fillId="0" borderId="0" xfId="4" applyFont="1" applyFill="1" applyAlignment="1">
      <alignment horizontal="left"/>
    </xf>
    <xf numFmtId="0" fontId="6" fillId="0" borderId="0" xfId="4" applyFont="1" applyFill="1" applyAlignment="1">
      <alignment horizontal="left"/>
    </xf>
    <xf numFmtId="0" fontId="12" fillId="0" borderId="0" xfId="4" applyFont="1" applyFill="1" applyAlignment="1">
      <alignment horizontal="left"/>
    </xf>
    <xf numFmtId="0" fontId="7" fillId="0" borderId="0" xfId="4" applyFont="1" applyFill="1" applyAlignment="1">
      <alignment horizontal="left"/>
    </xf>
    <xf numFmtId="165" fontId="7" fillId="0" borderId="2" xfId="3" applyNumberFormat="1" applyFont="1" applyFill="1" applyBorder="1" applyAlignment="1" applyProtection="1"/>
    <xf numFmtId="0" fontId="8" fillId="0" borderId="0" xfId="2" applyNumberFormat="1" applyFont="1" applyFill="1" applyAlignment="1"/>
    <xf numFmtId="0" fontId="7" fillId="0" borderId="0" xfId="2" applyFont="1" applyFill="1"/>
    <xf numFmtId="165" fontId="7" fillId="0" borderId="3" xfId="3" applyNumberFormat="1" applyFont="1" applyFill="1" applyBorder="1" applyAlignment="1" applyProtection="1"/>
    <xf numFmtId="0" fontId="11" fillId="0" borderId="0" xfId="4" applyFont="1" applyFill="1" applyAlignment="1">
      <alignment horizontal="left"/>
    </xf>
    <xf numFmtId="0" fontId="6" fillId="0" borderId="0" xfId="2" applyFont="1" applyFill="1" applyBorder="1" applyAlignment="1">
      <alignment horizontal="left"/>
    </xf>
    <xf numFmtId="165" fontId="7" fillId="0" borderId="4" xfId="3" applyNumberFormat="1" applyFont="1" applyFill="1" applyBorder="1" applyAlignment="1" applyProtection="1"/>
    <xf numFmtId="0" fontId="7" fillId="0" borderId="0" xfId="4" applyFont="1" applyFill="1" applyBorder="1" applyAlignment="1">
      <alignment horizontal="left"/>
    </xf>
    <xf numFmtId="0" fontId="13" fillId="0" borderId="0" xfId="5" applyFont="1" applyFill="1" applyAlignment="1">
      <alignment horizontal="right"/>
    </xf>
    <xf numFmtId="165" fontId="13" fillId="0" borderId="0" xfId="3" applyNumberFormat="1" applyFont="1" applyFill="1" applyBorder="1" applyAlignment="1" applyProtection="1"/>
    <xf numFmtId="0" fontId="8" fillId="0" borderId="0" xfId="2" applyNumberFormat="1" applyFont="1" applyFill="1" applyAlignment="1">
      <alignment horizontal="right"/>
    </xf>
    <xf numFmtId="0" fontId="6" fillId="0" borderId="0" xfId="2" applyFont="1" applyFill="1"/>
    <xf numFmtId="0" fontId="5" fillId="0" borderId="0" xfId="2" applyNumberFormat="1" applyFont="1" applyFill="1" applyAlignment="1">
      <alignment horizontal="left"/>
    </xf>
    <xf numFmtId="0" fontId="0" fillId="0" borderId="0" xfId="2" applyFont="1" applyFill="1"/>
    <xf numFmtId="165" fontId="0" fillId="0" borderId="0" xfId="3" applyNumberFormat="1" applyFont="1" applyFill="1" applyBorder="1" applyAlignment="1" applyProtection="1"/>
    <xf numFmtId="0" fontId="8" fillId="0" borderId="0" xfId="2" applyNumberFormat="1" applyFont="1" applyFill="1" applyAlignment="1">
      <alignment horizontal="left"/>
    </xf>
    <xf numFmtId="0" fontId="14" fillId="0" borderId="0" xfId="2" applyFont="1" applyFill="1"/>
    <xf numFmtId="0" fontId="15" fillId="0" borderId="0" xfId="2" applyNumberFormat="1" applyFont="1" applyFill="1" applyAlignment="1">
      <alignment horizontal="right"/>
    </xf>
    <xf numFmtId="166" fontId="6" fillId="0" borderId="0" xfId="2" applyNumberFormat="1" applyFont="1" applyFill="1"/>
    <xf numFmtId="0" fontId="15" fillId="0" borderId="0" xfId="2" applyNumberFormat="1" applyFont="1" applyFill="1" applyAlignment="1"/>
    <xf numFmtId="0" fontId="11" fillId="0" borderId="0" xfId="2" applyFont="1" applyFill="1" applyAlignment="1">
      <alignment wrapText="1"/>
    </xf>
    <xf numFmtId="0" fontId="0" fillId="0" borderId="0" xfId="2" applyFont="1" applyFill="1" applyAlignment="1">
      <alignment wrapText="1"/>
    </xf>
    <xf numFmtId="165" fontId="11" fillId="0" borderId="4" xfId="3" applyNumberFormat="1" applyFont="1" applyFill="1" applyBorder="1" applyAlignment="1" applyProtection="1"/>
    <xf numFmtId="0" fontId="0" fillId="0" borderId="0" xfId="2" applyFont="1" applyFill="1" applyAlignment="1"/>
    <xf numFmtId="0" fontId="0" fillId="0" borderId="0" xfId="4" applyFont="1" applyFill="1" applyAlignment="1">
      <alignment horizontal="left" wrapText="1"/>
    </xf>
    <xf numFmtId="165" fontId="11" fillId="0" borderId="3" xfId="3" applyNumberFormat="1" applyFont="1" applyFill="1" applyBorder="1" applyAlignment="1" applyProtection="1"/>
    <xf numFmtId="165" fontId="17" fillId="0" borderId="5" xfId="3" applyNumberFormat="1" applyFont="1" applyFill="1" applyBorder="1" applyAlignment="1" applyProtection="1"/>
    <xf numFmtId="165" fontId="11" fillId="0" borderId="0" xfId="3" applyNumberFormat="1" applyFont="1" applyFill="1" applyBorder="1" applyAlignment="1" applyProtection="1"/>
    <xf numFmtId="165" fontId="17" fillId="0" borderId="3" xfId="3" applyNumberFormat="1" applyFont="1" applyFill="1" applyBorder="1" applyAlignment="1" applyProtection="1"/>
    <xf numFmtId="165" fontId="11" fillId="0" borderId="5" xfId="3" applyNumberFormat="1" applyFont="1" applyFill="1" applyBorder="1" applyAlignment="1" applyProtection="1"/>
    <xf numFmtId="0" fontId="12" fillId="0" borderId="0" xfId="2" applyFont="1" applyFill="1" applyAlignment="1">
      <alignment horizontal="right"/>
    </xf>
    <xf numFmtId="170" fontId="12" fillId="0" borderId="0" xfId="6" applyNumberFormat="1" applyFont="1" applyFill="1"/>
    <xf numFmtId="4" fontId="8" fillId="0" borderId="0" xfId="2" applyNumberFormat="1" applyFont="1" applyFill="1" applyAlignment="1">
      <alignment horizontal="right"/>
    </xf>
    <xf numFmtId="172" fontId="18" fillId="0" borderId="0" xfId="1" applyNumberFormat="1" applyFont="1" applyFill="1"/>
    <xf numFmtId="0" fontId="21" fillId="0" borderId="0" xfId="0" applyFont="1" applyFill="1" applyAlignment="1">
      <alignment vertical="center" wrapText="1"/>
    </xf>
    <xf numFmtId="165" fontId="20" fillId="0" borderId="0" xfId="0" applyNumberFormat="1" applyFont="1" applyFill="1" applyAlignment="1">
      <alignment horizontal="right" vertical="center" wrapText="1"/>
    </xf>
    <xf numFmtId="165" fontId="19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right" vertical="center" wrapText="1"/>
    </xf>
    <xf numFmtId="0" fontId="0" fillId="0" borderId="0" xfId="0" applyFill="1" applyAlignment="1"/>
    <xf numFmtId="0" fontId="0" fillId="0" borderId="0" xfId="0" applyAlignment="1"/>
    <xf numFmtId="172" fontId="12" fillId="0" borderId="0" xfId="8" applyNumberFormat="1" applyFont="1" applyFill="1" applyAlignment="1">
      <alignment wrapText="1"/>
    </xf>
    <xf numFmtId="171" fontId="11" fillId="0" borderId="0" xfId="8" applyNumberFormat="1" applyFont="1" applyFill="1" applyAlignment="1">
      <alignment wrapText="1"/>
    </xf>
    <xf numFmtId="172" fontId="11" fillId="0" borderId="0" xfId="8" applyNumberFormat="1" applyFont="1" applyFill="1" applyAlignment="1">
      <alignment wrapText="1"/>
    </xf>
    <xf numFmtId="171" fontId="12" fillId="0" borderId="0" xfId="8" applyNumberFormat="1" applyFont="1" applyFill="1" applyAlignment="1">
      <alignment wrapText="1"/>
    </xf>
    <xf numFmtId="0" fontId="6" fillId="0" borderId="0" xfId="2" applyFont="1" applyBorder="1" applyAlignment="1">
      <alignment horizontal="right"/>
    </xf>
    <xf numFmtId="0" fontId="25" fillId="0" borderId="0" xfId="2" applyFont="1" applyAlignment="1">
      <alignment horizontal="left" wrapText="1"/>
    </xf>
    <xf numFmtId="165" fontId="6" fillId="0" borderId="0" xfId="2" applyNumberFormat="1" applyFont="1" applyFill="1"/>
    <xf numFmtId="0" fontId="16" fillId="0" borderId="1" xfId="2" applyFont="1" applyFill="1" applyBorder="1" applyAlignment="1">
      <alignment horizontal="center" wrapText="1"/>
    </xf>
    <xf numFmtId="0" fontId="26" fillId="0" borderId="0" xfId="2" applyFont="1" applyFill="1" applyAlignment="1">
      <alignment horizontal="center"/>
    </xf>
    <xf numFmtId="165" fontId="17" fillId="0" borderId="0" xfId="3" applyNumberFormat="1" applyFont="1" applyFill="1" applyBorder="1" applyAlignment="1" applyProtection="1"/>
    <xf numFmtId="165" fontId="3" fillId="0" borderId="5" xfId="3" applyNumberFormat="1" applyFont="1" applyFill="1" applyBorder="1" applyAlignment="1" applyProtection="1"/>
    <xf numFmtId="0" fontId="3" fillId="0" borderId="0" xfId="0" applyFont="1"/>
    <xf numFmtId="0" fontId="16" fillId="0" borderId="0" xfId="2" applyFont="1" applyFill="1" applyBorder="1" applyAlignment="1">
      <alignment horizontal="center" wrapText="1"/>
    </xf>
    <xf numFmtId="4" fontId="0" fillId="0" borderId="0" xfId="0" applyNumberFormat="1"/>
    <xf numFmtId="3" fontId="3" fillId="0" borderId="0" xfId="0" applyNumberFormat="1" applyFont="1" applyAlignment="1">
      <alignment horizontal="center"/>
    </xf>
    <xf numFmtId="0" fontId="22" fillId="0" borderId="0" xfId="7" applyFont="1" applyBorder="1" applyAlignment="1">
      <alignment wrapText="1"/>
    </xf>
    <xf numFmtId="0" fontId="23" fillId="0" borderId="0" xfId="7" applyFont="1" applyBorder="1" applyAlignment="1">
      <alignment wrapText="1"/>
    </xf>
    <xf numFmtId="0" fontId="23" fillId="0" borderId="0" xfId="7" applyFont="1" applyBorder="1" applyAlignment="1">
      <alignment horizontal="left"/>
    </xf>
    <xf numFmtId="0" fontId="23" fillId="0" borderId="0" xfId="7" applyFont="1" applyFill="1" applyBorder="1" applyAlignment="1">
      <alignment wrapText="1"/>
    </xf>
    <xf numFmtId="0" fontId="22" fillId="0" borderId="0" xfId="9" applyFont="1" applyBorder="1" applyAlignment="1">
      <alignment horizontal="left" wrapText="1"/>
    </xf>
    <xf numFmtId="0" fontId="24" fillId="0" borderId="0" xfId="9" applyFont="1" applyBorder="1" applyAlignment="1">
      <alignment horizontal="left" wrapText="1"/>
    </xf>
    <xf numFmtId="0" fontId="23" fillId="0" borderId="0" xfId="7" applyFont="1" applyBorder="1" applyAlignment="1">
      <alignment horizontal="left" wrapText="1"/>
    </xf>
    <xf numFmtId="0" fontId="23" fillId="0" borderId="0" xfId="7" applyFont="1" applyFill="1" applyBorder="1" applyAlignment="1">
      <alignment horizontal="left" wrapText="1"/>
    </xf>
    <xf numFmtId="0" fontId="23" fillId="0" borderId="0" xfId="9" applyFont="1" applyBorder="1" applyAlignment="1">
      <alignment horizontal="left" wrapText="1"/>
    </xf>
    <xf numFmtId="0" fontId="22" fillId="0" borderId="0" xfId="7" applyFont="1" applyFill="1" applyBorder="1" applyAlignment="1">
      <alignment wrapText="1"/>
    </xf>
    <xf numFmtId="0" fontId="0" fillId="0" borderId="0" xfId="0" applyBorder="1"/>
    <xf numFmtId="0" fontId="30" fillId="0" borderId="0" xfId="0" applyFont="1" applyAlignment="1"/>
    <xf numFmtId="171" fontId="31" fillId="0" borderId="0" xfId="1" applyNumberFormat="1" applyFont="1" applyFill="1" applyAlignment="1">
      <alignment wrapText="1"/>
    </xf>
    <xf numFmtId="0" fontId="30" fillId="0" borderId="0" xfId="0" applyFont="1" applyFill="1" applyAlignment="1"/>
    <xf numFmtId="172" fontId="30" fillId="0" borderId="0" xfId="0" applyNumberFormat="1" applyFont="1" applyFill="1" applyAlignment="1"/>
    <xf numFmtId="0" fontId="30" fillId="0" borderId="0" xfId="0" applyFont="1"/>
    <xf numFmtId="172" fontId="0" fillId="0" borderId="0" xfId="0" applyNumberFormat="1"/>
    <xf numFmtId="0" fontId="23" fillId="0" borderId="0" xfId="7" applyFont="1" applyFill="1" applyBorder="1" applyAlignment="1">
      <alignment horizontal="center" wrapText="1"/>
    </xf>
    <xf numFmtId="0" fontId="22" fillId="0" borderId="0" xfId="9" applyFont="1" applyBorder="1" applyAlignment="1">
      <alignment horizontal="center" wrapText="1"/>
    </xf>
    <xf numFmtId="0" fontId="22" fillId="0" borderId="0" xfId="7" applyFont="1" applyFill="1" applyBorder="1" applyAlignment="1">
      <alignment horizontal="center" wrapText="1"/>
    </xf>
    <xf numFmtId="0" fontId="0" fillId="0" borderId="0" xfId="2" applyFont="1" applyFill="1" applyAlignment="1">
      <alignment horizontal="center" wrapText="1"/>
    </xf>
    <xf numFmtId="0" fontId="11" fillId="0" borderId="0" xfId="2" applyFont="1" applyFill="1" applyAlignment="1">
      <alignment horizontal="center" wrapText="1"/>
    </xf>
    <xf numFmtId="0" fontId="12" fillId="0" borderId="0" xfId="2" applyFont="1" applyFill="1" applyAlignment="1">
      <alignment horizontal="center"/>
    </xf>
    <xf numFmtId="0" fontId="3" fillId="0" borderId="0" xfId="0" applyFont="1" applyAlignment="1">
      <alignment horizontal="center" wrapText="1"/>
    </xf>
    <xf numFmtId="4" fontId="3" fillId="0" borderId="0" xfId="0" applyNumberFormat="1" applyFont="1"/>
    <xf numFmtId="4" fontId="1" fillId="0" borderId="0" xfId="0" applyNumberFormat="1" applyFont="1"/>
    <xf numFmtId="0" fontId="1" fillId="0" borderId="0" xfId="0" applyFo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5" xfId="0" applyFont="1" applyBorder="1"/>
    <xf numFmtId="4" fontId="3" fillId="0" borderId="5" xfId="0" applyNumberFormat="1" applyFont="1" applyBorder="1"/>
    <xf numFmtId="0" fontId="6" fillId="0" borderId="0" xfId="4" applyFont="1" applyFill="1" applyBorder="1" applyAlignment="1">
      <alignment horizontal="center"/>
    </xf>
    <xf numFmtId="0" fontId="6" fillId="0" borderId="0" xfId="5" applyFont="1" applyFill="1" applyAlignment="1">
      <alignment horizontal="center"/>
    </xf>
    <xf numFmtId="0" fontId="0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12" fillId="0" borderId="0" xfId="4" applyFont="1" applyFill="1" applyAlignment="1">
      <alignment horizontal="center"/>
    </xf>
    <xf numFmtId="0" fontId="7" fillId="0" borderId="0" xfId="4" applyFont="1" applyFill="1" applyAlignment="1">
      <alignment horizontal="center"/>
    </xf>
    <xf numFmtId="0" fontId="7" fillId="0" borderId="0" xfId="2" applyFont="1" applyFill="1" applyAlignment="1">
      <alignment horizontal="center"/>
    </xf>
    <xf numFmtId="0" fontId="11" fillId="0" borderId="0" xfId="4" applyFont="1" applyFill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/>
    </xf>
    <xf numFmtId="0" fontId="13" fillId="0" borderId="0" xfId="5" applyFont="1" applyFill="1" applyAlignment="1">
      <alignment horizontal="center"/>
    </xf>
    <xf numFmtId="0" fontId="7" fillId="0" borderId="0" xfId="2" applyFont="1" applyAlignment="1">
      <alignment horizontal="center"/>
    </xf>
    <xf numFmtId="0" fontId="11" fillId="0" borderId="0" xfId="2" applyNumberFormat="1" applyFont="1" applyAlignment="1">
      <alignment horizontal="center"/>
    </xf>
    <xf numFmtId="14" fontId="32" fillId="0" borderId="0" xfId="2" applyNumberFormat="1" applyFont="1" applyAlignment="1">
      <alignment horizontal="center"/>
    </xf>
    <xf numFmtId="0" fontId="11" fillId="0" borderId="0" xfId="2" applyFont="1" applyFill="1" applyAlignment="1">
      <alignment horizontal="center"/>
    </xf>
    <xf numFmtId="0" fontId="11" fillId="0" borderId="0" xfId="2" applyNumberFormat="1" applyFont="1" applyFill="1" applyAlignment="1">
      <alignment horizontal="center"/>
    </xf>
    <xf numFmtId="168" fontId="33" fillId="0" borderId="0" xfId="2" applyNumberFormat="1" applyFont="1" applyFill="1" applyAlignment="1">
      <alignment horizontal="center"/>
    </xf>
    <xf numFmtId="0" fontId="3" fillId="0" borderId="0" xfId="2" applyFont="1" applyFill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10">
    <cellStyle name="Comma 2" xfId="6"/>
    <cellStyle name="Comma 74" xfId="8"/>
    <cellStyle name="Excel Built-in Comma" xfId="3"/>
    <cellStyle name="Excel Built-in Normal" xfId="2"/>
    <cellStyle name="Normal 2" xfId="4"/>
    <cellStyle name="Normal 2 2" xfId="5"/>
    <cellStyle name="Normal_A4. TS IFRS KazPost'07 " xfId="7"/>
    <cellStyle name="Обычный" xfId="0" builtinId="0"/>
    <cellStyle name="Стиль 1" xfId="9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4;&#1041;&#1059;&#1080;&#1054;\&#1054;&#1073;&#1097;&#1072;&#1103;\pub\AUDIT\&#1040;&#1091;&#1076;&#1080;&#1090;%20-%201%20&#1087;&#1086;&#1083;&#1091;&#1075;&#1086;&#1076;&#1080;&#1077;%202014&#1075;\!&#1054;&#1090;&#1095;&#1077;&#1090;\!!!&#1058;&#1088;&#1072;&#1085;&#1089;&#1092;&#1086;&#1088;&#1084;&#1072;&#1094;&#1080;&#1103;_30.06.2014_&#1089;%20&#1080;&#1079;&#1084;&#1077;&#1085;&#1077;&#1085;&#1080;&#1103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"/>
      <sheetName val="Баланс"/>
      <sheetName val="ОПиУ"/>
      <sheetName val="ОСВ "/>
      <sheetName val=" (ДДС расш)"/>
      <sheetName val="PBC_PL accounts"/>
      <sheetName val="PBC_reserves"/>
      <sheetName val="PBC_TB_31.12.2011"/>
      <sheetName val="ДДС (отчет)"/>
      <sheetName val="курсов"/>
      <sheetName val="ДР 2014"/>
      <sheetName val="Лист 1"/>
      <sheetName val="Лист3"/>
    </sheetNames>
    <sheetDataSet>
      <sheetData sheetId="0"/>
      <sheetData sheetId="1">
        <row r="12">
          <cell r="C12">
            <v>12909678</v>
          </cell>
          <cell r="D12">
            <v>9315742</v>
          </cell>
        </row>
      </sheetData>
      <sheetData sheetId="2"/>
      <sheetData sheetId="3"/>
      <sheetData sheetId="4">
        <row r="47">
          <cell r="Z47">
            <v>0</v>
          </cell>
        </row>
        <row r="48">
          <cell r="Z4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52"/>
  <sheetViews>
    <sheetView zoomScaleNormal="100" workbookViewId="0">
      <selection activeCell="A3" sqref="A3:E3"/>
    </sheetView>
  </sheetViews>
  <sheetFormatPr defaultRowHeight="15" x14ac:dyDescent="0.25"/>
  <cols>
    <col min="2" max="2" width="54.5703125" customWidth="1"/>
    <col min="3" max="3" width="9.85546875" customWidth="1"/>
    <col min="4" max="5" width="20.140625" customWidth="1"/>
  </cols>
  <sheetData>
    <row r="1" spans="1:5" x14ac:dyDescent="0.25">
      <c r="A1" s="1"/>
      <c r="B1" s="2"/>
      <c r="C1" s="2"/>
      <c r="D1" s="63"/>
      <c r="E1" s="12"/>
    </row>
    <row r="2" spans="1:5" x14ac:dyDescent="0.25">
      <c r="A2" s="116" t="s">
        <v>54</v>
      </c>
      <c r="B2" s="116"/>
      <c r="C2" s="116"/>
      <c r="D2" s="116"/>
      <c r="E2" s="116"/>
    </row>
    <row r="3" spans="1:5" x14ac:dyDescent="0.25">
      <c r="A3" s="117" t="s">
        <v>105</v>
      </c>
      <c r="B3" s="117"/>
      <c r="C3" s="117"/>
      <c r="D3" s="117"/>
      <c r="E3" s="117"/>
    </row>
    <row r="4" spans="1:5" x14ac:dyDescent="0.25">
      <c r="A4" s="118" t="s">
        <v>55</v>
      </c>
      <c r="B4" s="118"/>
      <c r="C4" s="118"/>
      <c r="D4" s="118"/>
      <c r="E4" s="118"/>
    </row>
    <row r="5" spans="1:5" x14ac:dyDescent="0.25">
      <c r="A5" s="4"/>
      <c r="B5" s="2"/>
      <c r="C5" s="2"/>
      <c r="D5" s="63"/>
      <c r="E5" s="12"/>
    </row>
    <row r="6" spans="1:5" x14ac:dyDescent="0.25">
      <c r="A6" s="3"/>
      <c r="B6" s="2"/>
      <c r="C6" s="2"/>
    </row>
    <row r="7" spans="1:5" x14ac:dyDescent="0.25">
      <c r="A7" s="3"/>
      <c r="B7" s="2"/>
      <c r="C7" s="2"/>
      <c r="D7" s="3"/>
      <c r="E7" s="3"/>
    </row>
    <row r="8" spans="1:5" x14ac:dyDescent="0.25">
      <c r="A8" s="3"/>
      <c r="B8" s="5"/>
      <c r="C8" s="5"/>
      <c r="D8" s="3"/>
      <c r="E8" s="6"/>
    </row>
    <row r="9" spans="1:5" x14ac:dyDescent="0.25">
      <c r="A9" s="3"/>
      <c r="B9" s="2"/>
      <c r="C9" s="2"/>
      <c r="D9" s="3"/>
      <c r="E9" s="3"/>
    </row>
    <row r="10" spans="1:5" ht="39" x14ac:dyDescent="0.25">
      <c r="A10" s="7"/>
      <c r="B10" s="8"/>
      <c r="C10" s="64" t="s">
        <v>63</v>
      </c>
      <c r="D10" s="9" t="s">
        <v>106</v>
      </c>
      <c r="E10" s="9" t="s">
        <v>64</v>
      </c>
    </row>
    <row r="11" spans="1:5" x14ac:dyDescent="0.25">
      <c r="B11" s="10" t="s">
        <v>56</v>
      </c>
      <c r="C11" s="10"/>
      <c r="D11" s="3"/>
      <c r="E11" s="3"/>
    </row>
    <row r="12" spans="1:5" x14ac:dyDescent="0.25">
      <c r="A12" s="5"/>
      <c r="B12" s="11" t="s">
        <v>0</v>
      </c>
      <c r="C12" s="105">
        <v>3</v>
      </c>
      <c r="D12" s="12">
        <v>16146636</v>
      </c>
      <c r="E12" s="12">
        <v>9315742</v>
      </c>
    </row>
    <row r="13" spans="1:5" x14ac:dyDescent="0.25">
      <c r="A13" s="13"/>
      <c r="B13" s="14" t="s">
        <v>1</v>
      </c>
      <c r="C13" s="106">
        <v>4</v>
      </c>
      <c r="D13" s="12">
        <v>4657698</v>
      </c>
      <c r="E13" s="12">
        <v>14037274</v>
      </c>
    </row>
    <row r="14" spans="1:5" x14ac:dyDescent="0.25">
      <c r="A14" s="13"/>
      <c r="B14" s="14" t="s">
        <v>42</v>
      </c>
      <c r="C14" s="106">
        <v>5</v>
      </c>
      <c r="D14" s="12">
        <v>920711</v>
      </c>
      <c r="E14" s="12">
        <v>4013694</v>
      </c>
    </row>
    <row r="15" spans="1:5" x14ac:dyDescent="0.25">
      <c r="A15" s="13"/>
      <c r="B15" s="14" t="s">
        <v>2</v>
      </c>
      <c r="C15" s="106">
        <v>6</v>
      </c>
      <c r="D15" s="12">
        <v>52255744</v>
      </c>
      <c r="E15" s="12">
        <v>40242908</v>
      </c>
    </row>
    <row r="16" spans="1:5" x14ac:dyDescent="0.25">
      <c r="A16" s="13"/>
      <c r="B16" s="14" t="s">
        <v>3</v>
      </c>
      <c r="C16" s="106">
        <v>7</v>
      </c>
      <c r="D16" s="12">
        <v>148702299</v>
      </c>
      <c r="E16" s="12">
        <v>114482107</v>
      </c>
    </row>
    <row r="17" spans="1:5" x14ac:dyDescent="0.25">
      <c r="A17" s="13"/>
      <c r="B17" s="14" t="s">
        <v>4</v>
      </c>
      <c r="C17" s="106">
        <v>8</v>
      </c>
      <c r="D17" s="12">
        <v>475048</v>
      </c>
      <c r="E17" s="12">
        <v>1548060</v>
      </c>
    </row>
    <row r="18" spans="1:5" x14ac:dyDescent="0.25">
      <c r="A18" s="13"/>
      <c r="B18" s="15" t="s">
        <v>5</v>
      </c>
      <c r="C18" s="107">
        <v>9</v>
      </c>
      <c r="D18" s="12">
        <v>14158168</v>
      </c>
      <c r="E18" s="12">
        <v>13158059</v>
      </c>
    </row>
    <row r="19" spans="1:5" x14ac:dyDescent="0.25">
      <c r="A19" s="13"/>
      <c r="B19" s="15" t="s">
        <v>6</v>
      </c>
      <c r="C19" s="107"/>
      <c r="D19" s="12">
        <v>970184</v>
      </c>
      <c r="E19" s="12">
        <v>1003740</v>
      </c>
    </row>
    <row r="20" spans="1:5" x14ac:dyDescent="0.25">
      <c r="A20" s="13"/>
      <c r="B20" s="15" t="s">
        <v>7</v>
      </c>
      <c r="C20" s="107"/>
      <c r="D20" s="12">
        <v>114215</v>
      </c>
      <c r="E20" s="12">
        <v>138771</v>
      </c>
    </row>
    <row r="21" spans="1:5" x14ac:dyDescent="0.25">
      <c r="A21" s="13"/>
      <c r="B21" s="16" t="s">
        <v>8</v>
      </c>
      <c r="C21" s="108"/>
      <c r="D21" s="12">
        <v>1179456</v>
      </c>
      <c r="E21" s="12">
        <v>1292736</v>
      </c>
    </row>
    <row r="22" spans="1:5" x14ac:dyDescent="0.25">
      <c r="A22" s="13"/>
      <c r="B22" s="17" t="s">
        <v>65</v>
      </c>
      <c r="C22" s="109"/>
      <c r="D22" s="12">
        <v>106786</v>
      </c>
      <c r="E22" s="12">
        <v>0</v>
      </c>
    </row>
    <row r="23" spans="1:5" x14ac:dyDescent="0.25">
      <c r="A23" s="13"/>
      <c r="B23" s="16" t="s">
        <v>9</v>
      </c>
      <c r="C23" s="108"/>
      <c r="D23" s="12">
        <v>7384211</v>
      </c>
      <c r="E23" s="12">
        <v>7293062</v>
      </c>
    </row>
    <row r="24" spans="1:5" x14ac:dyDescent="0.25">
      <c r="A24" s="13"/>
      <c r="B24" s="16" t="s">
        <v>10</v>
      </c>
      <c r="C24" s="108"/>
      <c r="D24" s="12">
        <v>474485</v>
      </c>
      <c r="E24" s="12">
        <v>35236</v>
      </c>
    </row>
    <row r="25" spans="1:5" ht="15.75" thickBot="1" x14ac:dyDescent="0.3">
      <c r="A25" s="13"/>
      <c r="B25" s="18" t="s">
        <v>57</v>
      </c>
      <c r="C25" s="110"/>
      <c r="D25" s="19">
        <f>SUM(D12:D24)</f>
        <v>247545641</v>
      </c>
      <c r="E25" s="19">
        <f>SUM(E12:E24)</f>
        <v>206561389</v>
      </c>
    </row>
    <row r="26" spans="1:5" ht="15.75" thickTop="1" x14ac:dyDescent="0.25">
      <c r="A26" s="13"/>
      <c r="B26" s="18"/>
      <c r="C26" s="110"/>
      <c r="D26" s="12"/>
      <c r="E26" s="12"/>
    </row>
    <row r="27" spans="1:5" x14ac:dyDescent="0.25">
      <c r="A27" s="13"/>
      <c r="B27" s="18" t="s">
        <v>58</v>
      </c>
      <c r="C27" s="110"/>
      <c r="D27" s="12"/>
      <c r="E27" s="12"/>
    </row>
    <row r="28" spans="1:5" x14ac:dyDescent="0.25">
      <c r="A28" s="20"/>
      <c r="B28" s="16" t="s">
        <v>11</v>
      </c>
      <c r="C28" s="108">
        <v>10</v>
      </c>
      <c r="D28" s="12">
        <v>95311982</v>
      </c>
      <c r="E28" s="12">
        <v>80067858</v>
      </c>
    </row>
    <row r="29" spans="1:5" x14ac:dyDescent="0.25">
      <c r="A29" s="13"/>
      <c r="B29" s="16" t="s">
        <v>12</v>
      </c>
      <c r="C29" s="108">
        <v>11</v>
      </c>
      <c r="D29" s="12">
        <v>22630749</v>
      </c>
      <c r="E29" s="12">
        <v>18348464</v>
      </c>
    </row>
    <row r="30" spans="1:5" x14ac:dyDescent="0.25">
      <c r="A30" s="13"/>
      <c r="B30" s="16" t="s">
        <v>107</v>
      </c>
      <c r="C30" s="108"/>
      <c r="D30" s="12">
        <v>16489738</v>
      </c>
      <c r="E30" s="12"/>
    </row>
    <row r="31" spans="1:5" x14ac:dyDescent="0.25">
      <c r="A31" s="13"/>
      <c r="B31" s="16" t="s">
        <v>66</v>
      </c>
      <c r="C31" s="108"/>
      <c r="D31" s="12">
        <v>0</v>
      </c>
      <c r="E31" s="12">
        <v>50914</v>
      </c>
    </row>
    <row r="32" spans="1:5" x14ac:dyDescent="0.25">
      <c r="A32" s="13"/>
      <c r="B32" s="16" t="s">
        <v>13</v>
      </c>
      <c r="C32" s="108"/>
      <c r="D32" s="12">
        <v>1530125</v>
      </c>
      <c r="E32" s="12">
        <v>1320099</v>
      </c>
    </row>
    <row r="33" spans="1:5" x14ac:dyDescent="0.25">
      <c r="A33" s="13"/>
      <c r="B33" s="16" t="s">
        <v>14</v>
      </c>
      <c r="C33" s="108"/>
      <c r="D33" s="12">
        <v>3737382</v>
      </c>
      <c r="E33" s="12">
        <v>3755733</v>
      </c>
    </row>
    <row r="34" spans="1:5" x14ac:dyDescent="0.25">
      <c r="A34" s="13"/>
      <c r="B34" s="16" t="s">
        <v>15</v>
      </c>
      <c r="C34" s="108"/>
      <c r="D34" s="12">
        <v>1930132</v>
      </c>
      <c r="E34" s="12">
        <v>1355090</v>
      </c>
    </row>
    <row r="35" spans="1:5" x14ac:dyDescent="0.25">
      <c r="A35" s="13"/>
      <c r="B35" s="16" t="s">
        <v>16</v>
      </c>
      <c r="C35" s="108">
        <v>14</v>
      </c>
      <c r="D35" s="12">
        <v>10415140</v>
      </c>
      <c r="E35" s="12">
        <v>7351975</v>
      </c>
    </row>
    <row r="36" spans="1:5" x14ac:dyDescent="0.25">
      <c r="A36" s="13"/>
      <c r="B36" s="21" t="s">
        <v>59</v>
      </c>
      <c r="C36" s="111"/>
      <c r="D36" s="22">
        <f>SUM(D28:D35)</f>
        <v>152045248</v>
      </c>
      <c r="E36" s="22">
        <f>SUM(E28:E35)</f>
        <v>112250133</v>
      </c>
    </row>
    <row r="37" spans="1:5" x14ac:dyDescent="0.25">
      <c r="A37" s="13"/>
      <c r="B37" s="23"/>
      <c r="C37" s="112"/>
      <c r="D37" s="12"/>
      <c r="E37" s="12"/>
    </row>
    <row r="38" spans="1:5" x14ac:dyDescent="0.25">
      <c r="A38" s="13"/>
      <c r="B38" s="18" t="s">
        <v>60</v>
      </c>
      <c r="C38" s="110"/>
      <c r="D38" s="12"/>
      <c r="E38" s="12"/>
    </row>
    <row r="39" spans="1:5" x14ac:dyDescent="0.25">
      <c r="B39" s="16" t="s">
        <v>17</v>
      </c>
      <c r="C39" s="108">
        <v>15</v>
      </c>
      <c r="D39" s="12">
        <v>80883511</v>
      </c>
      <c r="E39" s="12">
        <v>80883511</v>
      </c>
    </row>
    <row r="40" spans="1:5" x14ac:dyDescent="0.25">
      <c r="A40" s="3"/>
      <c r="B40" s="16" t="s">
        <v>18</v>
      </c>
      <c r="C40" s="108">
        <v>15</v>
      </c>
      <c r="D40" s="12">
        <v>16247577</v>
      </c>
      <c r="E40" s="12">
        <v>12597918</v>
      </c>
    </row>
    <row r="41" spans="1:5" x14ac:dyDescent="0.25">
      <c r="A41" s="3"/>
      <c r="B41" s="16" t="s">
        <v>19</v>
      </c>
      <c r="C41" s="108">
        <v>15</v>
      </c>
      <c r="D41" s="12">
        <v>1436184</v>
      </c>
      <c r="E41" s="12">
        <v>1436184</v>
      </c>
    </row>
    <row r="42" spans="1:5" x14ac:dyDescent="0.25">
      <c r="A42" s="3"/>
      <c r="B42" s="24" t="s">
        <v>20</v>
      </c>
      <c r="C42" s="113">
        <v>15</v>
      </c>
      <c r="D42" s="12">
        <v>-7403764</v>
      </c>
      <c r="E42" s="12">
        <v>-6525798</v>
      </c>
    </row>
    <row r="43" spans="1:5" x14ac:dyDescent="0.25">
      <c r="A43" s="3"/>
      <c r="B43" s="16" t="s">
        <v>21</v>
      </c>
      <c r="C43" s="108"/>
      <c r="D43" s="12">
        <v>4336885</v>
      </c>
      <c r="E43" s="12">
        <v>5919441</v>
      </c>
    </row>
    <row r="44" spans="1:5" x14ac:dyDescent="0.25">
      <c r="A44" s="3"/>
      <c r="B44" s="18" t="s">
        <v>61</v>
      </c>
      <c r="C44" s="110"/>
      <c r="D44" s="25">
        <f>SUM(D39:D43)</f>
        <v>95500393</v>
      </c>
      <c r="E44" s="25">
        <f>SUM(E39:E43)</f>
        <v>94311256</v>
      </c>
    </row>
    <row r="45" spans="1:5" ht="15.75" thickBot="1" x14ac:dyDescent="0.3">
      <c r="A45" s="3"/>
      <c r="B45" s="26" t="s">
        <v>62</v>
      </c>
      <c r="C45" s="114"/>
      <c r="D45" s="19">
        <f>D44+D36</f>
        <v>247545641</v>
      </c>
      <c r="E45" s="19">
        <f>E44+E36</f>
        <v>206561389</v>
      </c>
    </row>
    <row r="46" spans="1:5" ht="15.75" thickTop="1" x14ac:dyDescent="0.25">
      <c r="A46" s="3"/>
      <c r="B46" s="27"/>
      <c r="C46" s="115"/>
      <c r="D46" s="28"/>
      <c r="E46" s="28"/>
    </row>
    <row r="47" spans="1:5" x14ac:dyDescent="0.25">
      <c r="A47" s="29"/>
      <c r="B47" s="30"/>
      <c r="C47" s="30"/>
      <c r="D47" s="65"/>
      <c r="E47" s="65"/>
    </row>
    <row r="50" spans="2:4" x14ac:dyDescent="0.25">
      <c r="B50" t="s">
        <v>67</v>
      </c>
      <c r="D50" t="s">
        <v>69</v>
      </c>
    </row>
    <row r="52" spans="2:4" x14ac:dyDescent="0.25">
      <c r="B52" t="s">
        <v>68</v>
      </c>
      <c r="D52" t="s">
        <v>70</v>
      </c>
    </row>
  </sheetData>
  <mergeCells count="3">
    <mergeCell ref="A2:E2"/>
    <mergeCell ref="A3:E3"/>
    <mergeCell ref="A4:E4"/>
  </mergeCells>
  <pageMargins left="0.7" right="0.7" top="0.75" bottom="0.75" header="0.3" footer="0.3"/>
  <pageSetup paperSize="9" scale="7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62"/>
  <sheetViews>
    <sheetView topLeftCell="A13" zoomScaleNormal="100" workbookViewId="0">
      <selection activeCell="E39" sqref="E39"/>
    </sheetView>
  </sheetViews>
  <sheetFormatPr defaultRowHeight="15" x14ac:dyDescent="0.25"/>
  <cols>
    <col min="2" max="2" width="64" customWidth="1"/>
    <col min="3" max="3" width="11.140625" customWidth="1"/>
    <col min="4" max="6" width="24.140625" customWidth="1"/>
  </cols>
  <sheetData>
    <row r="1" spans="1:5" x14ac:dyDescent="0.25">
      <c r="A1" s="31"/>
      <c r="B1" s="32"/>
      <c r="C1" s="32"/>
      <c r="D1" s="32"/>
      <c r="E1" s="32"/>
    </row>
    <row r="2" spans="1:5" x14ac:dyDescent="0.25">
      <c r="A2" s="119" t="s">
        <v>71</v>
      </c>
      <c r="B2" s="119"/>
      <c r="C2" s="119"/>
      <c r="D2" s="119"/>
      <c r="E2" s="119"/>
    </row>
    <row r="3" spans="1:5" x14ac:dyDescent="0.25">
      <c r="A3" s="120" t="s">
        <v>108</v>
      </c>
      <c r="B3" s="120"/>
      <c r="C3" s="120"/>
      <c r="D3" s="120"/>
      <c r="E3" s="120"/>
    </row>
    <row r="4" spans="1:5" x14ac:dyDescent="0.25">
      <c r="A4" s="121" t="s">
        <v>55</v>
      </c>
      <c r="B4" s="121"/>
      <c r="C4" s="121"/>
      <c r="D4" s="121"/>
      <c r="E4" s="121"/>
    </row>
    <row r="5" spans="1:5" x14ac:dyDescent="0.25">
      <c r="A5" s="35"/>
      <c r="B5" s="32"/>
      <c r="C5" s="32"/>
      <c r="D5" s="33"/>
      <c r="E5" s="33"/>
    </row>
    <row r="6" spans="1:5" x14ac:dyDescent="0.25">
      <c r="A6" s="32"/>
      <c r="B6" s="32"/>
      <c r="C6" s="32"/>
      <c r="D6" s="33"/>
      <c r="E6" s="33"/>
    </row>
    <row r="7" spans="1:5" x14ac:dyDescent="0.25">
      <c r="A7" s="32"/>
      <c r="B7" s="32"/>
      <c r="C7" s="32"/>
      <c r="D7" s="32"/>
      <c r="E7" s="32"/>
    </row>
    <row r="8" spans="1:5" x14ac:dyDescent="0.25">
      <c r="A8" s="32"/>
      <c r="B8" s="36"/>
      <c r="C8" s="36"/>
      <c r="D8" s="30"/>
      <c r="E8" s="37"/>
    </row>
    <row r="9" spans="1:5" x14ac:dyDescent="0.25">
      <c r="A9" s="32"/>
      <c r="B9" s="32"/>
      <c r="C9" s="32"/>
      <c r="D9" s="122" t="s">
        <v>109</v>
      </c>
      <c r="E9" s="122"/>
    </row>
    <row r="10" spans="1:5" ht="26.25" x14ac:dyDescent="0.25">
      <c r="A10" s="36"/>
      <c r="B10" s="32"/>
      <c r="C10" s="67" t="s">
        <v>63</v>
      </c>
      <c r="D10" s="66" t="s">
        <v>72</v>
      </c>
      <c r="E10" s="66" t="s">
        <v>73</v>
      </c>
    </row>
    <row r="11" spans="1:5" ht="12.75" customHeight="1" x14ac:dyDescent="0.25">
      <c r="A11" s="38"/>
      <c r="B11" s="39" t="s">
        <v>22</v>
      </c>
      <c r="C11" s="39"/>
      <c r="D11" s="32"/>
      <c r="E11" s="32"/>
    </row>
    <row r="12" spans="1:5" ht="12.75" customHeight="1" x14ac:dyDescent="0.25">
      <c r="A12" s="38"/>
      <c r="B12" s="40" t="s">
        <v>3</v>
      </c>
      <c r="C12" s="40"/>
      <c r="D12" s="12">
        <v>8519507</v>
      </c>
      <c r="E12" s="33">
        <v>6318199</v>
      </c>
    </row>
    <row r="13" spans="1:5" ht="12.75" customHeight="1" x14ac:dyDescent="0.25">
      <c r="A13" s="38"/>
      <c r="B13" s="40" t="s">
        <v>74</v>
      </c>
      <c r="C13" s="40"/>
      <c r="D13" s="12">
        <v>3447742</v>
      </c>
      <c r="E13" s="33">
        <v>2689261</v>
      </c>
    </row>
    <row r="14" spans="1:5" ht="12.75" customHeight="1" x14ac:dyDescent="0.25">
      <c r="A14" s="38"/>
      <c r="B14" s="40" t="s">
        <v>1</v>
      </c>
      <c r="C14" s="40"/>
      <c r="D14" s="12">
        <v>351438</v>
      </c>
      <c r="E14" s="33">
        <v>376705</v>
      </c>
    </row>
    <row r="15" spans="1:5" ht="12.75" customHeight="1" x14ac:dyDescent="0.25">
      <c r="A15" s="38"/>
      <c r="B15" s="40"/>
      <c r="C15" s="40"/>
      <c r="D15" s="41">
        <f>SUM(D12:D14)</f>
        <v>12318687</v>
      </c>
      <c r="E15" s="41">
        <f>SUM(E12:E14)</f>
        <v>9384165</v>
      </c>
    </row>
    <row r="16" spans="1:5" ht="12.75" customHeight="1" x14ac:dyDescent="0.25">
      <c r="A16" s="38"/>
      <c r="B16" s="39" t="s">
        <v>23</v>
      </c>
      <c r="C16" s="39"/>
      <c r="D16" s="12"/>
      <c r="E16" s="33"/>
    </row>
    <row r="17" spans="1:5" ht="12.75" customHeight="1" x14ac:dyDescent="0.25">
      <c r="A17" s="38"/>
      <c r="B17" s="42" t="s">
        <v>11</v>
      </c>
      <c r="C17" s="42"/>
      <c r="D17" s="12">
        <v>-4173170</v>
      </c>
      <c r="E17" s="33">
        <v>-1976669</v>
      </c>
    </row>
    <row r="18" spans="1:5" ht="12.75" customHeight="1" x14ac:dyDescent="0.25">
      <c r="A18" s="38"/>
      <c r="B18" s="43" t="s">
        <v>12</v>
      </c>
      <c r="C18" s="43"/>
      <c r="D18" s="12">
        <v>-1164879</v>
      </c>
      <c r="E18" s="33">
        <v>-913584</v>
      </c>
    </row>
    <row r="19" spans="1:5" ht="12.75" customHeight="1" x14ac:dyDescent="0.25">
      <c r="A19" s="38"/>
      <c r="B19" s="43" t="s">
        <v>107</v>
      </c>
      <c r="C19" s="43"/>
      <c r="D19" s="12">
        <v>-316744</v>
      </c>
      <c r="E19" s="33"/>
    </row>
    <row r="20" spans="1:5" ht="12.75" customHeight="1" x14ac:dyDescent="0.25">
      <c r="A20" s="38"/>
      <c r="B20" s="40"/>
      <c r="C20" s="40"/>
      <c r="D20" s="44">
        <f>SUM(D17:D19)</f>
        <v>-5654793</v>
      </c>
      <c r="E20" s="44">
        <f>SUM(E17:E18)</f>
        <v>-2890253</v>
      </c>
    </row>
    <row r="21" spans="1:5" ht="12.75" customHeight="1" x14ac:dyDescent="0.25">
      <c r="A21" s="38"/>
      <c r="B21" s="39" t="s">
        <v>24</v>
      </c>
      <c r="C21" s="39"/>
      <c r="D21" s="41">
        <f>D15+D20</f>
        <v>6663894</v>
      </c>
      <c r="E21" s="41">
        <f>E15+E20</f>
        <v>6493912</v>
      </c>
    </row>
    <row r="22" spans="1:5" ht="33" customHeight="1" x14ac:dyDescent="0.25">
      <c r="A22" s="36"/>
      <c r="B22" s="40" t="s">
        <v>25</v>
      </c>
      <c r="C22" s="94">
        <v>6</v>
      </c>
      <c r="D22" s="12">
        <v>-3917671</v>
      </c>
      <c r="E22" s="33">
        <v>-3728230</v>
      </c>
    </row>
    <row r="23" spans="1:5" ht="28.5" customHeight="1" x14ac:dyDescent="0.25">
      <c r="A23" s="38"/>
      <c r="B23" s="39" t="s">
        <v>26</v>
      </c>
      <c r="C23" s="95"/>
      <c r="D23" s="45">
        <f>SUM(D21:D22)</f>
        <v>2746223</v>
      </c>
      <c r="E23" s="45">
        <f>SUM(E21:E22)</f>
        <v>2765682</v>
      </c>
    </row>
    <row r="24" spans="1:5" ht="29.25" customHeight="1" x14ac:dyDescent="0.25">
      <c r="A24" s="38"/>
      <c r="B24" s="40" t="s">
        <v>27</v>
      </c>
      <c r="C24" s="94">
        <v>5</v>
      </c>
      <c r="D24" s="12">
        <v>1347577</v>
      </c>
      <c r="E24" s="33">
        <v>-152862</v>
      </c>
    </row>
    <row r="25" spans="1:5" ht="12.75" customHeight="1" x14ac:dyDescent="0.25">
      <c r="A25" s="38"/>
      <c r="B25" s="40" t="s">
        <v>75</v>
      </c>
      <c r="C25" s="94"/>
      <c r="D25" s="12">
        <v>-831524</v>
      </c>
      <c r="E25" s="33">
        <v>-187772</v>
      </c>
    </row>
    <row r="26" spans="1:5" ht="12.75" customHeight="1" x14ac:dyDescent="0.25">
      <c r="A26" s="38"/>
      <c r="B26" s="40" t="s">
        <v>110</v>
      </c>
      <c r="C26" s="94">
        <v>8</v>
      </c>
      <c r="D26" s="12">
        <v>111352</v>
      </c>
      <c r="E26" s="33"/>
    </row>
    <row r="27" spans="1:5" ht="12.75" customHeight="1" x14ac:dyDescent="0.25">
      <c r="A27" s="38"/>
      <c r="B27" s="40" t="s">
        <v>28</v>
      </c>
      <c r="C27" s="94"/>
      <c r="D27" s="12">
        <v>661883</v>
      </c>
      <c r="E27" s="33">
        <v>174281</v>
      </c>
    </row>
    <row r="28" spans="1:5" ht="12.75" customHeight="1" x14ac:dyDescent="0.25">
      <c r="A28" s="38"/>
      <c r="B28" s="39" t="s">
        <v>76</v>
      </c>
      <c r="C28" s="95"/>
      <c r="D28" s="44">
        <f>SUM(D24:D27)</f>
        <v>1289288</v>
      </c>
      <c r="E28" s="44">
        <f>SUM(E24:E27)</f>
        <v>-166353</v>
      </c>
    </row>
    <row r="29" spans="1:5" ht="12.75" customHeight="1" x14ac:dyDescent="0.25">
      <c r="A29" s="38"/>
      <c r="B29" s="40"/>
      <c r="C29" s="94"/>
      <c r="D29" s="46"/>
      <c r="E29" s="33"/>
    </row>
    <row r="30" spans="1:5" ht="12.75" customHeight="1" x14ac:dyDescent="0.25">
      <c r="A30" s="38"/>
      <c r="B30" s="40" t="s">
        <v>29</v>
      </c>
      <c r="C30" s="94"/>
      <c r="D30" s="12">
        <v>-1613271</v>
      </c>
      <c r="E30" s="33">
        <v>-1289025</v>
      </c>
    </row>
    <row r="31" spans="1:5" ht="12.75" customHeight="1" x14ac:dyDescent="0.25">
      <c r="A31" s="38"/>
      <c r="B31" s="40" t="s">
        <v>111</v>
      </c>
      <c r="C31" s="94"/>
      <c r="D31" s="12">
        <v>-86842</v>
      </c>
      <c r="E31" s="33">
        <v>-76900</v>
      </c>
    </row>
    <row r="32" spans="1:5" ht="30.75" customHeight="1" x14ac:dyDescent="0.25">
      <c r="A32" s="38"/>
      <c r="B32" s="40" t="s">
        <v>112</v>
      </c>
      <c r="C32" s="94"/>
      <c r="D32" s="12">
        <v>-190649</v>
      </c>
      <c r="E32" s="33">
        <v>-277571</v>
      </c>
    </row>
    <row r="33" spans="1:5" ht="12.75" customHeight="1" x14ac:dyDescent="0.25">
      <c r="A33" s="38"/>
      <c r="B33" s="40" t="s">
        <v>30</v>
      </c>
      <c r="C33" s="94"/>
      <c r="D33" s="12">
        <v>-529963</v>
      </c>
      <c r="E33" s="33">
        <v>-403333</v>
      </c>
    </row>
    <row r="34" spans="1:5" ht="12.75" customHeight="1" x14ac:dyDescent="0.25">
      <c r="A34" s="38"/>
      <c r="B34" s="40" t="s">
        <v>31</v>
      </c>
      <c r="C34" s="94">
        <v>17</v>
      </c>
      <c r="D34" s="12">
        <v>-811165</v>
      </c>
      <c r="E34" s="33">
        <v>-267613</v>
      </c>
    </row>
    <row r="35" spans="1:5" ht="12.75" customHeight="1" x14ac:dyDescent="0.25">
      <c r="A35" s="38"/>
      <c r="B35" s="39" t="s">
        <v>32</v>
      </c>
      <c r="C35" s="95"/>
      <c r="D35" s="47">
        <f>SUM(D30:D34)</f>
        <v>-3231890</v>
      </c>
      <c r="E35" s="47">
        <f>SUM(E30:E34)</f>
        <v>-2314442</v>
      </c>
    </row>
    <row r="36" spans="1:5" ht="12.75" customHeight="1" x14ac:dyDescent="0.25">
      <c r="A36" s="38"/>
      <c r="B36" s="39"/>
      <c r="C36" s="95"/>
      <c r="D36" s="68"/>
      <c r="E36" s="68"/>
    </row>
    <row r="37" spans="1:5" ht="12.75" customHeight="1" x14ac:dyDescent="0.25">
      <c r="A37" s="38"/>
      <c r="B37" s="39" t="s">
        <v>77</v>
      </c>
      <c r="C37" s="95"/>
      <c r="D37" s="46">
        <f>D23+D28+D35</f>
        <v>803621</v>
      </c>
      <c r="E37" s="46">
        <f>E23+E28+E35</f>
        <v>284887</v>
      </c>
    </row>
    <row r="38" spans="1:5" ht="12.75" customHeight="1" x14ac:dyDescent="0.25">
      <c r="A38" s="38"/>
      <c r="B38" s="40" t="s">
        <v>78</v>
      </c>
      <c r="C38" s="94">
        <v>13</v>
      </c>
      <c r="D38" s="12">
        <v>318937</v>
      </c>
      <c r="E38" s="33">
        <v>46309</v>
      </c>
    </row>
    <row r="39" spans="1:5" ht="12.75" customHeight="1" x14ac:dyDescent="0.25">
      <c r="A39" s="32"/>
      <c r="B39" s="39" t="s">
        <v>33</v>
      </c>
      <c r="C39" s="95"/>
      <c r="D39" s="48">
        <f>SUM(D37:D38)</f>
        <v>1122558</v>
      </c>
      <c r="E39" s="69">
        <f>SUM(E37:E38)</f>
        <v>331196</v>
      </c>
    </row>
    <row r="40" spans="1:5" ht="12.75" customHeight="1" x14ac:dyDescent="0.25">
      <c r="A40" s="32"/>
      <c r="B40" s="49"/>
      <c r="C40" s="96"/>
      <c r="D40" s="50"/>
      <c r="E40" s="34"/>
    </row>
    <row r="41" spans="1:5" ht="12.75" customHeight="1" x14ac:dyDescent="0.25">
      <c r="A41" s="32"/>
      <c r="B41" s="49"/>
      <c r="C41" s="49"/>
      <c r="D41" s="50"/>
      <c r="E41" s="51"/>
    </row>
    <row r="42" spans="1:5" ht="12.75" customHeight="1" x14ac:dyDescent="0.25">
      <c r="A42" s="32"/>
      <c r="B42" s="49"/>
      <c r="C42" s="49"/>
      <c r="D42" s="50"/>
      <c r="E42" s="51"/>
    </row>
    <row r="43" spans="1:5" ht="12.75" customHeight="1" x14ac:dyDescent="0.25">
      <c r="A43" s="32"/>
      <c r="B43" s="49"/>
      <c r="C43" s="49"/>
      <c r="D43" s="50"/>
      <c r="E43" s="51"/>
    </row>
    <row r="44" spans="1:5" ht="12.75" customHeight="1" x14ac:dyDescent="0.25">
      <c r="A44" s="32"/>
      <c r="B44" s="49"/>
      <c r="C44" s="49"/>
      <c r="D44" s="52"/>
      <c r="E44" s="34"/>
    </row>
    <row r="45" spans="1:5" x14ac:dyDescent="0.25">
      <c r="A45" s="32"/>
      <c r="B45" t="s">
        <v>67</v>
      </c>
      <c r="D45" t="s">
        <v>69</v>
      </c>
      <c r="E45" s="54"/>
    </row>
    <row r="46" spans="1:5" x14ac:dyDescent="0.25">
      <c r="A46" s="32"/>
      <c r="E46" s="56"/>
    </row>
    <row r="47" spans="1:5" x14ac:dyDescent="0.25">
      <c r="A47" s="32"/>
      <c r="B47" t="s">
        <v>68</v>
      </c>
      <c r="D47" t="s">
        <v>70</v>
      </c>
      <c r="E47" s="56"/>
    </row>
    <row r="48" spans="1:5" x14ac:dyDescent="0.25">
      <c r="A48" s="32"/>
      <c r="B48" s="53"/>
      <c r="C48" s="53"/>
      <c r="D48" s="55"/>
      <c r="E48" s="54"/>
    </row>
    <row r="49" spans="1:5" x14ac:dyDescent="0.25">
      <c r="A49" s="32"/>
      <c r="B49" s="49"/>
      <c r="C49" s="49"/>
      <c r="D49" s="52"/>
      <c r="E49" s="34"/>
    </row>
    <row r="50" spans="1:5" x14ac:dyDescent="0.25">
      <c r="A50" s="32"/>
      <c r="B50" s="49"/>
      <c r="C50" s="49"/>
      <c r="D50" s="52"/>
      <c r="E50" s="34"/>
    </row>
    <row r="51" spans="1:5" x14ac:dyDescent="0.25">
      <c r="A51" s="32"/>
      <c r="B51" s="49"/>
      <c r="C51" s="49"/>
      <c r="D51" s="52"/>
      <c r="E51" s="34"/>
    </row>
    <row r="52" spans="1:5" x14ac:dyDescent="0.25">
      <c r="A52" s="32"/>
      <c r="B52" s="49"/>
      <c r="C52" s="49"/>
      <c r="D52" s="52"/>
      <c r="E52" s="34"/>
    </row>
    <row r="53" spans="1:5" x14ac:dyDescent="0.25">
      <c r="A53" s="32"/>
      <c r="B53" s="49"/>
      <c r="C53" s="49"/>
      <c r="D53" s="52"/>
      <c r="E53" s="34"/>
    </row>
    <row r="54" spans="1:5" x14ac:dyDescent="0.25">
      <c r="A54" s="32"/>
      <c r="B54" s="49"/>
      <c r="C54" s="49"/>
      <c r="D54" s="52"/>
      <c r="E54" s="34"/>
    </row>
    <row r="55" spans="1:5" x14ac:dyDescent="0.25">
      <c r="A55" s="32"/>
      <c r="B55" s="49"/>
      <c r="C55" s="49"/>
      <c r="D55" s="52"/>
      <c r="E55" s="34"/>
    </row>
    <row r="56" spans="1:5" x14ac:dyDescent="0.25">
      <c r="A56" s="32"/>
      <c r="B56" s="49"/>
      <c r="C56" s="49"/>
      <c r="D56" s="52"/>
      <c r="E56" s="34"/>
    </row>
    <row r="57" spans="1:5" x14ac:dyDescent="0.25">
      <c r="A57" s="32"/>
      <c r="B57" s="49"/>
      <c r="C57" s="49"/>
      <c r="D57" s="52"/>
      <c r="E57" s="34"/>
    </row>
    <row r="58" spans="1:5" x14ac:dyDescent="0.25">
      <c r="A58" s="32"/>
      <c r="B58" s="49"/>
      <c r="C58" s="49"/>
      <c r="D58" s="52"/>
      <c r="E58" s="34"/>
    </row>
    <row r="59" spans="1:5" x14ac:dyDescent="0.25">
      <c r="A59" s="32"/>
      <c r="B59" s="49"/>
      <c r="C59" s="49"/>
      <c r="D59" s="52"/>
      <c r="E59" s="34"/>
    </row>
    <row r="60" spans="1:5" x14ac:dyDescent="0.25">
      <c r="A60" s="32"/>
      <c r="B60" s="49"/>
      <c r="C60" s="49"/>
      <c r="D60" s="52"/>
      <c r="E60" s="34"/>
    </row>
    <row r="61" spans="1:5" x14ac:dyDescent="0.25">
      <c r="A61" s="32"/>
      <c r="B61" s="49"/>
      <c r="C61" s="49"/>
      <c r="D61" s="52"/>
      <c r="E61" s="34"/>
    </row>
    <row r="62" spans="1:5" x14ac:dyDescent="0.25">
      <c r="A62" s="32"/>
      <c r="B62" s="49"/>
      <c r="C62" s="49"/>
      <c r="D62" s="52"/>
      <c r="E62" s="34"/>
    </row>
  </sheetData>
  <mergeCells count="4">
    <mergeCell ref="A2:E2"/>
    <mergeCell ref="A3:E3"/>
    <mergeCell ref="A4:E4"/>
    <mergeCell ref="D9:E9"/>
  </mergeCells>
  <pageMargins left="0.7" right="0.7" top="0.75" bottom="0.75" header="0.3" footer="0.3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E18"/>
  <sheetViews>
    <sheetView zoomScaleNormal="100" workbookViewId="0">
      <selection activeCell="D1" sqref="D1:D1048576"/>
    </sheetView>
  </sheetViews>
  <sheetFormatPr defaultRowHeight="15" x14ac:dyDescent="0.25"/>
  <cols>
    <col min="1" max="1" width="6.140625" customWidth="1"/>
    <col min="2" max="2" width="45.28515625" customWidth="1"/>
    <col min="4" max="4" width="24.28515625" customWidth="1"/>
    <col min="5" max="5" width="21.85546875" customWidth="1"/>
  </cols>
  <sheetData>
    <row r="2" spans="1:5" ht="18.75" x14ac:dyDescent="0.3">
      <c r="A2" s="123" t="s">
        <v>79</v>
      </c>
      <c r="B2" s="123"/>
      <c r="C2" s="123"/>
      <c r="D2" s="123"/>
      <c r="E2" s="123"/>
    </row>
    <row r="3" spans="1:5" x14ac:dyDescent="0.25">
      <c r="A3" s="120" t="s">
        <v>108</v>
      </c>
      <c r="B3" s="120"/>
      <c r="C3" s="120"/>
      <c r="D3" s="120"/>
      <c r="E3" s="120"/>
    </row>
    <row r="4" spans="1:5" x14ac:dyDescent="0.25">
      <c r="A4" s="124" t="s">
        <v>55</v>
      </c>
      <c r="B4" s="124"/>
      <c r="C4" s="124"/>
      <c r="D4" s="124"/>
      <c r="E4" s="124"/>
    </row>
    <row r="6" spans="1:5" x14ac:dyDescent="0.25">
      <c r="C6" s="125" t="s">
        <v>63</v>
      </c>
      <c r="D6" s="122" t="s">
        <v>109</v>
      </c>
      <c r="E6" s="122"/>
    </row>
    <row r="7" spans="1:5" ht="26.25" x14ac:dyDescent="0.25">
      <c r="C7" s="125"/>
      <c r="D7" s="66" t="s">
        <v>72</v>
      </c>
      <c r="E7" s="66" t="s">
        <v>73</v>
      </c>
    </row>
    <row r="8" spans="1:5" x14ac:dyDescent="0.25">
      <c r="D8" s="71"/>
      <c r="E8" s="71"/>
    </row>
    <row r="9" spans="1:5" x14ac:dyDescent="0.25">
      <c r="B9" s="70" t="s">
        <v>80</v>
      </c>
      <c r="D9" s="73">
        <v>1122558</v>
      </c>
      <c r="E9" s="73">
        <v>331196</v>
      </c>
    </row>
    <row r="10" spans="1:5" x14ac:dyDescent="0.25">
      <c r="B10" t="s">
        <v>81</v>
      </c>
      <c r="D10" s="73" t="s">
        <v>83</v>
      </c>
      <c r="E10" s="73" t="s">
        <v>83</v>
      </c>
    </row>
    <row r="11" spans="1:5" x14ac:dyDescent="0.25">
      <c r="B11" s="70" t="s">
        <v>82</v>
      </c>
      <c r="D11" s="73">
        <f>SUM(D9:D10)</f>
        <v>1122558</v>
      </c>
      <c r="E11" s="73">
        <f>SUM(E9:E10)</f>
        <v>331196</v>
      </c>
    </row>
    <row r="16" spans="1:5" x14ac:dyDescent="0.25">
      <c r="B16" t="s">
        <v>67</v>
      </c>
      <c r="D16" t="s">
        <v>69</v>
      </c>
    </row>
    <row r="18" spans="2:4" x14ac:dyDescent="0.25">
      <c r="B18" t="s">
        <v>68</v>
      </c>
      <c r="D18" t="s">
        <v>70</v>
      </c>
    </row>
  </sheetData>
  <mergeCells count="5">
    <mergeCell ref="A2:E2"/>
    <mergeCell ref="A3:E3"/>
    <mergeCell ref="A4:E4"/>
    <mergeCell ref="D6:E6"/>
    <mergeCell ref="C6:C7"/>
  </mergeCells>
  <pageMargins left="0.7" right="0.7" top="0.75" bottom="0.75" header="0.3" footer="0.3"/>
  <pageSetup paperSize="9" scale="8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H39"/>
  <sheetViews>
    <sheetView tabSelected="1" zoomScaleNormal="100" workbookViewId="0">
      <selection activeCell="B21" sqref="B21"/>
    </sheetView>
  </sheetViews>
  <sheetFormatPr defaultRowHeight="15" x14ac:dyDescent="0.25"/>
  <cols>
    <col min="1" max="1" width="6.7109375" customWidth="1"/>
    <col min="2" max="2" width="59" customWidth="1"/>
    <col min="3" max="3" width="16.28515625" customWidth="1"/>
    <col min="4" max="4" width="18.5703125" customWidth="1"/>
    <col min="5" max="6" width="16.28515625" customWidth="1"/>
    <col min="7" max="7" width="20.28515625" customWidth="1"/>
    <col min="8" max="8" width="16.28515625" customWidth="1"/>
  </cols>
  <sheetData>
    <row r="2" spans="2:8" ht="15.75" x14ac:dyDescent="0.25">
      <c r="B2" s="126" t="s">
        <v>95</v>
      </c>
      <c r="C2" s="126"/>
      <c r="D2" s="126"/>
      <c r="E2" s="126"/>
      <c r="F2" s="126"/>
      <c r="G2" s="126"/>
      <c r="H2" s="126"/>
    </row>
    <row r="3" spans="2:8" ht="15.75" x14ac:dyDescent="0.25">
      <c r="B3" s="126" t="s">
        <v>108</v>
      </c>
      <c r="C3" s="126"/>
      <c r="D3" s="126"/>
      <c r="E3" s="126"/>
      <c r="F3" s="126"/>
      <c r="G3" s="126"/>
      <c r="H3" s="126"/>
    </row>
    <row r="4" spans="2:8" x14ac:dyDescent="0.25">
      <c r="B4" s="124" t="s">
        <v>55</v>
      </c>
      <c r="C4" s="124"/>
      <c r="D4" s="124"/>
      <c r="E4" s="124"/>
      <c r="F4" s="124"/>
      <c r="G4" s="124"/>
      <c r="H4" s="124"/>
    </row>
    <row r="7" spans="2:8" ht="57.75" customHeight="1" x14ac:dyDescent="0.25">
      <c r="C7" s="97" t="s">
        <v>17</v>
      </c>
      <c r="D7" s="97" t="s">
        <v>96</v>
      </c>
      <c r="E7" s="97" t="s">
        <v>19</v>
      </c>
      <c r="F7" s="97" t="s">
        <v>20</v>
      </c>
      <c r="G7" s="97" t="s">
        <v>21</v>
      </c>
      <c r="H7" s="97" t="s">
        <v>97</v>
      </c>
    </row>
    <row r="8" spans="2:8" ht="15.75" customHeight="1" x14ac:dyDescent="0.25">
      <c r="C8" s="97"/>
      <c r="D8" s="97"/>
      <c r="E8" s="97"/>
      <c r="F8" s="97"/>
      <c r="G8" s="97"/>
      <c r="H8" s="97"/>
    </row>
    <row r="9" spans="2:8" x14ac:dyDescent="0.25">
      <c r="B9" s="103" t="s">
        <v>98</v>
      </c>
      <c r="C9" s="104">
        <v>75653191</v>
      </c>
      <c r="D9" s="104">
        <v>9099198</v>
      </c>
      <c r="E9" s="104">
        <v>1436184</v>
      </c>
      <c r="F9" s="104">
        <v>-5340250</v>
      </c>
      <c r="G9" s="104">
        <v>3216648</v>
      </c>
      <c r="H9" s="104">
        <f>SUM(C9:G9)</f>
        <v>84064971</v>
      </c>
    </row>
    <row r="10" spans="2:8" ht="30" x14ac:dyDescent="0.25">
      <c r="B10" s="101" t="s">
        <v>99</v>
      </c>
      <c r="C10" s="72"/>
      <c r="D10" s="72"/>
      <c r="E10" s="72"/>
      <c r="F10" s="72"/>
      <c r="G10" s="72">
        <v>331196</v>
      </c>
      <c r="H10" s="99">
        <f t="shared" ref="H10:H22" si="0">SUM(C10:G10)</f>
        <v>331196</v>
      </c>
    </row>
    <row r="11" spans="2:8" ht="30" x14ac:dyDescent="0.25">
      <c r="B11" s="102" t="s">
        <v>100</v>
      </c>
      <c r="C11" s="72">
        <v>5230320</v>
      </c>
      <c r="D11" s="72"/>
      <c r="E11" s="72"/>
      <c r="F11" s="72"/>
      <c r="G11" s="72"/>
      <c r="H11" s="99">
        <f t="shared" si="0"/>
        <v>5230320</v>
      </c>
    </row>
    <row r="12" spans="2:8" ht="45" x14ac:dyDescent="0.25">
      <c r="B12" s="102" t="s">
        <v>101</v>
      </c>
      <c r="C12" s="72"/>
      <c r="D12" s="72">
        <v>1917297</v>
      </c>
      <c r="E12" s="72"/>
      <c r="F12" s="72"/>
      <c r="G12" s="72"/>
      <c r="H12" s="99">
        <f t="shared" si="0"/>
        <v>1917297</v>
      </c>
    </row>
    <row r="13" spans="2:8" ht="30" x14ac:dyDescent="0.25">
      <c r="B13" s="102" t="s">
        <v>102</v>
      </c>
      <c r="C13" s="72"/>
      <c r="D13" s="72"/>
      <c r="E13" s="72"/>
      <c r="F13" s="72">
        <v>-587776</v>
      </c>
      <c r="G13" s="72"/>
      <c r="H13" s="99">
        <f t="shared" si="0"/>
        <v>-587776</v>
      </c>
    </row>
    <row r="14" spans="2:8" x14ac:dyDescent="0.25">
      <c r="B14" s="102" t="s">
        <v>103</v>
      </c>
      <c r="C14" s="72"/>
      <c r="D14" s="72"/>
      <c r="E14" s="72"/>
      <c r="F14" s="72"/>
      <c r="G14" s="72">
        <v>-302889</v>
      </c>
      <c r="H14" s="99">
        <f t="shared" si="0"/>
        <v>-302889</v>
      </c>
    </row>
    <row r="15" spans="2:8" x14ac:dyDescent="0.25">
      <c r="B15" s="103" t="s">
        <v>113</v>
      </c>
      <c r="C15" s="104">
        <f>SUM(C9:C14)</f>
        <v>80883511</v>
      </c>
      <c r="D15" s="104">
        <f t="shared" ref="D15:G15" si="1">SUM(D9:D14)</f>
        <v>11016495</v>
      </c>
      <c r="E15" s="104">
        <f t="shared" si="1"/>
        <v>1436184</v>
      </c>
      <c r="F15" s="104">
        <f t="shared" si="1"/>
        <v>-5928026</v>
      </c>
      <c r="G15" s="104">
        <f t="shared" si="1"/>
        <v>3244955</v>
      </c>
      <c r="H15" s="104">
        <f t="shared" si="0"/>
        <v>90653119</v>
      </c>
    </row>
    <row r="16" spans="2:8" x14ac:dyDescent="0.25">
      <c r="C16" s="72"/>
      <c r="D16" s="72"/>
      <c r="E16" s="72"/>
      <c r="F16" s="72"/>
      <c r="G16" s="72"/>
      <c r="H16" s="99">
        <f t="shared" si="0"/>
        <v>0</v>
      </c>
    </row>
    <row r="17" spans="2:8" x14ac:dyDescent="0.25">
      <c r="B17" s="70" t="s">
        <v>104</v>
      </c>
      <c r="C17" s="98">
        <v>80883511</v>
      </c>
      <c r="D17" s="98">
        <v>12597918</v>
      </c>
      <c r="E17" s="98">
        <v>1436184</v>
      </c>
      <c r="F17" s="98">
        <v>-6525798</v>
      </c>
      <c r="G17" s="98">
        <v>5919441</v>
      </c>
      <c r="H17" s="98">
        <f t="shared" si="0"/>
        <v>94311256</v>
      </c>
    </row>
    <row r="18" spans="2:8" ht="30" x14ac:dyDescent="0.25">
      <c r="B18" s="101" t="s">
        <v>99</v>
      </c>
      <c r="C18" s="72"/>
      <c r="D18" s="72"/>
      <c r="E18" s="72"/>
      <c r="F18" s="72"/>
      <c r="G18" s="72">
        <v>1122558</v>
      </c>
      <c r="H18" s="99">
        <f t="shared" si="0"/>
        <v>1122558</v>
      </c>
    </row>
    <row r="19" spans="2:8" ht="45" x14ac:dyDescent="0.25">
      <c r="B19" s="102" t="s">
        <v>101</v>
      </c>
      <c r="C19" s="72"/>
      <c r="D19" s="72">
        <v>3649659</v>
      </c>
      <c r="E19" s="72"/>
      <c r="F19" s="72"/>
      <c r="G19" s="72"/>
      <c r="H19" s="99">
        <f t="shared" si="0"/>
        <v>3649659</v>
      </c>
    </row>
    <row r="20" spans="2:8" ht="30" x14ac:dyDescent="0.25">
      <c r="B20" s="102" t="s">
        <v>102</v>
      </c>
      <c r="C20" s="72"/>
      <c r="D20" s="72"/>
      <c r="E20" s="72"/>
      <c r="F20" s="72">
        <v>-877966</v>
      </c>
      <c r="G20" s="72"/>
      <c r="H20" s="99">
        <f t="shared" si="0"/>
        <v>-877966</v>
      </c>
    </row>
    <row r="21" spans="2:8" x14ac:dyDescent="0.25">
      <c r="B21" s="102" t="s">
        <v>103</v>
      </c>
      <c r="C21" s="72"/>
      <c r="D21" s="72"/>
      <c r="E21" s="72"/>
      <c r="F21" s="72"/>
      <c r="G21" s="72">
        <v>-2705114</v>
      </c>
      <c r="H21" s="99">
        <f t="shared" si="0"/>
        <v>-2705114</v>
      </c>
    </row>
    <row r="22" spans="2:8" x14ac:dyDescent="0.25">
      <c r="B22" s="103" t="s">
        <v>114</v>
      </c>
      <c r="C22" s="104">
        <f>SUM(C17:C21)</f>
        <v>80883511</v>
      </c>
      <c r="D22" s="104">
        <f t="shared" ref="D22:G22" si="2">SUM(D17:D21)</f>
        <v>16247577</v>
      </c>
      <c r="E22" s="104">
        <f t="shared" si="2"/>
        <v>1436184</v>
      </c>
      <c r="F22" s="104">
        <f t="shared" si="2"/>
        <v>-7403764</v>
      </c>
      <c r="G22" s="104">
        <f t="shared" si="2"/>
        <v>4336885</v>
      </c>
      <c r="H22" s="104">
        <f t="shared" si="0"/>
        <v>95500393</v>
      </c>
    </row>
    <row r="23" spans="2:8" x14ac:dyDescent="0.25">
      <c r="C23" s="72"/>
      <c r="D23" s="72"/>
      <c r="E23" s="72"/>
      <c r="F23" s="72"/>
      <c r="G23" s="72"/>
      <c r="H23" s="99"/>
    </row>
    <row r="24" spans="2:8" x14ac:dyDescent="0.25">
      <c r="C24" s="72"/>
      <c r="D24" s="72"/>
      <c r="E24" s="72"/>
      <c r="F24" s="72"/>
      <c r="G24" s="72"/>
      <c r="H24" s="99"/>
    </row>
    <row r="25" spans="2:8" x14ac:dyDescent="0.25">
      <c r="C25" s="72"/>
      <c r="D25" s="72"/>
      <c r="E25" s="72"/>
      <c r="F25" s="72"/>
      <c r="G25" s="72"/>
      <c r="H25" s="99"/>
    </row>
    <row r="26" spans="2:8" x14ac:dyDescent="0.25">
      <c r="B26" t="s">
        <v>67</v>
      </c>
      <c r="E26" s="72"/>
      <c r="F26" t="s">
        <v>69</v>
      </c>
      <c r="G26" s="72"/>
      <c r="H26" s="99"/>
    </row>
    <row r="27" spans="2:8" x14ac:dyDescent="0.25">
      <c r="E27" s="72"/>
      <c r="G27" s="72"/>
      <c r="H27" s="99"/>
    </row>
    <row r="28" spans="2:8" x14ac:dyDescent="0.25">
      <c r="B28" t="s">
        <v>68</v>
      </c>
      <c r="E28" s="72"/>
      <c r="F28" t="s">
        <v>70</v>
      </c>
      <c r="G28" s="72"/>
      <c r="H28" s="99"/>
    </row>
    <row r="29" spans="2:8" x14ac:dyDescent="0.25">
      <c r="C29" s="72"/>
      <c r="D29" s="72"/>
      <c r="E29" s="72"/>
      <c r="F29" s="72"/>
      <c r="G29" s="72"/>
      <c r="H29" s="99"/>
    </row>
    <row r="30" spans="2:8" x14ac:dyDescent="0.25">
      <c r="C30" s="72"/>
      <c r="D30" s="72"/>
      <c r="E30" s="72"/>
      <c r="F30" s="72"/>
      <c r="G30" s="72"/>
      <c r="H30" s="99"/>
    </row>
    <row r="31" spans="2:8" x14ac:dyDescent="0.25">
      <c r="C31" s="72"/>
      <c r="D31" s="72"/>
      <c r="E31" s="72"/>
      <c r="F31" s="72"/>
      <c r="G31" s="72"/>
      <c r="H31" s="99"/>
    </row>
    <row r="32" spans="2:8" x14ac:dyDescent="0.25">
      <c r="C32" s="72"/>
      <c r="D32" s="72"/>
      <c r="E32" s="72"/>
      <c r="F32" s="72"/>
      <c r="G32" s="72"/>
      <c r="H32" s="99"/>
    </row>
    <row r="33" spans="3:8" x14ac:dyDescent="0.25">
      <c r="C33" s="72"/>
      <c r="D33" s="72"/>
      <c r="E33" s="72"/>
      <c r="F33" s="72"/>
      <c r="G33" s="72"/>
      <c r="H33" s="99"/>
    </row>
    <row r="34" spans="3:8" x14ac:dyDescent="0.25">
      <c r="C34" s="72"/>
      <c r="D34" s="72"/>
      <c r="E34" s="72"/>
      <c r="F34" s="72"/>
      <c r="G34" s="72"/>
      <c r="H34" s="99"/>
    </row>
    <row r="35" spans="3:8" x14ac:dyDescent="0.25">
      <c r="C35" s="72"/>
      <c r="D35" s="72"/>
      <c r="E35" s="72"/>
      <c r="F35" s="72"/>
      <c r="G35" s="72"/>
      <c r="H35" s="99"/>
    </row>
    <row r="36" spans="3:8" x14ac:dyDescent="0.25">
      <c r="C36" s="72"/>
      <c r="D36" s="72"/>
      <c r="E36" s="72"/>
      <c r="F36" s="72"/>
      <c r="G36" s="72"/>
      <c r="H36" s="99"/>
    </row>
    <row r="37" spans="3:8" x14ac:dyDescent="0.25">
      <c r="H37" s="99"/>
    </row>
    <row r="38" spans="3:8" x14ac:dyDescent="0.25">
      <c r="H38" s="100"/>
    </row>
    <row r="39" spans="3:8" x14ac:dyDescent="0.25">
      <c r="H39" s="100"/>
    </row>
  </sheetData>
  <mergeCells count="3">
    <mergeCell ref="B2:H2"/>
    <mergeCell ref="B3:H3"/>
    <mergeCell ref="B4:H4"/>
  </mergeCells>
  <pageMargins left="0.7" right="0.7" top="0.75" bottom="0.75" header="0.3" footer="0.3"/>
  <pageSetup paperSize="9" scale="77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E53"/>
  <sheetViews>
    <sheetView zoomScaleNormal="100" workbookViewId="0">
      <selection activeCell="H23" sqref="H23"/>
    </sheetView>
  </sheetViews>
  <sheetFormatPr defaultRowHeight="15" x14ac:dyDescent="0.25"/>
  <cols>
    <col min="2" max="2" width="55.42578125" customWidth="1"/>
    <col min="3" max="3" width="10.140625" customWidth="1"/>
    <col min="4" max="5" width="24.140625" customWidth="1"/>
  </cols>
  <sheetData>
    <row r="1" spans="2:5" ht="15.75" x14ac:dyDescent="0.25">
      <c r="B1" s="126" t="s">
        <v>84</v>
      </c>
      <c r="C1" s="126"/>
      <c r="D1" s="126"/>
      <c r="E1" s="126"/>
    </row>
    <row r="2" spans="2:5" x14ac:dyDescent="0.25">
      <c r="B2" s="120" t="s">
        <v>108</v>
      </c>
      <c r="C2" s="120"/>
      <c r="D2" s="120"/>
      <c r="E2" s="120"/>
    </row>
    <row r="3" spans="2:5" x14ac:dyDescent="0.25">
      <c r="B3" s="124" t="s">
        <v>55</v>
      </c>
      <c r="C3" s="124"/>
      <c r="D3" s="124"/>
      <c r="E3" s="124"/>
    </row>
    <row r="5" spans="2:5" x14ac:dyDescent="0.25">
      <c r="C5" s="125" t="s">
        <v>63</v>
      </c>
      <c r="D5" s="122" t="s">
        <v>109</v>
      </c>
      <c r="E5" s="122"/>
    </row>
    <row r="6" spans="2:5" ht="26.25" x14ac:dyDescent="0.25">
      <c r="C6" s="125"/>
      <c r="D6" s="66" t="s">
        <v>72</v>
      </c>
      <c r="E6" s="66" t="s">
        <v>73</v>
      </c>
    </row>
    <row r="7" spans="2:5" x14ac:dyDescent="0.25">
      <c r="B7" s="74" t="s">
        <v>85</v>
      </c>
      <c r="C7" s="74"/>
      <c r="D7" s="57"/>
      <c r="E7" s="58"/>
    </row>
    <row r="8" spans="2:5" x14ac:dyDescent="0.25">
      <c r="B8" s="75" t="s">
        <v>34</v>
      </c>
      <c r="C8" s="75"/>
      <c r="D8" s="62">
        <v>7716878</v>
      </c>
      <c r="E8" s="59">
        <v>5979717</v>
      </c>
    </row>
    <row r="9" spans="2:5" x14ac:dyDescent="0.25">
      <c r="B9" s="75" t="s">
        <v>35</v>
      </c>
      <c r="C9" s="75"/>
      <c r="D9" s="62">
        <v>-3151763</v>
      </c>
      <c r="E9" s="59">
        <v>-1212081</v>
      </c>
    </row>
    <row r="10" spans="2:5" ht="26.25" x14ac:dyDescent="0.25">
      <c r="B10" s="80" t="s">
        <v>36</v>
      </c>
      <c r="C10" s="76"/>
      <c r="D10" s="62">
        <v>487085</v>
      </c>
      <c r="E10" s="59">
        <v>630549</v>
      </c>
    </row>
    <row r="11" spans="2:5" x14ac:dyDescent="0.25">
      <c r="B11" s="77" t="s">
        <v>37</v>
      </c>
      <c r="C11" s="77"/>
      <c r="D11" s="62">
        <v>-1614481</v>
      </c>
      <c r="E11" s="59">
        <v>-1193596</v>
      </c>
    </row>
    <row r="12" spans="2:5" x14ac:dyDescent="0.25">
      <c r="B12" s="75" t="s">
        <v>86</v>
      </c>
      <c r="C12" s="75"/>
      <c r="D12" s="62">
        <v>-581646</v>
      </c>
      <c r="E12" s="59">
        <v>-449198</v>
      </c>
    </row>
    <row r="13" spans="2:5" x14ac:dyDescent="0.25">
      <c r="B13" s="77" t="s">
        <v>38</v>
      </c>
      <c r="C13" s="77"/>
      <c r="D13" s="62">
        <v>510676</v>
      </c>
      <c r="E13" s="59">
        <v>176020</v>
      </c>
    </row>
    <row r="14" spans="2:5" ht="26.25" x14ac:dyDescent="0.25">
      <c r="B14" s="77" t="s">
        <v>87</v>
      </c>
      <c r="C14" s="77"/>
      <c r="D14" s="62">
        <v>139310</v>
      </c>
      <c r="E14" s="59">
        <v>-224952</v>
      </c>
    </row>
    <row r="15" spans="2:5" ht="26.25" x14ac:dyDescent="0.25">
      <c r="B15" s="78" t="s">
        <v>39</v>
      </c>
      <c r="C15" s="78"/>
      <c r="D15" s="60">
        <f>SUM(D8:D14)</f>
        <v>3506059</v>
      </c>
      <c r="E15" s="61">
        <f>SUM(E8:E14)</f>
        <v>3706459</v>
      </c>
    </row>
    <row r="16" spans="2:5" x14ac:dyDescent="0.25">
      <c r="B16" s="79" t="s">
        <v>40</v>
      </c>
      <c r="C16" s="79"/>
      <c r="D16" s="59"/>
      <c r="E16" s="85"/>
    </row>
    <row r="17" spans="2:5" x14ac:dyDescent="0.25">
      <c r="B17" s="80" t="s">
        <v>41</v>
      </c>
      <c r="C17" s="80"/>
      <c r="D17" s="62">
        <v>9379576</v>
      </c>
      <c r="E17" s="59">
        <v>-6556332</v>
      </c>
    </row>
    <row r="18" spans="2:5" x14ac:dyDescent="0.25">
      <c r="B18" s="80" t="s">
        <v>42</v>
      </c>
      <c r="C18" s="80"/>
      <c r="D18" s="62">
        <v>281</v>
      </c>
      <c r="E18" s="59">
        <v>71389</v>
      </c>
    </row>
    <row r="19" spans="2:5" x14ac:dyDescent="0.25">
      <c r="B19" s="80" t="s">
        <v>2</v>
      </c>
      <c r="C19" s="80"/>
      <c r="D19" s="62">
        <v>-11230039</v>
      </c>
      <c r="E19" s="59">
        <v>-9570125</v>
      </c>
    </row>
    <row r="20" spans="2:5" x14ac:dyDescent="0.25">
      <c r="B20" s="80" t="s">
        <v>3</v>
      </c>
      <c r="C20" s="80"/>
      <c r="D20" s="62">
        <v>-30706618</v>
      </c>
      <c r="E20" s="59">
        <v>-17250548</v>
      </c>
    </row>
    <row r="21" spans="2:5" x14ac:dyDescent="0.25">
      <c r="B21" s="80" t="s">
        <v>4</v>
      </c>
      <c r="C21" s="80"/>
      <c r="D21" s="62">
        <v>237219</v>
      </c>
      <c r="E21" s="59">
        <v>-11635</v>
      </c>
    </row>
    <row r="22" spans="2:5" x14ac:dyDescent="0.25">
      <c r="B22" s="80" t="s">
        <v>5</v>
      </c>
      <c r="C22" s="80"/>
      <c r="D22" s="62">
        <v>-1252355</v>
      </c>
      <c r="E22" s="59">
        <v>-9078120</v>
      </c>
    </row>
    <row r="23" spans="2:5" x14ac:dyDescent="0.25">
      <c r="B23" s="80" t="s">
        <v>8</v>
      </c>
      <c r="C23" s="80"/>
      <c r="D23" s="62">
        <v>113280</v>
      </c>
      <c r="E23" s="59">
        <v>-388716</v>
      </c>
    </row>
    <row r="24" spans="2:5" x14ac:dyDescent="0.25">
      <c r="B24" s="80" t="s">
        <v>9</v>
      </c>
      <c r="C24" s="80"/>
      <c r="D24" s="62">
        <v>-495448</v>
      </c>
      <c r="E24" s="59">
        <v>-2898031</v>
      </c>
    </row>
    <row r="25" spans="2:5" x14ac:dyDescent="0.25">
      <c r="B25" s="80" t="s">
        <v>10</v>
      </c>
      <c r="C25" s="80"/>
      <c r="D25" s="62">
        <v>-593869</v>
      </c>
      <c r="E25" s="59">
        <v>-117979</v>
      </c>
    </row>
    <row r="26" spans="2:5" x14ac:dyDescent="0.25">
      <c r="B26" s="79" t="s">
        <v>43</v>
      </c>
      <c r="C26" s="79"/>
      <c r="D26" s="62"/>
      <c r="E26" s="85"/>
    </row>
    <row r="27" spans="2:5" x14ac:dyDescent="0.25">
      <c r="B27" s="81" t="s">
        <v>14</v>
      </c>
      <c r="C27" s="81"/>
      <c r="D27" s="62">
        <v>-18351</v>
      </c>
      <c r="E27" s="59">
        <v>-320143</v>
      </c>
    </row>
    <row r="28" spans="2:5" x14ac:dyDescent="0.25">
      <c r="B28" s="75" t="s">
        <v>16</v>
      </c>
      <c r="C28" s="75"/>
      <c r="D28" s="86">
        <v>3984726</v>
      </c>
      <c r="E28" s="59">
        <v>6496844</v>
      </c>
    </row>
    <row r="29" spans="2:5" ht="26.25" x14ac:dyDescent="0.25">
      <c r="B29" s="78" t="s">
        <v>88</v>
      </c>
      <c r="C29" s="78"/>
      <c r="D29" s="61">
        <f>SUM(D15:D28)</f>
        <v>-27075539</v>
      </c>
      <c r="E29" s="61">
        <f>SUM(E15:E28)</f>
        <v>-35916937</v>
      </c>
    </row>
    <row r="30" spans="2:5" x14ac:dyDescent="0.25">
      <c r="B30" s="81" t="s">
        <v>89</v>
      </c>
      <c r="C30" s="81"/>
      <c r="D30" s="59">
        <v>-321661</v>
      </c>
      <c r="E30" s="59">
        <v>-124860</v>
      </c>
    </row>
    <row r="31" spans="2:5" ht="26.25" x14ac:dyDescent="0.25">
      <c r="B31" s="78" t="s">
        <v>44</v>
      </c>
      <c r="C31" s="78"/>
      <c r="D31" s="61">
        <f>D29+D30</f>
        <v>-27397200</v>
      </c>
      <c r="E31" s="61">
        <f>E29+E30</f>
        <v>-36041797</v>
      </c>
    </row>
    <row r="32" spans="2:5" x14ac:dyDescent="0.25">
      <c r="B32" s="78" t="s">
        <v>45</v>
      </c>
      <c r="C32" s="78"/>
      <c r="D32" s="59"/>
      <c r="E32" s="85"/>
    </row>
    <row r="33" spans="2:5" x14ac:dyDescent="0.25">
      <c r="B33" s="81" t="s">
        <v>46</v>
      </c>
      <c r="C33" s="81"/>
      <c r="D33" s="59">
        <v>-32107</v>
      </c>
      <c r="E33" s="59">
        <v>-64704</v>
      </c>
    </row>
    <row r="34" spans="2:5" x14ac:dyDescent="0.25">
      <c r="B34" s="81" t="s">
        <v>47</v>
      </c>
      <c r="C34" s="81"/>
      <c r="D34" s="59">
        <v>3510</v>
      </c>
      <c r="E34" s="59"/>
    </row>
    <row r="35" spans="2:5" ht="26.25" x14ac:dyDescent="0.25">
      <c r="B35" s="78" t="s">
        <v>90</v>
      </c>
      <c r="C35" s="78"/>
      <c r="D35" s="61">
        <f>SUM(D33:D34)</f>
        <v>-28597</v>
      </c>
      <c r="E35" s="61">
        <f>SUM(E33:E34)</f>
        <v>-64704</v>
      </c>
    </row>
    <row r="36" spans="2:5" x14ac:dyDescent="0.25">
      <c r="B36" s="82"/>
      <c r="C36" s="82"/>
      <c r="D36" s="87"/>
      <c r="E36" s="85"/>
    </row>
    <row r="37" spans="2:5" x14ac:dyDescent="0.25">
      <c r="B37" s="78" t="s">
        <v>48</v>
      </c>
      <c r="C37" s="78"/>
      <c r="D37" s="59"/>
      <c r="E37" s="85"/>
    </row>
    <row r="38" spans="2:5" x14ac:dyDescent="0.25">
      <c r="B38" s="82" t="s">
        <v>49</v>
      </c>
      <c r="C38" s="82"/>
      <c r="D38" s="59">
        <v>14997786</v>
      </c>
      <c r="E38" s="59">
        <v>37450423</v>
      </c>
    </row>
    <row r="39" spans="2:5" x14ac:dyDescent="0.25">
      <c r="B39" s="82" t="s">
        <v>91</v>
      </c>
      <c r="C39" s="82"/>
      <c r="D39" s="59">
        <v>2763330</v>
      </c>
      <c r="E39" s="59">
        <v>1627814</v>
      </c>
    </row>
    <row r="40" spans="2:5" x14ac:dyDescent="0.25">
      <c r="B40" s="82" t="s">
        <v>115</v>
      </c>
      <c r="C40" s="82"/>
      <c r="D40" s="59">
        <v>16196664</v>
      </c>
      <c r="E40" s="59"/>
    </row>
    <row r="41" spans="2:5" x14ac:dyDescent="0.25">
      <c r="B41" s="81" t="s">
        <v>50</v>
      </c>
      <c r="C41" s="91">
        <v>15</v>
      </c>
      <c r="D41" s="59">
        <f>'[1] (ДДС расш)'!Z47</f>
        <v>0</v>
      </c>
      <c r="E41" s="59">
        <v>5230320</v>
      </c>
    </row>
    <row r="42" spans="2:5" x14ac:dyDescent="0.25">
      <c r="B42" s="81" t="s">
        <v>92</v>
      </c>
      <c r="C42" s="91">
        <v>15</v>
      </c>
      <c r="D42" s="59">
        <f>'[1] (ДДС расш)'!Z48</f>
        <v>0</v>
      </c>
      <c r="E42" s="59">
        <v>-302889</v>
      </c>
    </row>
    <row r="43" spans="2:5" ht="26.25" x14ac:dyDescent="0.25">
      <c r="B43" s="78" t="s">
        <v>51</v>
      </c>
      <c r="C43" s="92"/>
      <c r="D43" s="61">
        <f>SUM(D38:D42)</f>
        <v>33957780</v>
      </c>
      <c r="E43" s="61">
        <f>SUM(E38:E42)</f>
        <v>44005668</v>
      </c>
    </row>
    <row r="44" spans="2:5" ht="26.25" x14ac:dyDescent="0.25">
      <c r="B44" s="77" t="s">
        <v>93</v>
      </c>
      <c r="C44" s="91"/>
      <c r="D44" s="59">
        <v>298911</v>
      </c>
      <c r="E44" s="59">
        <v>138759</v>
      </c>
    </row>
    <row r="45" spans="2:5" x14ac:dyDescent="0.25">
      <c r="B45" s="83" t="s">
        <v>94</v>
      </c>
      <c r="C45" s="93"/>
      <c r="D45" s="61">
        <f>D31+D35+D43+D44</f>
        <v>6830894</v>
      </c>
      <c r="E45" s="61">
        <f>E31+E35+E43+E44</f>
        <v>8037926</v>
      </c>
    </row>
    <row r="46" spans="2:5" ht="15" customHeight="1" x14ac:dyDescent="0.25">
      <c r="B46" s="78" t="s">
        <v>52</v>
      </c>
      <c r="C46" s="92">
        <v>3</v>
      </c>
      <c r="D46" s="61">
        <f>[1]Баланс!D12</f>
        <v>9315742</v>
      </c>
      <c r="E46" s="61">
        <v>7479863</v>
      </c>
    </row>
    <row r="47" spans="2:5" x14ac:dyDescent="0.25">
      <c r="B47" s="78" t="s">
        <v>53</v>
      </c>
      <c r="C47" s="92">
        <v>3</v>
      </c>
      <c r="D47" s="61">
        <f>D45+D46</f>
        <v>16146636</v>
      </c>
      <c r="E47" s="61">
        <f>E45+E46</f>
        <v>15517789</v>
      </c>
    </row>
    <row r="48" spans="2:5" x14ac:dyDescent="0.25">
      <c r="B48" s="78"/>
      <c r="C48" s="92"/>
      <c r="D48" s="88"/>
      <c r="E48" s="88"/>
    </row>
    <row r="49" spans="2:5" x14ac:dyDescent="0.25">
      <c r="B49" s="84"/>
      <c r="D49" s="89"/>
      <c r="E49" s="89"/>
    </row>
    <row r="50" spans="2:5" x14ac:dyDescent="0.25">
      <c r="B50" s="84"/>
      <c r="D50" s="89"/>
      <c r="E50" s="89"/>
    </row>
    <row r="51" spans="2:5" x14ac:dyDescent="0.25">
      <c r="B51" t="s">
        <v>67</v>
      </c>
      <c r="D51" t="s">
        <v>69</v>
      </c>
      <c r="E51" s="90"/>
    </row>
    <row r="53" spans="2:5" x14ac:dyDescent="0.25">
      <c r="B53" t="s">
        <v>68</v>
      </c>
      <c r="D53" t="s">
        <v>70</v>
      </c>
    </row>
  </sheetData>
  <mergeCells count="5">
    <mergeCell ref="B1:E1"/>
    <mergeCell ref="B3:E3"/>
    <mergeCell ref="C5:C6"/>
    <mergeCell ref="D5:E5"/>
    <mergeCell ref="B2:E2"/>
  </mergeCells>
  <pageMargins left="0.7" right="0.7" top="0.75" bottom="0.75" header="0.3" footer="0.3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бух.баланс</vt:lpstr>
      <vt:lpstr>форма №2</vt:lpstr>
      <vt:lpstr>форма 2,1</vt:lpstr>
      <vt:lpstr>Форма №4</vt:lpstr>
      <vt:lpstr>Форма №3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2014-10-20T11:56:18Z</dcterms:modified>
</cp:coreProperties>
</file>