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E24" i="3" l="1"/>
  <c r="D24" i="3"/>
  <c r="H20" i="4"/>
  <c r="H11" i="4"/>
  <c r="D9" i="5"/>
  <c r="G9" i="5"/>
  <c r="G12" i="5" s="1"/>
  <c r="F9" i="5"/>
  <c r="F12" i="5" s="1"/>
  <c r="G35" i="2"/>
  <c r="F35" i="2"/>
  <c r="G28" i="2"/>
  <c r="F28" i="2"/>
  <c r="G21" i="2"/>
  <c r="F21" i="2"/>
  <c r="G16" i="2"/>
  <c r="F16" i="2"/>
  <c r="G22" i="2" l="1"/>
  <c r="G24" i="2" s="1"/>
  <c r="G37" i="2" s="1"/>
  <c r="G39" i="2" s="1"/>
  <c r="F22" i="2"/>
  <c r="F24" i="2" s="1"/>
  <c r="F37" i="2" s="1"/>
  <c r="F39" i="2" s="1"/>
  <c r="E34" i="3"/>
  <c r="D34" i="3"/>
  <c r="D23" i="4" l="1"/>
  <c r="D18" i="4"/>
  <c r="E18" i="4"/>
  <c r="E23" i="4" s="1"/>
  <c r="F18" i="4"/>
  <c r="F23" i="4" s="1"/>
  <c r="G18" i="4"/>
  <c r="G23" i="4" s="1"/>
  <c r="C18" i="4"/>
  <c r="C23" i="4" s="1"/>
  <c r="H17" i="4"/>
  <c r="H19" i="4"/>
  <c r="H9" i="4" l="1"/>
  <c r="D16" i="2"/>
  <c r="H21" i="4" l="1"/>
  <c r="D14" i="4"/>
  <c r="E14" i="4"/>
  <c r="F14" i="4"/>
  <c r="G14" i="4"/>
  <c r="C14" i="4"/>
  <c r="H12" i="4" l="1"/>
  <c r="E43" i="3" l="1"/>
  <c r="D43" i="3"/>
  <c r="E26" i="3"/>
  <c r="D26" i="3"/>
  <c r="E35" i="2"/>
  <c r="D35" i="2"/>
  <c r="E28" i="2"/>
  <c r="D28" i="2"/>
  <c r="E21" i="2"/>
  <c r="D21" i="2"/>
  <c r="E16" i="2"/>
  <c r="D45" i="3" l="1"/>
  <c r="D47" i="3" s="1"/>
  <c r="E45" i="3"/>
  <c r="E47" i="3" s="1"/>
  <c r="D22" i="2"/>
  <c r="D24" i="2" s="1"/>
  <c r="D37" i="2" s="1"/>
  <c r="D39" i="2" s="1"/>
  <c r="D12" i="5" s="1"/>
  <c r="E22" i="2"/>
  <c r="E24" i="2" s="1"/>
  <c r="E37" i="2" s="1"/>
  <c r="E39" i="2" s="1"/>
  <c r="E9" i="5" s="1"/>
  <c r="E12" i="5" s="1"/>
  <c r="D37" i="1" l="1"/>
  <c r="D45" i="1"/>
  <c r="H10" i="4" l="1"/>
  <c r="H13" i="4"/>
  <c r="H22" i="4"/>
  <c r="E45" i="1"/>
  <c r="E37" i="1"/>
  <c r="E25" i="1"/>
  <c r="D25" i="1"/>
  <c r="H14" i="4" l="1"/>
  <c r="D46" i="1"/>
  <c r="E46" i="1"/>
  <c r="H16" i="4" l="1"/>
  <c r="H18" i="4" s="1"/>
  <c r="H23" i="4" s="1"/>
</calcChain>
</file>

<file path=xl/sharedStrings.xml><?xml version="1.0" encoding="utf-8"?>
<sst xmlns="http://schemas.openxmlformats.org/spreadsheetml/2006/main" count="180" uniqueCount="130">
  <si>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</si>
  <si>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</si>
  <si>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</si>
  <si>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</si>
  <si>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</si>
  <si>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</si>
  <si>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</si>
  <si>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</si>
  <si>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</si>
  <si>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</si>
  <si>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</si>
  <si>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</si>
  <si>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</si>
  <si>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</si>
  <si>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</si>
  <si>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</si>
  <si>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</si>
  <si>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</si>
  <si>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</si>
  <si>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</si>
  <si>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</si>
  <si>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</si>
  <si>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</si>
  <si>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</si>
  <si>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</si>
  <si>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</si>
  <si>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 xml:space="preserve">Средства в кредитных организациях </t>
  </si>
  <si>
    <t>Денежные потоки от инвестиционной деятельности</t>
  </si>
  <si>
    <t>Денежные потоки от финансовой деятельности</t>
  </si>
  <si>
    <t>Поступления от увеличения задолженности перед акционером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</si>
  <si>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</si>
  <si>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</si>
  <si>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</si>
  <si>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</si>
  <si>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</si>
  <si>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</si>
  <si>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</si>
  <si>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</si>
  <si>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</si>
  <si>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</si>
  <si>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</si>
  <si>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</si>
  <si>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</si>
  <si>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Первый Заместитель Председателя Правления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</si>
  <si>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</si>
  <si>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</si>
  <si>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</si>
  <si>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</si>
  <si>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</si>
  <si>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</si>
  <si>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</si>
  <si>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</si>
  <si>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</si>
  <si>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</si>
  <si>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</si>
  <si>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</si>
  <si>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</si>
  <si>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</si>
  <si>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Сейткасимова А.Г.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</si>
  <si>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</si>
  <si>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</si>
  <si>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</si>
  <si>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</si>
  <si>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 xml:space="preserve">Итого совокупный доход/(убыток) за отчетный период </t>
  </si>
  <si>
    <t>Получение займов от кредитных организаций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</si>
  <si>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</si>
  <si>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</si>
  <si>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 СОВОКУПНОМ ДОХОДЕ</t>
  </si>
  <si>
    <t>ПРОМЕЖУТОЧНЫЙ СОКРАЩЕННЫЙ ОТЧЕТ ОБ ИЗМЕНЕНИЯХ В КАПИТАЛЕ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</si>
  <si>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</si>
  <si>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</si>
  <si>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Погашение задолженности перед акционером</t>
  </si>
  <si>
    <t>Погашение займов, полученных от кредитных организаций</t>
  </si>
  <si>
    <t>Поступление от реализации основных средств</t>
  </si>
  <si>
    <t>Налог на добавленную стоимость и прочие налоги к возмещению</t>
  </si>
  <si>
    <t>Дополнительный оплаченный капитал</t>
  </si>
  <si>
    <t>2017 года</t>
  </si>
  <si>
    <t>На 31 декабря 2016 года</t>
  </si>
  <si>
    <t>Отложенные обязательства по корпоративному подоходному налогу</t>
  </si>
  <si>
    <t>Задолженность перед Акционером</t>
  </si>
  <si>
    <t>31 декабря 2017 года</t>
  </si>
  <si>
    <t xml:space="preserve">Дебиторская задолженность </t>
  </si>
  <si>
    <t>Кредиторская задолженность</t>
  </si>
  <si>
    <t>Прочие налоги к выплате</t>
  </si>
  <si>
    <t>2018 года</t>
  </si>
  <si>
    <t>На 31 декабря 2017 года</t>
  </si>
  <si>
    <t>Отложенный налог на добавленную стоимость</t>
  </si>
  <si>
    <t>Балансовая стоимость одной простой акции в тенге</t>
  </si>
  <si>
    <t>Процентные доходы по инвестиционным ценным бумагам</t>
  </si>
  <si>
    <t>Чистый убыток от реструктуризации кредитов клиентам</t>
  </si>
  <si>
    <t>Накопленный дефицит/нераспределенная прибыль</t>
  </si>
  <si>
    <t xml:space="preserve">Итого совокупный доход за отчетный период </t>
  </si>
  <si>
    <t>Доход от первоначального признания по займам, полученным от Акционера по ставке ниже рыночной (примечание 23)</t>
  </si>
  <si>
    <t>Резерв по условному распределению за период (примечание 23)</t>
  </si>
  <si>
    <t>Приобретение прочих финансовых активов</t>
  </si>
  <si>
    <t>на 30 июня 2018 года</t>
  </si>
  <si>
    <t>Запасы</t>
  </si>
  <si>
    <t>Спивак О.А.</t>
  </si>
  <si>
    <t>Заместитель главного бухгалтера</t>
  </si>
  <si>
    <t>30 июня 2018 года</t>
  </si>
  <si>
    <t>За шесть месяцев, закончившихся 30 июня 2018 года</t>
  </si>
  <si>
    <t xml:space="preserve">За три месяца, 
закончившихся 30 июня
</t>
  </si>
  <si>
    <t xml:space="preserve">За шесть месяцев, 
закончившихся 30 июня
</t>
  </si>
  <si>
    <t>Резерв под обесценение активов, приносящих процентный доход</t>
  </si>
  <si>
    <t>Общие и административные расходы</t>
  </si>
  <si>
    <t>Расходы по реализации</t>
  </si>
  <si>
    <t>Чистые доходы/(расходы) от обесценения условных обязательств</t>
  </si>
  <si>
    <t>За три месяца, закончившихся 30 июня</t>
  </si>
  <si>
    <t>За шесть месяцев, закончившихся 30 июня</t>
  </si>
  <si>
    <t>На 30 июня 2017 года</t>
  </si>
  <si>
    <t>На 30 июня 2018 года</t>
  </si>
  <si>
    <t>Дивиденды объявленные (Примечание 23)</t>
  </si>
  <si>
    <t>Влияние применения МСФО (IFRS) 9</t>
  </si>
  <si>
    <t>Пересчитанное сальдо в соответствии с МСФО (IFRS) 9</t>
  </si>
  <si>
    <t>Реализация товаров, работ и услуг</t>
  </si>
  <si>
    <t>Прочая выручка</t>
  </si>
  <si>
    <t>Налоговые платежи в бюджет</t>
  </si>
  <si>
    <t>Другие обязательные платежи (ОПВ, СО,ОСМС)</t>
  </si>
  <si>
    <t>Расходы на персонал выплаченные, за исключением налогов и отчислений</t>
  </si>
  <si>
    <t>Платежи поставщикам за товары, работы и услуги</t>
  </si>
  <si>
    <t>Предоставление займов клиентам</t>
  </si>
  <si>
    <t>Поступление от погашения займов, предоставленных клиентам</t>
  </si>
  <si>
    <t>Реализованные расходы за вычетом доходов по производным финансовым активам</t>
  </si>
  <si>
    <t>Прочие выплаты</t>
  </si>
  <si>
    <t xml:space="preserve">Приобретение основных средств </t>
  </si>
  <si>
    <t>Приобретение нематериальных активов</t>
  </si>
  <si>
    <t>Поступление от продажи инвестиционных ценных бумаг, учитываемых по амортизированной стоимости</t>
  </si>
  <si>
    <t>Приобретение инвестиционных ценных бумаг, учитываемых по амортизированной стоимости</t>
  </si>
  <si>
    <t>Дивиденды, выплаченные Акционеру</t>
  </si>
  <si>
    <t>Доходы по налогу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</si>
</sst>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-* #,##0_-;\-* #,##0_-;_-* &quot;-&quot;??_-;_-@_-"/>
    <numFmt numFmtId="172" formatCode="_(* #,##0.00_);_(* \(#,##0.00\);_(* &quot;-&quot;??_);_(@_)"/>
    <numFmt numFmtId="173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5" fontId="7" fillId="0" borderId="0"/>
    <xf numFmtId="0" fontId="13" fillId="0" borderId="0"/>
    <xf numFmtId="0" fontId="7" fillId="0" borderId="0"/>
    <xf numFmtId="170" fontId="15" fillId="0" borderId="0" applyFont="0" applyFill="0" applyBorder="0" applyAlignment="0" applyProtection="0"/>
    <xf numFmtId="0" fontId="15" fillId="0" borderId="0"/>
    <xf numFmtId="172" fontId="4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8" fillId="0" borderId="0" xfId="2" applyNumberFormat="1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/>
    <xf numFmtId="0" fontId="12" fillId="0" borderId="0" xfId="2" applyFont="1"/>
    <xf numFmtId="0" fontId="11" fillId="0" borderId="0" xfId="2" applyNumberFormat="1" applyFont="1" applyAlignment="1">
      <alignment horizontal="right"/>
    </xf>
    <xf numFmtId="167" fontId="9" fillId="0" borderId="0" xfId="2" applyNumberFormat="1" applyFont="1"/>
    <xf numFmtId="0" fontId="11" fillId="0" borderId="0" xfId="4" applyNumberFormat="1" applyFont="1" applyBorder="1" applyAlignment="1" applyProtection="1">
      <alignment horizontal="left"/>
      <protection locked="0"/>
    </xf>
    <xf numFmtId="0" fontId="9" fillId="0" borderId="0" xfId="2" applyFont="1" applyAlignment="1">
      <alignment horizontal="left" wrapText="1"/>
    </xf>
    <xf numFmtId="0" fontId="10" fillId="0" borderId="1" xfId="2" applyFont="1" applyBorder="1" applyAlignment="1">
      <alignment horizontal="center" wrapText="1"/>
    </xf>
    <xf numFmtId="168" fontId="14" fillId="0" borderId="0" xfId="4" applyNumberFormat="1" applyFont="1" applyBorder="1" applyAlignment="1" applyProtection="1">
      <alignment horizontal="left" wrapText="1"/>
      <protection locked="0"/>
    </xf>
    <xf numFmtId="0" fontId="9" fillId="0" borderId="0" xfId="4" applyFont="1" applyFill="1" applyBorder="1" applyAlignment="1">
      <alignment horizontal="left"/>
    </xf>
    <xf numFmtId="166" fontId="9" fillId="0" borderId="0" xfId="3" applyNumberFormat="1" applyFont="1" applyFill="1" applyBorder="1" applyAlignment="1" applyProtection="1"/>
    <xf numFmtId="0" fontId="11" fillId="0" borderId="0" xfId="2" applyNumberFormat="1" applyFont="1" applyAlignment="1"/>
    <xf numFmtId="0" fontId="9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0" fontId="15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166" fontId="10" fillId="0" borderId="2" xfId="3" applyNumberFormat="1" applyFont="1" applyFill="1" applyBorder="1" applyAlignment="1" applyProtection="1"/>
    <xf numFmtId="0" fontId="11" fillId="0" borderId="0" xfId="2" applyNumberFormat="1" applyFont="1" applyFill="1" applyAlignment="1"/>
    <xf numFmtId="0" fontId="10" fillId="0" borderId="0" xfId="2" applyFont="1" applyFill="1"/>
    <xf numFmtId="166" fontId="10" fillId="0" borderId="3" xfId="3" applyNumberFormat="1" applyFont="1" applyFill="1" applyBorder="1" applyAlignment="1" applyProtection="1"/>
    <xf numFmtId="0" fontId="14" fillId="0" borderId="0" xfId="4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166" fontId="10" fillId="0" borderId="4" xfId="3" applyNumberFormat="1" applyFont="1" applyFill="1" applyBorder="1" applyAlignment="1" applyProtection="1"/>
    <xf numFmtId="0" fontId="10" fillId="0" borderId="0" xfId="4" applyFont="1" applyFill="1" applyBorder="1" applyAlignment="1">
      <alignment horizontal="left"/>
    </xf>
    <xf numFmtId="0" fontId="11" fillId="0" borderId="0" xfId="2" applyNumberFormat="1" applyFont="1" applyFill="1" applyAlignment="1">
      <alignment horizontal="right"/>
    </xf>
    <xf numFmtId="0" fontId="9" fillId="0" borderId="0" xfId="2" applyFont="1" applyFill="1"/>
    <xf numFmtId="0" fontId="8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11" fillId="0" borderId="0" xfId="2" applyNumberFormat="1" applyFont="1" applyFill="1" applyAlignment="1">
      <alignment horizontal="left"/>
    </xf>
    <xf numFmtId="0" fontId="16" fillId="0" borderId="0" xfId="2" applyFont="1" applyFill="1"/>
    <xf numFmtId="0" fontId="17" fillId="0" borderId="0" xfId="2" applyNumberFormat="1" applyFont="1" applyFill="1" applyAlignment="1">
      <alignment horizontal="right"/>
    </xf>
    <xf numFmtId="167" fontId="9" fillId="0" borderId="0" xfId="2" applyNumberFormat="1" applyFont="1" applyFill="1"/>
    <xf numFmtId="0" fontId="17" fillId="0" borderId="0" xfId="2" applyNumberFormat="1" applyFont="1" applyFill="1" applyAlignment="1"/>
    <xf numFmtId="0" fontId="14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6" fontId="14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6" fontId="14" fillId="0" borderId="3" xfId="3" applyNumberFormat="1" applyFont="1" applyFill="1" applyBorder="1" applyAlignment="1" applyProtection="1"/>
    <xf numFmtId="166" fontId="19" fillId="0" borderId="5" xfId="3" applyNumberFormat="1" applyFont="1" applyFill="1" applyBorder="1" applyAlignment="1" applyProtection="1"/>
    <xf numFmtId="166" fontId="14" fillId="0" borderId="0" xfId="3" applyNumberFormat="1" applyFont="1" applyFill="1" applyBorder="1" applyAlignment="1" applyProtection="1"/>
    <xf numFmtId="166" fontId="19" fillId="0" borderId="3" xfId="3" applyNumberFormat="1" applyFont="1" applyFill="1" applyBorder="1" applyAlignment="1" applyProtection="1"/>
    <xf numFmtId="166" fontId="14" fillId="0" borderId="5" xfId="3" applyNumberFormat="1" applyFont="1" applyFill="1" applyBorder="1" applyAlignment="1" applyProtection="1"/>
    <xf numFmtId="0" fontId="15" fillId="0" borderId="0" xfId="2" applyFont="1" applyFill="1" applyAlignment="1">
      <alignment horizontal="right"/>
    </xf>
    <xf numFmtId="171" fontId="15" fillId="0" borderId="0" xfId="6" applyNumberFormat="1" applyFont="1" applyFill="1"/>
    <xf numFmtId="4" fontId="11" fillId="0" borderId="0" xfId="2" applyNumberFormat="1" applyFont="1" applyFill="1" applyAlignment="1">
      <alignment horizontal="right"/>
    </xf>
    <xf numFmtId="173" fontId="20" fillId="0" borderId="0" xfId="1" applyNumberFormat="1" applyFont="1" applyFill="1"/>
    <xf numFmtId="0" fontId="23" fillId="0" borderId="0" xfId="0" applyFont="1" applyFill="1" applyAlignment="1">
      <alignment vertical="center" wrapText="1"/>
    </xf>
    <xf numFmtId="166" fontId="22" fillId="0" borderId="0" xfId="0" applyNumberFormat="1" applyFont="1" applyFill="1" applyAlignment="1">
      <alignment horizontal="right" vertical="center" wrapText="1"/>
    </xf>
    <xf numFmtId="166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0" fontId="9" fillId="0" borderId="0" xfId="2" applyFont="1" applyBorder="1" applyAlignment="1">
      <alignment horizontal="right"/>
    </xf>
    <xf numFmtId="0" fontId="26" fillId="0" borderId="0" xfId="2" applyFont="1" applyAlignment="1">
      <alignment horizontal="left" wrapText="1"/>
    </xf>
    <xf numFmtId="166" fontId="9" fillId="0" borderId="0" xfId="2" applyNumberFormat="1" applyFont="1" applyFill="1"/>
    <xf numFmtId="0" fontId="18" fillId="0" borderId="1" xfId="2" applyFont="1" applyFill="1" applyBorder="1" applyAlignment="1">
      <alignment horizontal="center" wrapText="1"/>
    </xf>
    <xf numFmtId="0" fontId="27" fillId="0" borderId="0" xfId="2" applyFont="1" applyFill="1" applyAlignment="1">
      <alignment horizontal="center"/>
    </xf>
    <xf numFmtId="166" fontId="19" fillId="0" borderId="0" xfId="3" applyNumberFormat="1" applyFont="1" applyFill="1" applyBorder="1" applyAlignment="1" applyProtection="1"/>
    <xf numFmtId="166" fontId="6" fillId="0" borderId="5" xfId="3" applyNumberFormat="1" applyFont="1" applyFill="1" applyBorder="1" applyAlignment="1" applyProtection="1"/>
    <xf numFmtId="0" fontId="6" fillId="0" borderId="0" xfId="0" applyFont="1"/>
    <xf numFmtId="0" fontId="18" fillId="0" borderId="0" xfId="2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25" fillId="0" borderId="0" xfId="7" applyFont="1" applyFill="1" applyBorder="1" applyAlignment="1">
      <alignment wrapText="1"/>
    </xf>
    <xf numFmtId="0" fontId="25" fillId="0" borderId="0" xfId="7" applyFont="1" applyFill="1" applyBorder="1" applyAlignment="1">
      <alignment horizontal="left" wrapText="1"/>
    </xf>
    <xf numFmtId="0" fontId="24" fillId="0" borderId="0" xfId="7" applyFont="1" applyFill="1" applyBorder="1" applyAlignment="1">
      <alignment wrapText="1"/>
    </xf>
    <xf numFmtId="0" fontId="25" fillId="0" borderId="0" xfId="7" applyFont="1" applyFill="1" applyBorder="1" applyAlignment="1">
      <alignment horizontal="center" wrapText="1"/>
    </xf>
    <xf numFmtId="0" fontId="24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4" fillId="0" borderId="0" xfId="2" applyFont="1" applyFill="1" applyAlignment="1">
      <alignment horizontal="center" wrapText="1"/>
    </xf>
    <xf numFmtId="0" fontId="15" fillId="0" borderId="0" xfId="2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5" xfId="0" applyFont="1" applyBorder="1"/>
    <xf numFmtId="0" fontId="9" fillId="0" borderId="0" xfId="4" applyFont="1" applyFill="1" applyBorder="1" applyAlignment="1">
      <alignment horizontal="center"/>
    </xf>
    <xf numFmtId="0" fontId="9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14" fillId="0" borderId="0" xfId="4" applyFont="1" applyFill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34" fillId="0" borderId="0" xfId="5" applyFont="1" applyFill="1" applyAlignment="1">
      <alignment horizontal="left"/>
    </xf>
    <xf numFmtId="4" fontId="14" fillId="0" borderId="0" xfId="3" applyNumberFormat="1" applyFont="1" applyFill="1" applyBorder="1" applyAlignment="1" applyProtection="1"/>
    <xf numFmtId="0" fontId="15" fillId="0" borderId="0" xfId="5" applyFont="1" applyFill="1" applyAlignment="1">
      <alignment horizontal="center"/>
    </xf>
    <xf numFmtId="0" fontId="9" fillId="0" borderId="0" xfId="4" applyFont="1" applyFill="1" applyAlignment="1">
      <alignment horizontal="left" wrapText="1"/>
    </xf>
    <xf numFmtId="0" fontId="3" fillId="0" borderId="0" xfId="0" applyFont="1"/>
    <xf numFmtId="0" fontId="24" fillId="0" borderId="0" xfId="7" applyFont="1" applyBorder="1" applyAlignment="1">
      <alignment wrapText="1"/>
    </xf>
    <xf numFmtId="0" fontId="25" fillId="0" borderId="0" xfId="7" applyFont="1" applyBorder="1" applyAlignment="1">
      <alignment wrapText="1"/>
    </xf>
    <xf numFmtId="0" fontId="25" fillId="0" borderId="0" xfId="7" applyFont="1" applyBorder="1" applyAlignment="1">
      <alignment horizontal="left" wrapText="1"/>
    </xf>
    <xf numFmtId="0" fontId="25" fillId="0" borderId="0" xfId="7" applyFont="1" applyBorder="1" applyAlignment="1">
      <alignment horizontal="left"/>
    </xf>
    <xf numFmtId="0" fontId="24" fillId="0" borderId="0" xfId="9" applyFont="1" applyBorder="1" applyAlignment="1">
      <alignment horizontal="left" wrapText="1"/>
    </xf>
    <xf numFmtId="0" fontId="25" fillId="0" borderId="0" xfId="9" applyFont="1" applyBorder="1" applyAlignment="1">
      <alignment horizontal="left" wrapText="1"/>
    </xf>
    <xf numFmtId="0" fontId="24" fillId="0" borderId="0" xfId="9" applyFont="1" applyBorder="1" applyAlignment="1">
      <alignment horizontal="center" wrapText="1"/>
    </xf>
    <xf numFmtId="0" fontId="0" fillId="0" borderId="0" xfId="0" applyBorder="1"/>
    <xf numFmtId="3" fontId="6" fillId="0" borderId="0" xfId="0" applyNumberFormat="1" applyFont="1" applyAlignment="1">
      <alignment horizontal="center" wrapText="1"/>
    </xf>
    <xf numFmtId="3" fontId="6" fillId="0" borderId="5" xfId="0" applyNumberFormat="1" applyFont="1" applyBorder="1"/>
    <xf numFmtId="3" fontId="0" fillId="0" borderId="0" xfId="0" applyNumberFormat="1" applyFill="1"/>
    <xf numFmtId="3" fontId="4" fillId="0" borderId="0" xfId="0" applyNumberFormat="1" applyFont="1"/>
    <xf numFmtId="3" fontId="4" fillId="0" borderId="0" xfId="0" applyNumberFormat="1" applyFont="1" applyFill="1"/>
    <xf numFmtId="3" fontId="6" fillId="0" borderId="5" xfId="0" applyNumberFormat="1" applyFont="1" applyFill="1" applyBorder="1"/>
    <xf numFmtId="3" fontId="0" fillId="0" borderId="0" xfId="0" applyNumberFormat="1"/>
    <xf numFmtId="3" fontId="18" fillId="0" borderId="1" xfId="2" applyNumberFormat="1" applyFont="1" applyFill="1" applyBorder="1" applyAlignment="1">
      <alignment horizontal="center" wrapText="1"/>
    </xf>
    <xf numFmtId="3" fontId="0" fillId="0" borderId="0" xfId="0" applyNumberFormat="1" applyAlignment="1"/>
    <xf numFmtId="3" fontId="15" fillId="0" borderId="0" xfId="8" applyNumberFormat="1" applyFont="1" applyFill="1" applyAlignment="1">
      <alignment wrapText="1"/>
    </xf>
    <xf numFmtId="3" fontId="14" fillId="0" borderId="0" xfId="8" applyNumberFormat="1" applyFont="1" applyFill="1" applyAlignment="1">
      <alignment wrapText="1"/>
    </xf>
    <xf numFmtId="3" fontId="31" fillId="0" borderId="0" xfId="0" applyNumberFormat="1" applyFont="1" applyAlignment="1"/>
    <xf numFmtId="3" fontId="31" fillId="0" borderId="0" xfId="0" applyNumberFormat="1" applyFont="1" applyFill="1" applyAlignment="1"/>
    <xf numFmtId="3" fontId="31" fillId="0" borderId="0" xfId="0" applyNumberFormat="1" applyFont="1"/>
    <xf numFmtId="3" fontId="0" fillId="0" borderId="0" xfId="0" applyNumberFormat="1" applyFill="1" applyAlignment="1"/>
    <xf numFmtId="3" fontId="31" fillId="0" borderId="0" xfId="0" applyNumberFormat="1" applyFont="1" applyFill="1"/>
    <xf numFmtId="3" fontId="6" fillId="0" borderId="0" xfId="0" applyNumberFormat="1" applyFont="1" applyBorder="1"/>
    <xf numFmtId="3" fontId="2" fillId="0" borderId="0" xfId="0" applyNumberFormat="1" applyFont="1" applyBorder="1"/>
    <xf numFmtId="0" fontId="6" fillId="0" borderId="6" xfId="0" applyFont="1" applyBorder="1" applyAlignment="1">
      <alignment wrapText="1"/>
    </xf>
    <xf numFmtId="3" fontId="6" fillId="0" borderId="6" xfId="0" applyNumberFormat="1" applyFont="1" applyBorder="1"/>
    <xf numFmtId="0" fontId="1" fillId="0" borderId="0" xfId="0" applyFont="1" applyBorder="1"/>
    <xf numFmtId="0" fontId="0" fillId="0" borderId="0" xfId="0"/>
    <xf numFmtId="0" fontId="25" fillId="0" borderId="0" xfId="7" applyFont="1" applyFill="1" applyBorder="1" applyAlignment="1">
      <alignment horizontal="left" wrapText="1"/>
    </xf>
    <xf numFmtId="0" fontId="25" fillId="0" borderId="0" xfId="9" applyFont="1" applyBorder="1" applyAlignment="1">
      <alignment horizontal="left" wrapText="1"/>
    </xf>
    <xf numFmtId="0" fontId="10" fillId="0" borderId="0" xfId="2" applyFont="1" applyAlignment="1">
      <alignment horizontal="center"/>
    </xf>
    <xf numFmtId="0" fontId="14" fillId="0" borderId="0" xfId="2" applyNumberFormat="1" applyFont="1" applyAlignment="1">
      <alignment horizontal="center"/>
    </xf>
    <xf numFmtId="14" fontId="32" fillId="0" borderId="0" xfId="2" applyNumberFormat="1" applyFont="1" applyAlignment="1">
      <alignment horizontal="center"/>
    </xf>
    <xf numFmtId="0" fontId="6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14" fillId="0" borderId="0" xfId="2" applyNumberFormat="1" applyFont="1" applyFill="1" applyAlignment="1">
      <alignment horizontal="center"/>
    </xf>
    <xf numFmtId="169" fontId="33" fillId="0" borderId="0" xfId="2" applyNumberFormat="1" applyFont="1" applyFill="1" applyAlignment="1">
      <alignment horizontal="center"/>
    </xf>
    <xf numFmtId="0" fontId="19" fillId="0" borderId="0" xfId="2" applyFont="1" applyFill="1" applyAlignment="1">
      <alignment horizontal="center" wrapText="1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6" fillId="0" borderId="0" xfId="2" applyNumberFormat="1" applyFont="1" applyFill="1" applyAlignment="1">
      <alignment horizontal="center" wrapText="1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2"/>
  <sheetViews>
    <sheetView tabSelected="1" zoomScaleNormal="100" workbookViewId="0">
      <selection activeCell="H42" sqref="H42"/>
    </sheetView>
  </sheetViews>
  <sheetFormatPr defaultRowHeight="14.4" x14ac:dyDescent="0.3"/>
  <cols>
    <col min="2" max="2" width="57.6640625" customWidth="1"/>
    <col min="3" max="3" width="9.88671875" customWidth="1"/>
    <col min="4" max="4" width="16.6640625" customWidth="1"/>
    <col min="5" max="5" width="20.109375" customWidth="1"/>
  </cols>
  <sheetData>
    <row r="1" spans="1:5" x14ac:dyDescent="0.3">
      <c r="A1" s="1"/>
      <c r="B1" s="2"/>
      <c r="C1" s="2"/>
      <c r="D1" s="55"/>
      <c r="E1" s="12"/>
    </row>
    <row r="2" spans="1:5" x14ac:dyDescent="0.3">
      <c r="A2" s="123" t="s">
        <v>65</v>
      </c>
      <c r="B2" s="123"/>
      <c r="C2" s="123"/>
      <c r="D2" s="123"/>
      <c r="E2" s="123"/>
    </row>
    <row r="3" spans="1:5" x14ac:dyDescent="0.3">
      <c r="A3" s="124" t="s">
        <v>95</v>
      </c>
      <c r="B3" s="124"/>
      <c r="C3" s="124"/>
      <c r="D3" s="124"/>
      <c r="E3" s="124"/>
    </row>
    <row r="4" spans="1:5" x14ac:dyDescent="0.3">
      <c r="A4" s="125" t="s">
        <v>33</v>
      </c>
      <c r="B4" s="125"/>
      <c r="C4" s="125"/>
      <c r="D4" s="125"/>
      <c r="E4" s="125"/>
    </row>
    <row r="5" spans="1:5" x14ac:dyDescent="0.3">
      <c r="A5" s="4"/>
      <c r="B5" s="2"/>
      <c r="C5" s="2"/>
      <c r="D5" s="55"/>
      <c r="E5" s="12"/>
    </row>
    <row r="6" spans="1:5" x14ac:dyDescent="0.3">
      <c r="A6" s="3"/>
      <c r="B6" s="2"/>
      <c r="C6" s="2"/>
    </row>
    <row r="7" spans="1:5" x14ac:dyDescent="0.3">
      <c r="A7" s="3"/>
      <c r="B7" s="2"/>
      <c r="C7" s="2"/>
      <c r="D7" s="3"/>
      <c r="E7" s="3"/>
    </row>
    <row r="8" spans="1:5" x14ac:dyDescent="0.3">
      <c r="A8" s="3"/>
      <c r="B8" s="5"/>
      <c r="C8" s="5"/>
      <c r="D8" s="3"/>
      <c r="E8" s="6"/>
    </row>
    <row r="9" spans="1:5" x14ac:dyDescent="0.3">
      <c r="A9" s="3"/>
      <c r="B9" s="2"/>
      <c r="C9" s="2"/>
      <c r="D9" s="3"/>
      <c r="E9" s="3"/>
    </row>
    <row r="10" spans="1:5" ht="27" x14ac:dyDescent="0.3">
      <c r="A10" s="7"/>
      <c r="B10" s="8"/>
      <c r="C10" s="56" t="s">
        <v>41</v>
      </c>
      <c r="D10" s="9" t="s">
        <v>99</v>
      </c>
      <c r="E10" s="9" t="s">
        <v>80</v>
      </c>
    </row>
    <row r="11" spans="1:5" x14ac:dyDescent="0.3">
      <c r="B11" s="10" t="s">
        <v>34</v>
      </c>
      <c r="C11" s="10"/>
      <c r="D11" s="3"/>
      <c r="E11" s="3"/>
    </row>
    <row r="12" spans="1:5" x14ac:dyDescent="0.3">
      <c r="A12" s="5"/>
      <c r="B12" s="11" t="s">
        <v>0</v>
      </c>
      <c r="C12" s="76">
        <v>3</v>
      </c>
      <c r="D12" s="12">
        <v>31831001</v>
      </c>
      <c r="E12" s="12">
        <v>41239167</v>
      </c>
    </row>
    <row r="13" spans="1:5" x14ac:dyDescent="0.3">
      <c r="A13" s="13"/>
      <c r="B13" s="14" t="s">
        <v>1</v>
      </c>
      <c r="C13" s="77">
        <v>4</v>
      </c>
      <c r="D13" s="12">
        <v>149300</v>
      </c>
      <c r="E13" s="12">
        <v>149809</v>
      </c>
    </row>
    <row r="14" spans="1:5" x14ac:dyDescent="0.3">
      <c r="A14" s="13"/>
      <c r="B14" s="14" t="s">
        <v>2</v>
      </c>
      <c r="C14" s="77">
        <v>5</v>
      </c>
      <c r="D14" s="12">
        <v>48959516</v>
      </c>
      <c r="E14" s="12">
        <v>45066761</v>
      </c>
    </row>
    <row r="15" spans="1:5" x14ac:dyDescent="0.3">
      <c r="A15" s="13"/>
      <c r="B15" s="14" t="s">
        <v>3</v>
      </c>
      <c r="C15" s="77">
        <v>6</v>
      </c>
      <c r="D15" s="12">
        <v>174676474</v>
      </c>
      <c r="E15" s="12">
        <v>183288007</v>
      </c>
    </row>
    <row r="16" spans="1:5" x14ac:dyDescent="0.3">
      <c r="A16" s="13"/>
      <c r="B16" s="15" t="s">
        <v>4</v>
      </c>
      <c r="C16" s="78">
        <v>7</v>
      </c>
      <c r="D16" s="12">
        <v>7349483</v>
      </c>
      <c r="E16" s="12">
        <v>4421363</v>
      </c>
    </row>
    <row r="17" spans="1:5" x14ac:dyDescent="0.3">
      <c r="A17" s="13"/>
      <c r="B17" s="15" t="s">
        <v>96</v>
      </c>
      <c r="C17" s="78">
        <v>8</v>
      </c>
      <c r="D17" s="12">
        <v>1116543</v>
      </c>
      <c r="E17" s="12">
        <v>710349</v>
      </c>
    </row>
    <row r="18" spans="1:5" x14ac:dyDescent="0.3">
      <c r="A18" s="13"/>
      <c r="B18" s="17" t="s">
        <v>42</v>
      </c>
      <c r="C18" s="80"/>
      <c r="D18" s="12">
        <v>175396</v>
      </c>
      <c r="E18" s="12">
        <v>125579</v>
      </c>
    </row>
    <row r="19" spans="1:5" x14ac:dyDescent="0.3">
      <c r="A19" s="13"/>
      <c r="B19" s="15" t="s">
        <v>5</v>
      </c>
      <c r="C19" s="78">
        <v>9</v>
      </c>
      <c r="D19" s="12">
        <v>1002095</v>
      </c>
      <c r="E19" s="12">
        <v>1040490</v>
      </c>
    </row>
    <row r="20" spans="1:5" x14ac:dyDescent="0.3">
      <c r="A20" s="13"/>
      <c r="B20" s="15" t="s">
        <v>6</v>
      </c>
      <c r="C20" s="78">
        <v>10</v>
      </c>
      <c r="D20" s="12">
        <v>501457</v>
      </c>
      <c r="E20" s="12">
        <v>530043</v>
      </c>
    </row>
    <row r="21" spans="1:5" x14ac:dyDescent="0.3">
      <c r="A21" s="13"/>
      <c r="B21" s="16" t="s">
        <v>74</v>
      </c>
      <c r="C21" s="79">
        <v>11</v>
      </c>
      <c r="D21" s="12">
        <v>3130670</v>
      </c>
      <c r="E21" s="12">
        <v>3106338</v>
      </c>
    </row>
    <row r="22" spans="1:5" x14ac:dyDescent="0.3">
      <c r="A22" s="13"/>
      <c r="B22" s="16" t="s">
        <v>7</v>
      </c>
      <c r="C22" s="79">
        <v>12</v>
      </c>
      <c r="D22" s="12">
        <v>6744348</v>
      </c>
      <c r="E22" s="12">
        <v>2558452</v>
      </c>
    </row>
    <row r="23" spans="1:5" x14ac:dyDescent="0.3">
      <c r="A23" s="13"/>
      <c r="B23" s="16" t="s">
        <v>81</v>
      </c>
      <c r="C23" s="79">
        <v>13</v>
      </c>
      <c r="D23" s="12">
        <v>200902</v>
      </c>
      <c r="E23" s="12">
        <v>162771</v>
      </c>
    </row>
    <row r="24" spans="1:5" x14ac:dyDescent="0.3">
      <c r="A24" s="13"/>
      <c r="B24" s="16" t="s">
        <v>8</v>
      </c>
      <c r="C24" s="79">
        <v>21</v>
      </c>
      <c r="D24" s="12">
        <v>357419</v>
      </c>
      <c r="E24" s="12">
        <v>413635</v>
      </c>
    </row>
    <row r="25" spans="1:5" ht="15" thickBot="1" x14ac:dyDescent="0.35">
      <c r="A25" s="13"/>
      <c r="B25" s="18" t="s">
        <v>35</v>
      </c>
      <c r="C25" s="81"/>
      <c r="D25" s="19">
        <f>SUM(D12:D24)</f>
        <v>276194604</v>
      </c>
      <c r="E25" s="19">
        <f>SUM(E12:E24)</f>
        <v>282812764</v>
      </c>
    </row>
    <row r="26" spans="1:5" ht="15" thickTop="1" x14ac:dyDescent="0.3">
      <c r="A26" s="13"/>
      <c r="B26" s="18"/>
      <c r="C26" s="81"/>
      <c r="D26" s="12"/>
      <c r="E26" s="12"/>
    </row>
    <row r="27" spans="1:5" x14ac:dyDescent="0.3">
      <c r="A27" s="13"/>
      <c r="B27" s="18" t="s">
        <v>36</v>
      </c>
      <c r="C27" s="81"/>
      <c r="D27" s="12"/>
      <c r="E27" s="12"/>
    </row>
    <row r="28" spans="1:5" x14ac:dyDescent="0.3">
      <c r="A28" s="20"/>
      <c r="B28" s="16" t="s">
        <v>79</v>
      </c>
      <c r="C28" s="79">
        <v>14</v>
      </c>
      <c r="D28" s="12">
        <v>69926940</v>
      </c>
      <c r="E28" s="12">
        <v>75539402</v>
      </c>
    </row>
    <row r="29" spans="1:5" x14ac:dyDescent="0.3">
      <c r="A29" s="13"/>
      <c r="B29" s="16" t="s">
        <v>9</v>
      </c>
      <c r="C29" s="79">
        <v>15</v>
      </c>
      <c r="D29" s="12">
        <v>37686276</v>
      </c>
      <c r="E29" s="12">
        <v>40429623</v>
      </c>
    </row>
    <row r="30" spans="1:5" x14ac:dyDescent="0.3">
      <c r="A30" s="13"/>
      <c r="B30" s="16" t="s">
        <v>60</v>
      </c>
      <c r="C30" s="79">
        <v>16</v>
      </c>
      <c r="D30" s="12">
        <v>47026943</v>
      </c>
      <c r="E30" s="12">
        <v>46969316</v>
      </c>
    </row>
    <row r="31" spans="1:5" ht="27" x14ac:dyDescent="0.3">
      <c r="A31" s="13"/>
      <c r="B31" s="89" t="s">
        <v>78</v>
      </c>
      <c r="C31" s="79">
        <v>17</v>
      </c>
      <c r="D31" s="12">
        <v>1464433</v>
      </c>
      <c r="E31" s="12">
        <v>1669304</v>
      </c>
    </row>
    <row r="32" spans="1:5" x14ac:dyDescent="0.3">
      <c r="A32" s="13"/>
      <c r="B32" s="16" t="s">
        <v>10</v>
      </c>
      <c r="C32" s="79">
        <v>18</v>
      </c>
      <c r="D32" s="12">
        <v>3328127</v>
      </c>
      <c r="E32" s="12">
        <v>3555199</v>
      </c>
    </row>
    <row r="33" spans="1:5" x14ac:dyDescent="0.3">
      <c r="A33" s="13"/>
      <c r="B33" s="16" t="s">
        <v>86</v>
      </c>
      <c r="C33" s="79"/>
      <c r="D33" s="12">
        <v>4293960</v>
      </c>
      <c r="E33" s="12">
        <v>3979227</v>
      </c>
    </row>
    <row r="34" spans="1:5" x14ac:dyDescent="0.3">
      <c r="A34" s="13"/>
      <c r="B34" s="16" t="s">
        <v>82</v>
      </c>
      <c r="C34" s="79">
        <v>19</v>
      </c>
      <c r="D34" s="12">
        <v>7806231</v>
      </c>
      <c r="E34" s="12">
        <v>2623164</v>
      </c>
    </row>
    <row r="35" spans="1:5" x14ac:dyDescent="0.3">
      <c r="A35" s="13"/>
      <c r="B35" s="16" t="s">
        <v>83</v>
      </c>
      <c r="C35" s="79">
        <v>20</v>
      </c>
      <c r="D35" s="12">
        <v>24945</v>
      </c>
      <c r="E35" s="12">
        <v>87529</v>
      </c>
    </row>
    <row r="36" spans="1:5" x14ac:dyDescent="0.3">
      <c r="A36" s="13"/>
      <c r="B36" s="16" t="s">
        <v>11</v>
      </c>
      <c r="C36" s="79">
        <v>21</v>
      </c>
      <c r="D36" s="12">
        <v>2624899</v>
      </c>
      <c r="E36" s="12">
        <v>5175049</v>
      </c>
    </row>
    <row r="37" spans="1:5" x14ac:dyDescent="0.3">
      <c r="A37" s="13"/>
      <c r="B37" s="21" t="s">
        <v>37</v>
      </c>
      <c r="C37" s="82"/>
      <c r="D37" s="22">
        <f>SUM(D28:D36)</f>
        <v>174182754</v>
      </c>
      <c r="E37" s="22">
        <f>SUM(E28:E36)</f>
        <v>180027813</v>
      </c>
    </row>
    <row r="38" spans="1:5" x14ac:dyDescent="0.3">
      <c r="A38" s="13"/>
      <c r="B38" s="23"/>
      <c r="C38" s="83"/>
      <c r="D38" s="12"/>
      <c r="E38" s="12"/>
    </row>
    <row r="39" spans="1:5" x14ac:dyDescent="0.3">
      <c r="A39" s="13"/>
      <c r="B39" s="18" t="s">
        <v>38</v>
      </c>
      <c r="C39" s="81"/>
      <c r="D39" s="12"/>
      <c r="E39" s="12"/>
    </row>
    <row r="40" spans="1:5" x14ac:dyDescent="0.3">
      <c r="B40" s="16" t="s">
        <v>12</v>
      </c>
      <c r="C40" s="79">
        <v>23</v>
      </c>
      <c r="D40" s="12">
        <v>82837204</v>
      </c>
      <c r="E40" s="12">
        <v>82837204</v>
      </c>
    </row>
    <row r="41" spans="1:5" x14ac:dyDescent="0.3">
      <c r="A41" s="3"/>
      <c r="B41" s="16" t="s">
        <v>75</v>
      </c>
      <c r="C41" s="79">
        <v>23</v>
      </c>
      <c r="D41" s="12">
        <v>25162989</v>
      </c>
      <c r="E41" s="12">
        <v>24912791</v>
      </c>
    </row>
    <row r="42" spans="1:5" x14ac:dyDescent="0.3">
      <c r="A42" s="3"/>
      <c r="B42" s="16" t="s">
        <v>13</v>
      </c>
      <c r="C42" s="79">
        <v>23</v>
      </c>
      <c r="D42" s="12">
        <v>1436184</v>
      </c>
      <c r="E42" s="12">
        <v>1436184</v>
      </c>
    </row>
    <row r="43" spans="1:5" x14ac:dyDescent="0.3">
      <c r="A43" s="3"/>
      <c r="B43" s="24" t="s">
        <v>14</v>
      </c>
      <c r="C43" s="84">
        <v>23</v>
      </c>
      <c r="D43" s="12">
        <v>-9576114</v>
      </c>
      <c r="E43" s="12">
        <v>-9542733</v>
      </c>
    </row>
    <row r="44" spans="1:5" x14ac:dyDescent="0.3">
      <c r="A44" s="3"/>
      <c r="B44" s="16" t="s">
        <v>15</v>
      </c>
      <c r="C44" s="79"/>
      <c r="D44" s="12">
        <v>2151587</v>
      </c>
      <c r="E44" s="12">
        <v>3141505</v>
      </c>
    </row>
    <row r="45" spans="1:5" x14ac:dyDescent="0.3">
      <c r="A45" s="3"/>
      <c r="B45" s="18" t="s">
        <v>39</v>
      </c>
      <c r="C45" s="81"/>
      <c r="D45" s="25">
        <f>SUM(D40:D44)</f>
        <v>102011850</v>
      </c>
      <c r="E45" s="25">
        <f>SUM(E40:E44)</f>
        <v>102784951</v>
      </c>
    </row>
    <row r="46" spans="1:5" ht="15" thickBot="1" x14ac:dyDescent="0.35">
      <c r="A46" s="3"/>
      <c r="B46" s="26" t="s">
        <v>40</v>
      </c>
      <c r="C46" s="85"/>
      <c r="D46" s="19">
        <f>D45+D37</f>
        <v>276194604</v>
      </c>
      <c r="E46" s="19">
        <f>E45+E37</f>
        <v>282812764</v>
      </c>
    </row>
    <row r="47" spans="1:5" ht="15" thickTop="1" x14ac:dyDescent="0.3">
      <c r="A47" s="3"/>
      <c r="B47" s="86" t="s">
        <v>87</v>
      </c>
      <c r="C47" s="88">
        <v>23</v>
      </c>
      <c r="D47" s="87">
        <v>1225.42</v>
      </c>
      <c r="E47" s="87">
        <v>1234.4100000000001</v>
      </c>
    </row>
    <row r="48" spans="1:5" x14ac:dyDescent="0.3">
      <c r="A48" s="27"/>
      <c r="B48" s="28"/>
      <c r="C48" s="28"/>
      <c r="D48" s="57"/>
      <c r="E48" s="57"/>
    </row>
    <row r="50" spans="2:4" x14ac:dyDescent="0.3">
      <c r="B50" t="s">
        <v>58</v>
      </c>
      <c r="D50" t="s">
        <v>43</v>
      </c>
    </row>
    <row r="52" spans="2:4" x14ac:dyDescent="0.3">
      <c r="B52" t="s">
        <v>97</v>
      </c>
      <c r="D52" t="s">
        <v>98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2"/>
  <sheetViews>
    <sheetView topLeftCell="A13" zoomScaleNormal="100" workbookViewId="0">
      <selection activeCell="C39" sqref="C39"/>
    </sheetView>
  </sheetViews>
  <sheetFormatPr defaultRowHeight="14.4" x14ac:dyDescent="0.3"/>
  <cols>
    <col min="2" max="2" width="64" customWidth="1"/>
    <col min="3" max="3" width="11.109375" customWidth="1"/>
    <col min="4" max="4" width="17.88671875" customWidth="1"/>
    <col min="5" max="5" width="16.5546875" customWidth="1"/>
    <col min="6" max="7" width="15" customWidth="1"/>
  </cols>
  <sheetData>
    <row r="1" spans="1:7" x14ac:dyDescent="0.3">
      <c r="A1" s="29"/>
      <c r="B1" s="30"/>
      <c r="C1" s="30"/>
      <c r="D1" s="30"/>
      <c r="E1" s="30"/>
    </row>
    <row r="2" spans="1:7" x14ac:dyDescent="0.3">
      <c r="A2" s="128" t="s">
        <v>66</v>
      </c>
      <c r="B2" s="128"/>
      <c r="C2" s="128"/>
      <c r="D2" s="128"/>
      <c r="E2" s="128"/>
      <c r="F2" s="128"/>
      <c r="G2" s="128"/>
    </row>
    <row r="3" spans="1:7" x14ac:dyDescent="0.3">
      <c r="A3" s="129" t="s">
        <v>100</v>
      </c>
      <c r="B3" s="129"/>
      <c r="C3" s="129"/>
      <c r="D3" s="129"/>
      <c r="E3" s="129"/>
      <c r="F3" s="129"/>
      <c r="G3" s="129"/>
    </row>
    <row r="4" spans="1:7" x14ac:dyDescent="0.3">
      <c r="A4" s="130" t="s">
        <v>33</v>
      </c>
      <c r="B4" s="130"/>
      <c r="C4" s="130"/>
      <c r="D4" s="130"/>
      <c r="E4" s="130"/>
      <c r="F4" s="130"/>
      <c r="G4" s="130"/>
    </row>
    <row r="5" spans="1:7" x14ac:dyDescent="0.3">
      <c r="A5" s="33"/>
      <c r="B5" s="30"/>
      <c r="C5" s="30"/>
      <c r="D5" s="31"/>
      <c r="E5" s="31"/>
    </row>
    <row r="6" spans="1:7" x14ac:dyDescent="0.3">
      <c r="A6" s="30"/>
      <c r="B6" s="30"/>
      <c r="C6" s="30"/>
      <c r="D6" s="31"/>
      <c r="E6" s="31"/>
    </row>
    <row r="7" spans="1:7" x14ac:dyDescent="0.3">
      <c r="A7" s="30"/>
      <c r="B7" s="30"/>
      <c r="C7" s="30"/>
      <c r="D7" s="30"/>
      <c r="E7" s="30"/>
    </row>
    <row r="8" spans="1:7" x14ac:dyDescent="0.3">
      <c r="A8" s="30"/>
      <c r="B8" s="34"/>
      <c r="C8" s="34"/>
      <c r="D8" s="28"/>
      <c r="E8" s="35"/>
    </row>
    <row r="9" spans="1:7" ht="47.25" customHeight="1" x14ac:dyDescent="0.3">
      <c r="A9" s="30"/>
      <c r="B9" s="30"/>
      <c r="C9" s="30"/>
      <c r="D9" s="126" t="s">
        <v>101</v>
      </c>
      <c r="E9" s="127"/>
      <c r="F9" s="126" t="s">
        <v>102</v>
      </c>
      <c r="G9" s="127"/>
    </row>
    <row r="10" spans="1:7" x14ac:dyDescent="0.3">
      <c r="A10" s="34"/>
      <c r="B10" s="30"/>
      <c r="C10" s="59" t="s">
        <v>41</v>
      </c>
      <c r="D10" s="58" t="s">
        <v>84</v>
      </c>
      <c r="E10" s="58" t="s">
        <v>76</v>
      </c>
      <c r="F10" s="58" t="s">
        <v>84</v>
      </c>
      <c r="G10" s="58" t="s">
        <v>76</v>
      </c>
    </row>
    <row r="11" spans="1:7" ht="12.75" customHeight="1" x14ac:dyDescent="0.3">
      <c r="A11" s="36"/>
      <c r="B11" s="37" t="s">
        <v>16</v>
      </c>
      <c r="C11" s="37"/>
      <c r="D11" s="30"/>
      <c r="E11" s="30"/>
      <c r="F11" s="30"/>
      <c r="G11" s="30"/>
    </row>
    <row r="12" spans="1:7" ht="12.75" customHeight="1" x14ac:dyDescent="0.3">
      <c r="A12" s="36"/>
      <c r="B12" s="38" t="s">
        <v>3</v>
      </c>
      <c r="C12" s="38"/>
      <c r="D12" s="12">
        <v>4372004</v>
      </c>
      <c r="E12" s="12">
        <v>4683234</v>
      </c>
      <c r="F12" s="12">
        <v>9173005</v>
      </c>
      <c r="G12" s="12">
        <v>9731842</v>
      </c>
    </row>
    <row r="13" spans="1:7" ht="12.75" customHeight="1" x14ac:dyDescent="0.3">
      <c r="A13" s="36"/>
      <c r="B13" s="38" t="s">
        <v>44</v>
      </c>
      <c r="C13" s="38"/>
      <c r="D13" s="12">
        <v>1076608</v>
      </c>
      <c r="E13" s="12">
        <v>1559928</v>
      </c>
      <c r="F13" s="12">
        <v>2164114</v>
      </c>
      <c r="G13" s="12">
        <v>3180387</v>
      </c>
    </row>
    <row r="14" spans="1:7" ht="12.75" customHeight="1" x14ac:dyDescent="0.3">
      <c r="A14" s="36"/>
      <c r="B14" s="38" t="s">
        <v>1</v>
      </c>
      <c r="C14" s="38"/>
      <c r="D14" s="12">
        <v>397591</v>
      </c>
      <c r="E14" s="12">
        <v>627844</v>
      </c>
      <c r="F14" s="12">
        <v>805496</v>
      </c>
      <c r="G14" s="12">
        <v>1105791</v>
      </c>
    </row>
    <row r="15" spans="1:7" ht="12.75" customHeight="1" x14ac:dyDescent="0.3">
      <c r="A15" s="36"/>
      <c r="B15" s="38" t="s">
        <v>88</v>
      </c>
      <c r="C15" s="38"/>
      <c r="D15" s="12">
        <v>113666</v>
      </c>
      <c r="E15" s="12"/>
      <c r="F15" s="12">
        <v>117107</v>
      </c>
      <c r="G15" s="12"/>
    </row>
    <row r="16" spans="1:7" ht="12.75" customHeight="1" x14ac:dyDescent="0.3">
      <c r="A16" s="36"/>
      <c r="B16" s="38"/>
      <c r="C16" s="38"/>
      <c r="D16" s="39">
        <f>SUM(D12:D15)</f>
        <v>5959869</v>
      </c>
      <c r="E16" s="39">
        <f>SUM(E12:E14)</f>
        <v>6871006</v>
      </c>
      <c r="F16" s="39">
        <f>SUM(F12:F15)</f>
        <v>12259722</v>
      </c>
      <c r="G16" s="39">
        <f>SUM(G12:G14)</f>
        <v>14018020</v>
      </c>
    </row>
    <row r="17" spans="1:7" ht="12.75" customHeight="1" x14ac:dyDescent="0.3">
      <c r="A17" s="36"/>
      <c r="B17" s="37" t="s">
        <v>17</v>
      </c>
      <c r="C17" s="37"/>
      <c r="D17" s="12"/>
      <c r="E17" s="31"/>
      <c r="F17" s="12"/>
      <c r="G17" s="31"/>
    </row>
    <row r="18" spans="1:7" ht="12.75" customHeight="1" x14ac:dyDescent="0.3">
      <c r="A18" s="36"/>
      <c r="B18" s="40" t="s">
        <v>79</v>
      </c>
      <c r="C18" s="40"/>
      <c r="D18" s="12">
        <v>-1293601</v>
      </c>
      <c r="E18" s="12">
        <v>-1315074</v>
      </c>
      <c r="F18" s="12">
        <v>-2491766</v>
      </c>
      <c r="G18" s="12">
        <v>-2594499</v>
      </c>
    </row>
    <row r="19" spans="1:7" ht="12.75" customHeight="1" x14ac:dyDescent="0.3">
      <c r="A19" s="36"/>
      <c r="B19" s="41" t="s">
        <v>60</v>
      </c>
      <c r="C19" s="41"/>
      <c r="D19" s="12">
        <v>-1139008</v>
      </c>
      <c r="E19" s="12">
        <v>-1138465</v>
      </c>
      <c r="F19" s="12">
        <v>-2278367</v>
      </c>
      <c r="G19" s="12">
        <v>-2275029</v>
      </c>
    </row>
    <row r="20" spans="1:7" ht="12.75" customHeight="1" x14ac:dyDescent="0.3">
      <c r="A20" s="36"/>
      <c r="B20" s="41" t="s">
        <v>9</v>
      </c>
      <c r="C20" s="41"/>
      <c r="D20" s="12">
        <v>-855473</v>
      </c>
      <c r="E20" s="12">
        <v>-899813</v>
      </c>
      <c r="F20" s="12">
        <v>-1745568</v>
      </c>
      <c r="G20" s="12">
        <v>-1756076</v>
      </c>
    </row>
    <row r="21" spans="1:7" ht="12.75" customHeight="1" x14ac:dyDescent="0.3">
      <c r="A21" s="36"/>
      <c r="B21" s="38"/>
      <c r="C21" s="38"/>
      <c r="D21" s="42">
        <f>SUM(D18:D20)</f>
        <v>-3288082</v>
      </c>
      <c r="E21" s="42">
        <f>SUM(E18:E20)</f>
        <v>-3353352</v>
      </c>
      <c r="F21" s="42">
        <f>SUM(F18:F20)</f>
        <v>-6515701</v>
      </c>
      <c r="G21" s="42">
        <f>SUM(G18:G20)</f>
        <v>-6625604</v>
      </c>
    </row>
    <row r="22" spans="1:7" ht="12.75" customHeight="1" x14ac:dyDescent="0.3">
      <c r="A22" s="36"/>
      <c r="B22" s="37" t="s">
        <v>18</v>
      </c>
      <c r="C22" s="37"/>
      <c r="D22" s="39">
        <f>D16+D21</f>
        <v>2671787</v>
      </c>
      <c r="E22" s="39">
        <f>E16+E21</f>
        <v>3517654</v>
      </c>
      <c r="F22" s="39">
        <f>F16+F21</f>
        <v>5744021</v>
      </c>
      <c r="G22" s="39">
        <f>G16+G21</f>
        <v>7392416</v>
      </c>
    </row>
    <row r="23" spans="1:7" ht="33" customHeight="1" x14ac:dyDescent="0.3">
      <c r="A23" s="34"/>
      <c r="B23" s="38" t="s">
        <v>103</v>
      </c>
      <c r="C23" s="70">
        <v>5.6</v>
      </c>
      <c r="D23" s="12">
        <v>-1227136</v>
      </c>
      <c r="E23" s="12">
        <v>-3103052</v>
      </c>
      <c r="F23" s="12">
        <v>-2866692</v>
      </c>
      <c r="G23" s="12">
        <v>-3364943</v>
      </c>
    </row>
    <row r="24" spans="1:7" ht="28.5" customHeight="1" x14ac:dyDescent="0.3">
      <c r="A24" s="36"/>
      <c r="B24" s="37" t="s">
        <v>19</v>
      </c>
      <c r="C24" s="71"/>
      <c r="D24" s="43">
        <f>SUM(D22:D23)</f>
        <v>1444651</v>
      </c>
      <c r="E24" s="43">
        <f>SUM(E22:E23)</f>
        <v>414602</v>
      </c>
      <c r="F24" s="43">
        <f>SUM(F22:F23)</f>
        <v>2877329</v>
      </c>
      <c r="G24" s="43">
        <f>SUM(G22:G23)</f>
        <v>4027473</v>
      </c>
    </row>
    <row r="25" spans="1:7" ht="29.25" customHeight="1" x14ac:dyDescent="0.3">
      <c r="A25" s="36"/>
      <c r="B25" s="38" t="s">
        <v>59</v>
      </c>
      <c r="C25" s="70"/>
      <c r="D25" s="12">
        <v>4226</v>
      </c>
      <c r="E25" s="12">
        <v>-10632</v>
      </c>
      <c r="F25" s="12">
        <v>555</v>
      </c>
      <c r="G25" s="12">
        <v>-524573</v>
      </c>
    </row>
    <row r="26" spans="1:7" ht="12.75" customHeight="1" x14ac:dyDescent="0.3">
      <c r="A26" s="36"/>
      <c r="B26" s="38" t="s">
        <v>45</v>
      </c>
      <c r="C26" s="70"/>
      <c r="D26" s="12">
        <v>326136</v>
      </c>
      <c r="E26" s="12">
        <v>-553282</v>
      </c>
      <c r="F26" s="12">
        <v>329668</v>
      </c>
      <c r="G26" s="12">
        <v>6311</v>
      </c>
    </row>
    <row r="27" spans="1:7" ht="12.75" customHeight="1" x14ac:dyDescent="0.3">
      <c r="A27" s="36"/>
      <c r="B27" s="38" t="s">
        <v>20</v>
      </c>
      <c r="C27" s="70">
        <v>24</v>
      </c>
      <c r="D27" s="12">
        <v>296666</v>
      </c>
      <c r="E27" s="12">
        <v>106557</v>
      </c>
      <c r="F27" s="12">
        <v>389647</v>
      </c>
      <c r="G27" s="12">
        <v>211960</v>
      </c>
    </row>
    <row r="28" spans="1:7" ht="12.75" customHeight="1" x14ac:dyDescent="0.3">
      <c r="A28" s="36"/>
      <c r="B28" s="37" t="s">
        <v>46</v>
      </c>
      <c r="C28" s="71"/>
      <c r="D28" s="42">
        <f>SUM(D25:D27)</f>
        <v>627028</v>
      </c>
      <c r="E28" s="42">
        <f>SUM(E25:E27)</f>
        <v>-457357</v>
      </c>
      <c r="F28" s="42">
        <f>SUM(F25:F27)</f>
        <v>719870</v>
      </c>
      <c r="G28" s="42">
        <f>SUM(G25:G27)</f>
        <v>-306302</v>
      </c>
    </row>
    <row r="29" spans="1:7" ht="12.75" customHeight="1" x14ac:dyDescent="0.3">
      <c r="A29" s="36"/>
      <c r="B29" s="38"/>
      <c r="C29" s="70"/>
      <c r="D29" s="44"/>
      <c r="E29" s="31"/>
      <c r="F29" s="44"/>
      <c r="G29" s="31"/>
    </row>
    <row r="30" spans="1:7" ht="12.75" customHeight="1" x14ac:dyDescent="0.3">
      <c r="A30" s="36"/>
      <c r="B30" s="38" t="s">
        <v>104</v>
      </c>
      <c r="C30" s="70">
        <v>25</v>
      </c>
      <c r="D30" s="12">
        <v>-532680</v>
      </c>
      <c r="E30" s="12">
        <v>-418839</v>
      </c>
      <c r="F30" s="12">
        <v>-911730</v>
      </c>
      <c r="G30" s="12">
        <v>-782417</v>
      </c>
    </row>
    <row r="31" spans="1:7" ht="12.75" customHeight="1" x14ac:dyDescent="0.3">
      <c r="A31" s="36"/>
      <c r="B31" s="38" t="s">
        <v>105</v>
      </c>
      <c r="C31" s="70">
        <v>26</v>
      </c>
      <c r="D31" s="12">
        <v>-475433</v>
      </c>
      <c r="E31" s="12">
        <v>-338130</v>
      </c>
      <c r="F31" s="12">
        <v>-764527</v>
      </c>
      <c r="G31" s="12">
        <v>-598493</v>
      </c>
    </row>
    <row r="32" spans="1:7" ht="16.5" customHeight="1" x14ac:dyDescent="0.3">
      <c r="A32" s="36"/>
      <c r="B32" s="38" t="s">
        <v>89</v>
      </c>
      <c r="C32" s="70">
        <v>27</v>
      </c>
      <c r="D32" s="12">
        <v>-164396</v>
      </c>
      <c r="E32" s="12">
        <v>-133884</v>
      </c>
      <c r="F32" s="12">
        <v>-191176</v>
      </c>
      <c r="G32" s="12">
        <v>-255208</v>
      </c>
    </row>
    <row r="33" spans="1:7" ht="16.5" customHeight="1" x14ac:dyDescent="0.3">
      <c r="A33" s="36"/>
      <c r="B33" s="38" t="s">
        <v>106</v>
      </c>
      <c r="C33" s="70"/>
      <c r="D33" s="12">
        <v>32562</v>
      </c>
      <c r="E33" s="12"/>
      <c r="F33" s="12">
        <v>81910</v>
      </c>
      <c r="G33" s="12"/>
    </row>
    <row r="34" spans="1:7" ht="12.75" customHeight="1" x14ac:dyDescent="0.3">
      <c r="A34" s="36"/>
      <c r="B34" s="38" t="s">
        <v>21</v>
      </c>
      <c r="C34" s="70">
        <v>28</v>
      </c>
      <c r="D34" s="12">
        <v>-360941</v>
      </c>
      <c r="E34" s="12">
        <v>-132776</v>
      </c>
      <c r="F34" s="12">
        <v>-448560</v>
      </c>
      <c r="G34" s="12">
        <v>-411730</v>
      </c>
    </row>
    <row r="35" spans="1:7" ht="12.75" customHeight="1" x14ac:dyDescent="0.3">
      <c r="A35" s="36"/>
      <c r="B35" s="37" t="s">
        <v>22</v>
      </c>
      <c r="C35" s="71"/>
      <c r="D35" s="45">
        <f>SUM(D30:D34)</f>
        <v>-1500888</v>
      </c>
      <c r="E35" s="45">
        <f>SUM(E30:E34)</f>
        <v>-1023629</v>
      </c>
      <c r="F35" s="45">
        <f>SUM(F30:F34)</f>
        <v>-2234083</v>
      </c>
      <c r="G35" s="45">
        <f>SUM(G30:G34)</f>
        <v>-2047848</v>
      </c>
    </row>
    <row r="36" spans="1:7" ht="12.75" customHeight="1" x14ac:dyDescent="0.3">
      <c r="A36" s="36"/>
      <c r="B36" s="37"/>
      <c r="C36" s="71"/>
      <c r="D36" s="60"/>
      <c r="E36" s="60"/>
      <c r="F36" s="60"/>
      <c r="G36" s="60"/>
    </row>
    <row r="37" spans="1:7" ht="12.75" customHeight="1" x14ac:dyDescent="0.3">
      <c r="A37" s="36"/>
      <c r="B37" s="37" t="s">
        <v>47</v>
      </c>
      <c r="C37" s="71"/>
      <c r="D37" s="44">
        <f>D24+D28+D35</f>
        <v>570791</v>
      </c>
      <c r="E37" s="44">
        <f>E24+E28+E35</f>
        <v>-1066384</v>
      </c>
      <c r="F37" s="44">
        <f>F24+F28+F35</f>
        <v>1363116</v>
      </c>
      <c r="G37" s="44">
        <f>G24+G28+G35</f>
        <v>1673323</v>
      </c>
    </row>
    <row r="38" spans="1:7" ht="12.75" customHeight="1" x14ac:dyDescent="0.3">
      <c r="A38" s="36"/>
      <c r="B38" s="38" t="s">
        <v>129</v>
      </c>
      <c r="C38" s="70">
        <v>17</v>
      </c>
      <c r="D38" s="12">
        <v>101353</v>
      </c>
      <c r="E38" s="12">
        <v>239781</v>
      </c>
      <c r="F38" s="12">
        <v>138252</v>
      </c>
      <c r="G38" s="12">
        <v>362699</v>
      </c>
    </row>
    <row r="39" spans="1:7" ht="12.75" customHeight="1" x14ac:dyDescent="0.3">
      <c r="A39" s="30"/>
      <c r="B39" s="37" t="s">
        <v>23</v>
      </c>
      <c r="C39" s="71"/>
      <c r="D39" s="46">
        <f>SUM(D37:D38)</f>
        <v>672144</v>
      </c>
      <c r="E39" s="61">
        <f>SUM(E37:E38)</f>
        <v>-826603</v>
      </c>
      <c r="F39" s="46">
        <f>SUM(F37:F38)</f>
        <v>1501368</v>
      </c>
      <c r="G39" s="61">
        <f>SUM(G37:G38)</f>
        <v>2036022</v>
      </c>
    </row>
    <row r="40" spans="1:7" ht="12.75" customHeight="1" x14ac:dyDescent="0.3">
      <c r="A40" s="30"/>
      <c r="B40" s="47"/>
      <c r="C40" s="72"/>
      <c r="D40" s="48"/>
      <c r="E40" s="32"/>
    </row>
    <row r="41" spans="1:7" ht="12.75" customHeight="1" x14ac:dyDescent="0.3">
      <c r="A41" s="30"/>
      <c r="B41" s="47"/>
      <c r="C41" s="47"/>
      <c r="D41" s="48"/>
      <c r="E41" s="49"/>
    </row>
    <row r="42" spans="1:7" ht="12.75" customHeight="1" x14ac:dyDescent="0.3">
      <c r="A42" s="30"/>
      <c r="B42" s="47"/>
      <c r="C42" s="47"/>
      <c r="D42" s="48"/>
      <c r="E42" s="49"/>
    </row>
    <row r="43" spans="1:7" ht="12.75" customHeight="1" x14ac:dyDescent="0.3">
      <c r="A43" s="30"/>
      <c r="B43" s="47"/>
      <c r="C43" s="47"/>
      <c r="D43" s="48"/>
      <c r="E43" s="49"/>
    </row>
    <row r="44" spans="1:7" ht="12.75" customHeight="1" x14ac:dyDescent="0.3">
      <c r="A44" s="30"/>
      <c r="B44" s="47"/>
      <c r="C44" s="47"/>
      <c r="D44" s="50"/>
      <c r="E44" s="32"/>
    </row>
    <row r="45" spans="1:7" x14ac:dyDescent="0.3">
      <c r="A45" s="30"/>
      <c r="B45" t="s">
        <v>58</v>
      </c>
      <c r="D45" t="s">
        <v>43</v>
      </c>
      <c r="E45" s="52"/>
    </row>
    <row r="46" spans="1:7" x14ac:dyDescent="0.3">
      <c r="A46" s="30"/>
      <c r="E46" s="54"/>
    </row>
    <row r="47" spans="1:7" x14ac:dyDescent="0.3">
      <c r="A47" s="30"/>
      <c r="B47" t="s">
        <v>97</v>
      </c>
      <c r="D47" t="s">
        <v>98</v>
      </c>
      <c r="E47" s="54"/>
    </row>
    <row r="48" spans="1:7" x14ac:dyDescent="0.3">
      <c r="A48" s="30"/>
      <c r="B48" s="51"/>
      <c r="C48" s="51"/>
      <c r="D48" s="53"/>
      <c r="E48" s="52"/>
    </row>
    <row r="49" spans="1:5" x14ac:dyDescent="0.3">
      <c r="A49" s="30"/>
      <c r="B49" s="47"/>
      <c r="C49" s="47"/>
      <c r="D49" s="50"/>
      <c r="E49" s="32"/>
    </row>
    <row r="50" spans="1:5" x14ac:dyDescent="0.3">
      <c r="A50" s="30"/>
      <c r="B50" s="47"/>
      <c r="C50" s="47"/>
      <c r="D50" s="50"/>
      <c r="E50" s="32"/>
    </row>
    <row r="51" spans="1:5" x14ac:dyDescent="0.3">
      <c r="A51" s="30"/>
      <c r="B51" s="47"/>
      <c r="C51" s="47"/>
      <c r="D51" s="50"/>
      <c r="E51" s="32"/>
    </row>
    <row r="52" spans="1:5" x14ac:dyDescent="0.3">
      <c r="A52" s="30"/>
      <c r="B52" s="47"/>
      <c r="C52" s="47"/>
      <c r="D52" s="50"/>
      <c r="E52" s="32"/>
    </row>
    <row r="53" spans="1:5" x14ac:dyDescent="0.3">
      <c r="A53" s="30"/>
      <c r="B53" s="47"/>
      <c r="C53" s="47"/>
      <c r="D53" s="50"/>
      <c r="E53" s="32"/>
    </row>
    <row r="54" spans="1:5" x14ac:dyDescent="0.3">
      <c r="A54" s="30"/>
      <c r="B54" s="47"/>
      <c r="C54" s="47"/>
      <c r="D54" s="50"/>
      <c r="E54" s="32"/>
    </row>
    <row r="55" spans="1:5" x14ac:dyDescent="0.3">
      <c r="A55" s="30"/>
      <c r="B55" s="47"/>
      <c r="C55" s="47"/>
      <c r="D55" s="50"/>
      <c r="E55" s="32"/>
    </row>
    <row r="56" spans="1:5" x14ac:dyDescent="0.3">
      <c r="A56" s="30"/>
      <c r="B56" s="47"/>
      <c r="C56" s="47"/>
      <c r="D56" s="50"/>
      <c r="E56" s="32"/>
    </row>
    <row r="57" spans="1:5" x14ac:dyDescent="0.3">
      <c r="A57" s="30"/>
      <c r="B57" s="47"/>
      <c r="C57" s="47"/>
      <c r="D57" s="50"/>
      <c r="E57" s="32"/>
    </row>
    <row r="58" spans="1:5" x14ac:dyDescent="0.3">
      <c r="A58" s="30"/>
      <c r="B58" s="47"/>
      <c r="C58" s="47"/>
      <c r="D58" s="50"/>
      <c r="E58" s="32"/>
    </row>
    <row r="59" spans="1:5" x14ac:dyDescent="0.3">
      <c r="A59" s="30"/>
      <c r="B59" s="47"/>
      <c r="C59" s="47"/>
      <c r="D59" s="50"/>
      <c r="E59" s="32"/>
    </row>
    <row r="60" spans="1:5" x14ac:dyDescent="0.3">
      <c r="A60" s="30"/>
      <c r="B60" s="47"/>
      <c r="C60" s="47"/>
      <c r="D60" s="50"/>
      <c r="E60" s="32"/>
    </row>
    <row r="61" spans="1:5" x14ac:dyDescent="0.3">
      <c r="A61" s="30"/>
      <c r="B61" s="47"/>
      <c r="C61" s="47"/>
      <c r="D61" s="50"/>
      <c r="E61" s="32"/>
    </row>
    <row r="62" spans="1:5" x14ac:dyDescent="0.3">
      <c r="A62" s="30"/>
      <c r="B62" s="47"/>
      <c r="C62" s="47"/>
      <c r="D62" s="50"/>
      <c r="E62" s="32"/>
    </row>
  </sheetData>
  <mergeCells count="5">
    <mergeCell ref="D9:E9"/>
    <mergeCell ref="F9:G9"/>
    <mergeCell ref="A2:G2"/>
    <mergeCell ref="A3:G3"/>
    <mergeCell ref="A4:G4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19"/>
  <sheetViews>
    <sheetView zoomScaleNormal="100" workbookViewId="0">
      <selection activeCell="D19" sqref="D19"/>
    </sheetView>
  </sheetViews>
  <sheetFormatPr defaultRowHeight="14.4" x14ac:dyDescent="0.3"/>
  <cols>
    <col min="1" max="1" width="6.109375" customWidth="1"/>
    <col min="2" max="2" width="45.33203125" customWidth="1"/>
    <col min="4" max="7" width="15" customWidth="1"/>
  </cols>
  <sheetData>
    <row r="2" spans="1:7" ht="18" x14ac:dyDescent="0.35">
      <c r="A2" s="132" t="s">
        <v>67</v>
      </c>
      <c r="B2" s="132"/>
      <c r="C2" s="132"/>
      <c r="D2" s="132"/>
      <c r="E2" s="132"/>
      <c r="F2" s="132"/>
      <c r="G2" s="132"/>
    </row>
    <row r="3" spans="1:7" x14ac:dyDescent="0.3">
      <c r="A3" s="133" t="s">
        <v>100</v>
      </c>
      <c r="B3" s="133"/>
      <c r="C3" s="133"/>
      <c r="D3" s="133"/>
      <c r="E3" s="133"/>
      <c r="F3" s="133"/>
      <c r="G3" s="133"/>
    </row>
    <row r="4" spans="1:7" x14ac:dyDescent="0.3">
      <c r="A4" s="134" t="s">
        <v>33</v>
      </c>
      <c r="B4" s="134"/>
      <c r="C4" s="134"/>
      <c r="D4" s="134"/>
      <c r="E4" s="134"/>
      <c r="F4" s="134"/>
      <c r="G4" s="134"/>
    </row>
    <row r="6" spans="1:7" ht="28.5" customHeight="1" x14ac:dyDescent="0.3">
      <c r="C6" s="133" t="s">
        <v>41</v>
      </c>
      <c r="D6" s="131" t="s">
        <v>107</v>
      </c>
      <c r="E6" s="131"/>
      <c r="F6" s="131" t="s">
        <v>108</v>
      </c>
      <c r="G6" s="131"/>
    </row>
    <row r="7" spans="1:7" x14ac:dyDescent="0.3">
      <c r="C7" s="133"/>
      <c r="D7" s="58" t="s">
        <v>84</v>
      </c>
      <c r="E7" s="58" t="s">
        <v>76</v>
      </c>
      <c r="F7" s="58" t="s">
        <v>84</v>
      </c>
      <c r="G7" s="58" t="s">
        <v>76</v>
      </c>
    </row>
    <row r="8" spans="1:7" x14ac:dyDescent="0.3">
      <c r="D8" s="63"/>
      <c r="E8" s="63"/>
      <c r="F8" s="63"/>
      <c r="G8" s="63"/>
    </row>
    <row r="9" spans="1:7" x14ac:dyDescent="0.3">
      <c r="B9" s="62" t="s">
        <v>48</v>
      </c>
      <c r="D9" s="64">
        <f>ОПиУ!D39</f>
        <v>672144</v>
      </c>
      <c r="E9" s="64">
        <f>ОПиУ!E39</f>
        <v>-826603</v>
      </c>
      <c r="F9" s="64">
        <f>ОПиУ!F39</f>
        <v>1501368</v>
      </c>
      <c r="G9" s="64">
        <f>ОПиУ!G39</f>
        <v>2036022</v>
      </c>
    </row>
    <row r="10" spans="1:7" x14ac:dyDescent="0.3">
      <c r="B10" s="62" t="s">
        <v>61</v>
      </c>
      <c r="D10" s="64"/>
      <c r="E10" s="64"/>
      <c r="F10" s="64"/>
      <c r="G10" s="64"/>
    </row>
    <row r="11" spans="1:7" x14ac:dyDescent="0.3">
      <c r="B11" s="90" t="s">
        <v>62</v>
      </c>
      <c r="D11" s="64">
        <v>0</v>
      </c>
      <c r="E11" s="64">
        <v>0</v>
      </c>
      <c r="F11" s="64">
        <v>0</v>
      </c>
      <c r="G11" s="64">
        <v>0</v>
      </c>
    </row>
    <row r="12" spans="1:7" x14ac:dyDescent="0.3">
      <c r="B12" s="62" t="s">
        <v>49</v>
      </c>
      <c r="D12" s="64">
        <f>D9</f>
        <v>672144</v>
      </c>
      <c r="E12" s="64">
        <f>E9</f>
        <v>-826603</v>
      </c>
      <c r="F12" s="64">
        <f>F9</f>
        <v>1501368</v>
      </c>
      <c r="G12" s="64">
        <f>G9</f>
        <v>2036022</v>
      </c>
    </row>
    <row r="17" spans="2:4" x14ac:dyDescent="0.3">
      <c r="B17" t="s">
        <v>58</v>
      </c>
      <c r="D17" t="s">
        <v>43</v>
      </c>
    </row>
    <row r="19" spans="2:4" x14ac:dyDescent="0.3">
      <c r="B19" t="s">
        <v>97</v>
      </c>
      <c r="D19" t="s">
        <v>98</v>
      </c>
    </row>
  </sheetData>
  <mergeCells count="6">
    <mergeCell ref="F6:G6"/>
    <mergeCell ref="A2:G2"/>
    <mergeCell ref="A3:G3"/>
    <mergeCell ref="A4:G4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40"/>
  <sheetViews>
    <sheetView zoomScaleNormal="100" workbookViewId="0">
      <selection activeCell="F29" sqref="F29"/>
    </sheetView>
  </sheetViews>
  <sheetFormatPr defaultRowHeight="14.4" x14ac:dyDescent="0.3"/>
  <cols>
    <col min="1" max="1" width="6.6640625" customWidth="1"/>
    <col min="2" max="2" width="62" customWidth="1"/>
    <col min="3" max="3" width="16.33203125" style="105" customWidth="1"/>
    <col min="4" max="4" width="18.5546875" style="105" customWidth="1"/>
    <col min="5" max="6" width="16.33203125" style="105" customWidth="1"/>
    <col min="7" max="7" width="20.33203125" style="105" customWidth="1"/>
    <col min="8" max="8" width="16.33203125" style="105" customWidth="1"/>
  </cols>
  <sheetData>
    <row r="2" spans="2:8" ht="15.6" x14ac:dyDescent="0.3">
      <c r="B2" s="135" t="s">
        <v>68</v>
      </c>
      <c r="C2" s="135"/>
      <c r="D2" s="135"/>
      <c r="E2" s="135"/>
      <c r="F2" s="135"/>
      <c r="G2" s="135"/>
      <c r="H2" s="135"/>
    </row>
    <row r="3" spans="2:8" ht="15.6" x14ac:dyDescent="0.3">
      <c r="B3" s="135" t="s">
        <v>100</v>
      </c>
      <c r="C3" s="135"/>
      <c r="D3" s="135"/>
      <c r="E3" s="135"/>
      <c r="F3" s="135"/>
      <c r="G3" s="135"/>
      <c r="H3" s="135"/>
    </row>
    <row r="4" spans="2:8" x14ac:dyDescent="0.3">
      <c r="B4" s="134" t="s">
        <v>33</v>
      </c>
      <c r="C4" s="134"/>
      <c r="D4" s="134"/>
      <c r="E4" s="134"/>
      <c r="F4" s="134"/>
      <c r="G4" s="134"/>
      <c r="H4" s="134"/>
    </row>
    <row r="7" spans="2:8" ht="57.75" customHeight="1" x14ac:dyDescent="0.3">
      <c r="C7" s="99" t="s">
        <v>12</v>
      </c>
      <c r="D7" s="99" t="s">
        <v>56</v>
      </c>
      <c r="E7" s="99" t="s">
        <v>13</v>
      </c>
      <c r="F7" s="99" t="s">
        <v>14</v>
      </c>
      <c r="G7" s="99" t="s">
        <v>90</v>
      </c>
      <c r="H7" s="99" t="s">
        <v>57</v>
      </c>
    </row>
    <row r="8" spans="2:8" ht="15.75" customHeight="1" x14ac:dyDescent="0.3">
      <c r="C8" s="99"/>
      <c r="D8" s="99"/>
      <c r="E8" s="99"/>
      <c r="F8" s="99"/>
      <c r="G8" s="99"/>
      <c r="H8" s="99"/>
    </row>
    <row r="9" spans="2:8" x14ac:dyDescent="0.3">
      <c r="B9" s="75" t="s">
        <v>77</v>
      </c>
      <c r="C9" s="100">
        <v>82837204</v>
      </c>
      <c r="D9" s="100">
        <v>23282853</v>
      </c>
      <c r="E9" s="100">
        <v>1436184</v>
      </c>
      <c r="F9" s="100">
        <v>-9372015</v>
      </c>
      <c r="G9" s="100">
        <v>1183599</v>
      </c>
      <c r="H9" s="100">
        <f>SUM(C9:G9)</f>
        <v>99367825</v>
      </c>
    </row>
    <row r="10" spans="2:8" x14ac:dyDescent="0.3">
      <c r="B10" s="73" t="s">
        <v>91</v>
      </c>
      <c r="C10" s="101">
        <v>0</v>
      </c>
      <c r="D10" s="101">
        <v>0</v>
      </c>
      <c r="E10" s="101">
        <v>0</v>
      </c>
      <c r="F10" s="101">
        <v>0</v>
      </c>
      <c r="G10" s="101">
        <v>2036022</v>
      </c>
      <c r="H10" s="102">
        <f t="shared" ref="H10:H22" si="0">SUM(C10:G10)</f>
        <v>2036022</v>
      </c>
    </row>
    <row r="11" spans="2:8" x14ac:dyDescent="0.3">
      <c r="B11" s="73" t="s">
        <v>111</v>
      </c>
      <c r="C11" s="101"/>
      <c r="D11" s="101"/>
      <c r="E11" s="101"/>
      <c r="F11" s="101"/>
      <c r="G11" s="101">
        <v>-1614314</v>
      </c>
      <c r="H11" s="102">
        <f t="shared" si="0"/>
        <v>-1614314</v>
      </c>
    </row>
    <row r="12" spans="2:8" ht="28.8" x14ac:dyDescent="0.3">
      <c r="B12" s="74" t="s">
        <v>92</v>
      </c>
      <c r="C12" s="101">
        <v>0</v>
      </c>
      <c r="D12" s="101">
        <v>124286</v>
      </c>
      <c r="E12" s="101">
        <v>0</v>
      </c>
      <c r="F12" s="101">
        <v>0</v>
      </c>
      <c r="G12" s="101">
        <v>0</v>
      </c>
      <c r="H12" s="102">
        <f t="shared" si="0"/>
        <v>124286</v>
      </c>
    </row>
    <row r="13" spans="2:8" ht="18" customHeight="1" x14ac:dyDescent="0.3">
      <c r="B13" s="74" t="s">
        <v>93</v>
      </c>
      <c r="C13" s="101">
        <v>0</v>
      </c>
      <c r="D13" s="101">
        <v>0</v>
      </c>
      <c r="E13" s="101">
        <v>0</v>
      </c>
      <c r="F13" s="101">
        <v>-10242</v>
      </c>
      <c r="G13" s="101">
        <v>0</v>
      </c>
      <c r="H13" s="102">
        <f t="shared" si="0"/>
        <v>-10242</v>
      </c>
    </row>
    <row r="14" spans="2:8" ht="18" customHeight="1" x14ac:dyDescent="0.3">
      <c r="B14" s="75" t="s">
        <v>109</v>
      </c>
      <c r="C14" s="104">
        <f t="shared" ref="C14:H14" si="1">SUM(C9:C13)</f>
        <v>82837204</v>
      </c>
      <c r="D14" s="104">
        <f t="shared" si="1"/>
        <v>23407139</v>
      </c>
      <c r="E14" s="104">
        <f t="shared" si="1"/>
        <v>1436184</v>
      </c>
      <c r="F14" s="104">
        <f t="shared" si="1"/>
        <v>-9382257</v>
      </c>
      <c r="G14" s="104">
        <f t="shared" si="1"/>
        <v>1605307</v>
      </c>
      <c r="H14" s="104">
        <f t="shared" si="1"/>
        <v>99903577</v>
      </c>
    </row>
    <row r="15" spans="2:8" ht="18" customHeight="1" x14ac:dyDescent="0.3">
      <c r="B15" s="74"/>
      <c r="C15" s="101"/>
      <c r="D15" s="101"/>
      <c r="E15" s="101"/>
      <c r="F15" s="101"/>
      <c r="G15" s="101"/>
      <c r="H15" s="102"/>
    </row>
    <row r="16" spans="2:8" x14ac:dyDescent="0.3">
      <c r="B16" s="75" t="s">
        <v>85</v>
      </c>
      <c r="C16" s="100">
        <v>82837204</v>
      </c>
      <c r="D16" s="100">
        <v>24912791</v>
      </c>
      <c r="E16" s="100">
        <v>1436184</v>
      </c>
      <c r="F16" s="100">
        <v>-9542733</v>
      </c>
      <c r="G16" s="100">
        <v>3141505</v>
      </c>
      <c r="H16" s="100">
        <f>SUM(C16:G16)</f>
        <v>102784951</v>
      </c>
    </row>
    <row r="17" spans="2:8" x14ac:dyDescent="0.3">
      <c r="B17" s="119" t="s">
        <v>112</v>
      </c>
      <c r="C17" s="115"/>
      <c r="D17" s="115"/>
      <c r="E17" s="115"/>
      <c r="F17" s="115"/>
      <c r="G17" s="116">
        <v>1080934</v>
      </c>
      <c r="H17" s="116">
        <f>SUM(C17:G17)</f>
        <v>1080934</v>
      </c>
    </row>
    <row r="18" spans="2:8" x14ac:dyDescent="0.3">
      <c r="B18" s="117" t="s">
        <v>113</v>
      </c>
      <c r="C18" s="118">
        <f>SUM(C16:C17)</f>
        <v>82837204</v>
      </c>
      <c r="D18" s="118">
        <f t="shared" ref="D18:H18" si="2">SUM(D16:D17)</f>
        <v>24912791</v>
      </c>
      <c r="E18" s="118">
        <f t="shared" si="2"/>
        <v>1436184</v>
      </c>
      <c r="F18" s="118">
        <f t="shared" si="2"/>
        <v>-9542733</v>
      </c>
      <c r="G18" s="118">
        <f t="shared" si="2"/>
        <v>4222439</v>
      </c>
      <c r="H18" s="118">
        <f t="shared" si="2"/>
        <v>103865885</v>
      </c>
    </row>
    <row r="19" spans="2:8" x14ac:dyDescent="0.3">
      <c r="B19" s="73" t="s">
        <v>63</v>
      </c>
      <c r="C19" s="101">
        <v>0</v>
      </c>
      <c r="D19" s="101">
        <v>0</v>
      </c>
      <c r="E19" s="101">
        <v>0</v>
      </c>
      <c r="F19" s="101">
        <v>0</v>
      </c>
      <c r="G19" s="101">
        <v>1501368</v>
      </c>
      <c r="H19" s="103">
        <f>SUM(C19:G19)</f>
        <v>1501368</v>
      </c>
    </row>
    <row r="20" spans="2:8" x14ac:dyDescent="0.3">
      <c r="B20" s="73" t="s">
        <v>111</v>
      </c>
      <c r="C20" s="101"/>
      <c r="D20" s="101"/>
      <c r="E20" s="101"/>
      <c r="F20" s="101"/>
      <c r="G20" s="101">
        <v>-3572220</v>
      </c>
      <c r="H20" s="103">
        <f>SUM(C20:G20)</f>
        <v>-3572220</v>
      </c>
    </row>
    <row r="21" spans="2:8" ht="34.5" customHeight="1" x14ac:dyDescent="0.3">
      <c r="B21" s="74" t="s">
        <v>92</v>
      </c>
      <c r="C21" s="101">
        <v>0</v>
      </c>
      <c r="D21" s="101">
        <v>250198</v>
      </c>
      <c r="E21" s="101">
        <v>0</v>
      </c>
      <c r="F21" s="101">
        <v>0</v>
      </c>
      <c r="G21" s="101">
        <v>0</v>
      </c>
      <c r="H21" s="103">
        <f t="shared" si="0"/>
        <v>250198</v>
      </c>
    </row>
    <row r="22" spans="2:8" ht="15" customHeight="1" x14ac:dyDescent="0.3">
      <c r="B22" s="74" t="s">
        <v>93</v>
      </c>
      <c r="C22" s="101">
        <v>0</v>
      </c>
      <c r="D22" s="101">
        <v>0</v>
      </c>
      <c r="E22" s="101">
        <v>0</v>
      </c>
      <c r="F22" s="101">
        <v>-33381</v>
      </c>
      <c r="G22" s="101">
        <v>0</v>
      </c>
      <c r="H22" s="103">
        <f t="shared" si="0"/>
        <v>-33381</v>
      </c>
    </row>
    <row r="23" spans="2:8" x14ac:dyDescent="0.3">
      <c r="B23" s="75" t="s">
        <v>110</v>
      </c>
      <c r="C23" s="104">
        <f>SUM(C18:C22)</f>
        <v>82837204</v>
      </c>
      <c r="D23" s="104">
        <f t="shared" ref="D23:H23" si="3">SUM(D18:D22)</f>
        <v>25162989</v>
      </c>
      <c r="E23" s="104">
        <f t="shared" si="3"/>
        <v>1436184</v>
      </c>
      <c r="F23" s="104">
        <f t="shared" si="3"/>
        <v>-9576114</v>
      </c>
      <c r="G23" s="104">
        <f t="shared" si="3"/>
        <v>2151587</v>
      </c>
      <c r="H23" s="104">
        <f t="shared" si="3"/>
        <v>102011850</v>
      </c>
    </row>
    <row r="24" spans="2:8" x14ac:dyDescent="0.3">
      <c r="H24" s="102"/>
    </row>
    <row r="25" spans="2:8" x14ac:dyDescent="0.3">
      <c r="H25" s="102"/>
    </row>
    <row r="26" spans="2:8" x14ac:dyDescent="0.3">
      <c r="H26" s="102"/>
    </row>
    <row r="27" spans="2:8" x14ac:dyDescent="0.3">
      <c r="B27" t="s">
        <v>58</v>
      </c>
      <c r="F27" s="105" t="s">
        <v>43</v>
      </c>
      <c r="H27" s="102"/>
    </row>
    <row r="28" spans="2:8" x14ac:dyDescent="0.3">
      <c r="H28" s="102"/>
    </row>
    <row r="29" spans="2:8" x14ac:dyDescent="0.3">
      <c r="B29" t="s">
        <v>97</v>
      </c>
      <c r="F29" t="s">
        <v>98</v>
      </c>
      <c r="H29" s="102"/>
    </row>
    <row r="30" spans="2:8" x14ac:dyDescent="0.3">
      <c r="H30" s="102"/>
    </row>
    <row r="31" spans="2:8" x14ac:dyDescent="0.3">
      <c r="H31" s="102"/>
    </row>
    <row r="32" spans="2:8" x14ac:dyDescent="0.3">
      <c r="H32" s="102"/>
    </row>
    <row r="33" spans="8:8" x14ac:dyDescent="0.3">
      <c r="H33" s="102"/>
    </row>
    <row r="34" spans="8:8" x14ac:dyDescent="0.3">
      <c r="H34" s="102"/>
    </row>
    <row r="35" spans="8:8" x14ac:dyDescent="0.3">
      <c r="H35" s="102"/>
    </row>
    <row r="36" spans="8:8" x14ac:dyDescent="0.3">
      <c r="H36" s="102"/>
    </row>
    <row r="37" spans="8:8" x14ac:dyDescent="0.3">
      <c r="H37" s="102"/>
    </row>
    <row r="38" spans="8:8" x14ac:dyDescent="0.3">
      <c r="H38" s="102"/>
    </row>
    <row r="39" spans="8:8" x14ac:dyDescent="0.3">
      <c r="H39" s="102"/>
    </row>
    <row r="40" spans="8:8" x14ac:dyDescent="0.3">
      <c r="H40" s="102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52"/>
  <sheetViews>
    <sheetView topLeftCell="A37" zoomScaleNormal="100" workbookViewId="0">
      <selection activeCell="F55" sqref="F55"/>
    </sheetView>
  </sheetViews>
  <sheetFormatPr defaultRowHeight="14.4" x14ac:dyDescent="0.3"/>
  <cols>
    <col min="2" max="2" width="55.44140625" customWidth="1"/>
    <col min="3" max="3" width="8.44140625" customWidth="1"/>
    <col min="4" max="4" width="14.6640625" style="101" customWidth="1"/>
    <col min="5" max="5" width="13.6640625" style="105" customWidth="1"/>
    <col min="6" max="6" width="29.33203125" customWidth="1"/>
  </cols>
  <sheetData>
    <row r="1" spans="2:5" ht="15.6" x14ac:dyDescent="0.3">
      <c r="B1" s="135" t="s">
        <v>69</v>
      </c>
      <c r="C1" s="135"/>
      <c r="D1" s="135"/>
      <c r="E1" s="135"/>
    </row>
    <row r="2" spans="2:5" x14ac:dyDescent="0.3">
      <c r="B2" s="133" t="s">
        <v>100</v>
      </c>
      <c r="C2" s="133"/>
      <c r="D2" s="133"/>
      <c r="E2" s="133"/>
    </row>
    <row r="3" spans="2:5" x14ac:dyDescent="0.3">
      <c r="B3" s="134" t="s">
        <v>33</v>
      </c>
      <c r="C3" s="134"/>
      <c r="D3" s="134"/>
      <c r="E3" s="134"/>
    </row>
    <row r="5" spans="2:5" ht="29.25" customHeight="1" x14ac:dyDescent="0.3">
      <c r="C5" s="133" t="s">
        <v>41</v>
      </c>
      <c r="D5" s="136" t="s">
        <v>108</v>
      </c>
      <c r="E5" s="136"/>
    </row>
    <row r="6" spans="2:5" x14ac:dyDescent="0.3">
      <c r="C6" s="133"/>
      <c r="D6" s="106" t="s">
        <v>84</v>
      </c>
      <c r="E6" s="106" t="s">
        <v>76</v>
      </c>
    </row>
    <row r="7" spans="2:5" x14ac:dyDescent="0.3">
      <c r="B7" s="91" t="s">
        <v>50</v>
      </c>
      <c r="C7" s="91"/>
      <c r="D7" s="113"/>
      <c r="E7" s="107"/>
    </row>
    <row r="8" spans="2:5" x14ac:dyDescent="0.3">
      <c r="B8" s="92" t="s">
        <v>114</v>
      </c>
      <c r="C8" s="91"/>
      <c r="D8" s="113">
        <v>153393</v>
      </c>
      <c r="E8" s="107">
        <v>211904</v>
      </c>
    </row>
    <row r="9" spans="2:5" x14ac:dyDescent="0.3">
      <c r="B9" s="66" t="s">
        <v>10</v>
      </c>
      <c r="C9" s="66"/>
      <c r="D9" s="108">
        <v>458730</v>
      </c>
      <c r="E9" s="108">
        <v>4782331</v>
      </c>
    </row>
    <row r="10" spans="2:5" x14ac:dyDescent="0.3">
      <c r="B10" s="93" t="s">
        <v>7</v>
      </c>
      <c r="C10" s="93"/>
      <c r="D10" s="108">
        <v>-4186178</v>
      </c>
      <c r="E10" s="108">
        <v>-2431174</v>
      </c>
    </row>
    <row r="11" spans="2:5" x14ac:dyDescent="0.3">
      <c r="B11" s="93" t="s">
        <v>115</v>
      </c>
      <c r="C11" s="93"/>
      <c r="D11" s="108">
        <v>106099</v>
      </c>
      <c r="E11" s="108">
        <v>6643</v>
      </c>
    </row>
    <row r="12" spans="2:5" x14ac:dyDescent="0.3">
      <c r="B12" s="92" t="s">
        <v>24</v>
      </c>
      <c r="C12" s="92"/>
      <c r="D12" s="108">
        <v>10668024</v>
      </c>
      <c r="E12" s="108">
        <v>11829772</v>
      </c>
    </row>
    <row r="13" spans="2:5" x14ac:dyDescent="0.3">
      <c r="B13" s="92" t="s">
        <v>25</v>
      </c>
      <c r="C13" s="92"/>
      <c r="D13" s="108">
        <v>-4713465</v>
      </c>
      <c r="E13" s="108">
        <v>-4973670</v>
      </c>
    </row>
    <row r="14" spans="2:5" x14ac:dyDescent="0.3">
      <c r="B14" s="92" t="s">
        <v>116</v>
      </c>
      <c r="C14" s="92"/>
      <c r="D14" s="108">
        <v>-232157</v>
      </c>
      <c r="E14" s="108">
        <v>-253090</v>
      </c>
    </row>
    <row r="15" spans="2:5" x14ac:dyDescent="0.3">
      <c r="B15" s="92" t="s">
        <v>117</v>
      </c>
      <c r="C15" s="92"/>
      <c r="D15" s="108">
        <v>-144779</v>
      </c>
      <c r="E15" s="108">
        <v>-135777</v>
      </c>
    </row>
    <row r="16" spans="2:5" ht="27" x14ac:dyDescent="0.3">
      <c r="B16" s="65" t="s">
        <v>118</v>
      </c>
      <c r="C16" s="65"/>
      <c r="D16" s="108">
        <v>-813020</v>
      </c>
      <c r="E16" s="108">
        <v>-885563</v>
      </c>
    </row>
    <row r="17" spans="2:5" x14ac:dyDescent="0.3">
      <c r="B17" s="65" t="s">
        <v>119</v>
      </c>
      <c r="C17" s="65"/>
      <c r="D17" s="108">
        <v>-16395069</v>
      </c>
      <c r="E17" s="108">
        <v>-17557704</v>
      </c>
    </row>
    <row r="18" spans="2:5" x14ac:dyDescent="0.3">
      <c r="B18" s="65" t="s">
        <v>120</v>
      </c>
      <c r="C18" s="65"/>
      <c r="D18" s="108">
        <v>-4843247</v>
      </c>
      <c r="E18" s="108">
        <v>-3328563</v>
      </c>
    </row>
    <row r="19" spans="2:5" x14ac:dyDescent="0.3">
      <c r="B19" s="65" t="s">
        <v>121</v>
      </c>
      <c r="C19" s="65"/>
      <c r="D19" s="108">
        <v>4230954</v>
      </c>
      <c r="E19" s="108">
        <v>5425032</v>
      </c>
    </row>
    <row r="20" spans="2:5" x14ac:dyDescent="0.3">
      <c r="B20" s="93" t="s">
        <v>26</v>
      </c>
      <c r="C20" s="93"/>
      <c r="D20" s="108">
        <v>-700</v>
      </c>
      <c r="E20" s="108">
        <v>524225</v>
      </c>
    </row>
    <row r="21" spans="2:5" x14ac:dyDescent="0.3">
      <c r="B21" s="93" t="s">
        <v>3</v>
      </c>
      <c r="C21" s="93"/>
      <c r="D21" s="108">
        <v>19452257</v>
      </c>
      <c r="E21" s="108">
        <v>27805245</v>
      </c>
    </row>
    <row r="22" spans="2:5" ht="27" x14ac:dyDescent="0.3">
      <c r="B22" s="93" t="s">
        <v>122</v>
      </c>
      <c r="C22" s="94"/>
      <c r="D22" s="108">
        <v>555</v>
      </c>
      <c r="E22" s="108">
        <v>35993</v>
      </c>
    </row>
    <row r="23" spans="2:5" x14ac:dyDescent="0.3">
      <c r="B23" s="121" t="s">
        <v>123</v>
      </c>
      <c r="D23" s="101">
        <v>-72681</v>
      </c>
      <c r="E23" s="105">
        <v>-141038</v>
      </c>
    </row>
    <row r="24" spans="2:5" ht="27" x14ac:dyDescent="0.3">
      <c r="B24" s="95" t="s">
        <v>51</v>
      </c>
      <c r="C24" s="95"/>
      <c r="D24" s="109">
        <f>SUM(D8:D23)</f>
        <v>3668716</v>
      </c>
      <c r="E24" s="109">
        <f>SUM(E8:E23)</f>
        <v>20914566</v>
      </c>
    </row>
    <row r="25" spans="2:5" x14ac:dyDescent="0.3">
      <c r="B25" s="66" t="s">
        <v>52</v>
      </c>
      <c r="C25" s="66"/>
      <c r="D25" s="108">
        <v>-130317</v>
      </c>
      <c r="E25" s="108">
        <v>-166125</v>
      </c>
    </row>
    <row r="26" spans="2:5" ht="27" x14ac:dyDescent="0.3">
      <c r="B26" s="95" t="s">
        <v>70</v>
      </c>
      <c r="C26" s="95"/>
      <c r="D26" s="109">
        <f>D24+D25</f>
        <v>3538399</v>
      </c>
      <c r="E26" s="109">
        <f>E24+E25</f>
        <v>20748441</v>
      </c>
    </row>
    <row r="27" spans="2:5" x14ac:dyDescent="0.3">
      <c r="B27" s="95" t="s">
        <v>27</v>
      </c>
      <c r="C27" s="95"/>
      <c r="D27" s="108"/>
      <c r="E27" s="110"/>
    </row>
    <row r="28" spans="2:5" x14ac:dyDescent="0.3">
      <c r="B28" s="66" t="s">
        <v>124</v>
      </c>
      <c r="C28" s="66"/>
      <c r="D28" s="108">
        <v>-28764</v>
      </c>
      <c r="E28" s="108">
        <v>-106866</v>
      </c>
    </row>
    <row r="29" spans="2:5" s="120" customFormat="1" x14ac:dyDescent="0.3">
      <c r="B29" s="121" t="s">
        <v>125</v>
      </c>
      <c r="C29" s="121"/>
      <c r="D29" s="108">
        <v>-23249</v>
      </c>
      <c r="E29" s="108">
        <v>-104391</v>
      </c>
    </row>
    <row r="30" spans="2:5" x14ac:dyDescent="0.3">
      <c r="B30" s="66" t="s">
        <v>73</v>
      </c>
      <c r="C30" s="66"/>
      <c r="D30" s="108"/>
      <c r="E30" s="108">
        <v>1282</v>
      </c>
    </row>
    <row r="31" spans="2:5" s="120" customFormat="1" ht="27" x14ac:dyDescent="0.3">
      <c r="B31" s="121" t="s">
        <v>126</v>
      </c>
      <c r="C31" s="121"/>
      <c r="D31" s="108">
        <v>31500000</v>
      </c>
      <c r="E31" s="108"/>
    </row>
    <row r="32" spans="2:5" s="120" customFormat="1" ht="27" x14ac:dyDescent="0.3">
      <c r="B32" s="121" t="s">
        <v>127</v>
      </c>
      <c r="C32" s="121"/>
      <c r="D32" s="108">
        <v>-31500000</v>
      </c>
      <c r="E32" s="108"/>
    </row>
    <row r="33" spans="2:5" x14ac:dyDescent="0.3">
      <c r="B33" s="66" t="s">
        <v>94</v>
      </c>
      <c r="C33" s="66"/>
      <c r="D33" s="108"/>
      <c r="E33" s="108"/>
    </row>
    <row r="34" spans="2:5" ht="27" x14ac:dyDescent="0.3">
      <c r="B34" s="95" t="s">
        <v>53</v>
      </c>
      <c r="C34" s="95"/>
      <c r="D34" s="109">
        <f>SUM(D28:D33)</f>
        <v>-52013</v>
      </c>
      <c r="E34" s="109">
        <f>SUM(E28:E33)</f>
        <v>-209975</v>
      </c>
    </row>
    <row r="35" spans="2:5" x14ac:dyDescent="0.3">
      <c r="B35" s="96"/>
      <c r="C35" s="96"/>
      <c r="D35" s="111"/>
      <c r="E35" s="110"/>
    </row>
    <row r="36" spans="2:5" x14ac:dyDescent="0.3">
      <c r="B36" s="95" t="s">
        <v>28</v>
      </c>
      <c r="C36" s="95"/>
      <c r="D36" s="108"/>
      <c r="E36" s="110"/>
    </row>
    <row r="37" spans="2:5" x14ac:dyDescent="0.3">
      <c r="B37" s="96" t="s">
        <v>29</v>
      </c>
      <c r="C37" s="96"/>
      <c r="D37" s="108">
        <v>1232415</v>
      </c>
      <c r="E37" s="108">
        <v>507463</v>
      </c>
    </row>
    <row r="38" spans="2:5" x14ac:dyDescent="0.3">
      <c r="B38" s="96" t="s">
        <v>71</v>
      </c>
      <c r="C38" s="96"/>
      <c r="D38" s="108">
        <v>-8180643</v>
      </c>
      <c r="E38" s="108">
        <v>-5610902</v>
      </c>
    </row>
    <row r="39" spans="2:5" x14ac:dyDescent="0.3">
      <c r="B39" s="96" t="s">
        <v>64</v>
      </c>
      <c r="C39" s="96"/>
      <c r="D39" s="108"/>
      <c r="E39" s="108">
        <v>5202363</v>
      </c>
    </row>
    <row r="40" spans="2:5" x14ac:dyDescent="0.3">
      <c r="B40" s="96" t="s">
        <v>72</v>
      </c>
      <c r="C40" s="96"/>
      <c r="D40" s="108">
        <v>-2663824</v>
      </c>
      <c r="E40" s="108">
        <v>-3480521</v>
      </c>
    </row>
    <row r="41" spans="2:5" s="120" customFormat="1" x14ac:dyDescent="0.3">
      <c r="B41" s="122" t="s">
        <v>128</v>
      </c>
      <c r="C41" s="122"/>
      <c r="D41" s="108">
        <v>-3572220</v>
      </c>
      <c r="E41" s="108">
        <v>-807157</v>
      </c>
    </row>
    <row r="42" spans="2:5" x14ac:dyDescent="0.3">
      <c r="B42" s="96" t="s">
        <v>123</v>
      </c>
      <c r="C42" s="96"/>
      <c r="D42" s="108">
        <v>-10250</v>
      </c>
      <c r="E42" s="108"/>
    </row>
    <row r="43" spans="2:5" ht="27" x14ac:dyDescent="0.3">
      <c r="B43" s="95" t="s">
        <v>30</v>
      </c>
      <c r="C43" s="97"/>
      <c r="D43" s="109">
        <f>SUM(D37:D42)</f>
        <v>-13194522</v>
      </c>
      <c r="E43" s="109">
        <f>SUM(E37:E42)</f>
        <v>-4188754</v>
      </c>
    </row>
    <row r="44" spans="2:5" ht="27" x14ac:dyDescent="0.3">
      <c r="B44" s="65" t="s">
        <v>54</v>
      </c>
      <c r="C44" s="68"/>
      <c r="D44" s="108">
        <v>299970</v>
      </c>
      <c r="E44" s="108">
        <v>-232579</v>
      </c>
    </row>
    <row r="45" spans="2:5" x14ac:dyDescent="0.3">
      <c r="B45" s="67" t="s">
        <v>55</v>
      </c>
      <c r="C45" s="69"/>
      <c r="D45" s="109">
        <f>D26+D34+D43+D44</f>
        <v>-9408166</v>
      </c>
      <c r="E45" s="109">
        <f>E26+E34+E43+E44</f>
        <v>16117133</v>
      </c>
    </row>
    <row r="46" spans="2:5" ht="15" customHeight="1" x14ac:dyDescent="0.3">
      <c r="B46" s="95" t="s">
        <v>31</v>
      </c>
      <c r="C46" s="97">
        <v>3</v>
      </c>
      <c r="D46" s="109">
        <v>41239167</v>
      </c>
      <c r="E46" s="109">
        <v>22989891</v>
      </c>
    </row>
    <row r="47" spans="2:5" ht="27" x14ac:dyDescent="0.3">
      <c r="B47" s="95" t="s">
        <v>32</v>
      </c>
      <c r="C47" s="97">
        <v>3</v>
      </c>
      <c r="D47" s="109">
        <f>D46+D45</f>
        <v>31831001</v>
      </c>
      <c r="E47" s="109">
        <f>E46+E45</f>
        <v>39107024</v>
      </c>
    </row>
    <row r="48" spans="2:5" x14ac:dyDescent="0.3">
      <c r="B48" s="95"/>
      <c r="C48" s="97"/>
      <c r="D48" s="111"/>
      <c r="E48" s="111"/>
    </row>
    <row r="49" spans="2:5" x14ac:dyDescent="0.3">
      <c r="B49" s="98"/>
      <c r="D49" s="114"/>
      <c r="E49" s="112"/>
    </row>
    <row r="50" spans="2:5" x14ac:dyDescent="0.3">
      <c r="B50" t="s">
        <v>58</v>
      </c>
      <c r="D50" s="101" t="s">
        <v>43</v>
      </c>
    </row>
    <row r="52" spans="2:5" x14ac:dyDescent="0.3">
      <c r="B52" s="120" t="s">
        <v>97</v>
      </c>
      <c r="D52" s="120" t="s">
        <v>98</v>
      </c>
    </row>
  </sheetData>
  <mergeCells count="5">
    <mergeCell ref="B1:E1"/>
    <mergeCell ref="B3:E3"/>
    <mergeCell ref="C5:C6"/>
    <mergeCell ref="D5:E5"/>
    <mergeCell ref="B2:E2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2018-07-26T04:39:51Z</dcterms:modified>
</cp:coreProperties>
</file>