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ps01\Folders\Public\"/>
    </mc:Choice>
  </mc:AlternateContent>
  <xr:revisionPtr revIDLastSave="0" documentId="8_{FEDACCA7-07C9-4752-8BF2-F02C5EDE07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1" sheetId="15" r:id="rId1"/>
    <sheet name="Ф2" sheetId="10" r:id="rId2"/>
    <sheet name="Ф3" sheetId="16" r:id="rId3"/>
    <sheet name="Ф4" sheetId="3" r:id="rId4"/>
  </sheets>
  <definedNames>
    <definedName name="_xlnm.Print_Area" localSheetId="0">ф1!$A$1:$D$54</definedName>
    <definedName name="_xlnm.Print_Area" localSheetId="2">Ф3!$A$1:$D$63</definedName>
    <definedName name="_xlnm.Print_Area" localSheetId="3">Ф4!$A$1:$M$38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7" i="3" l="1"/>
  <c r="C33" i="15" l="1"/>
  <c r="C46" i="16" l="1"/>
  <c r="C30" i="10" l="1"/>
  <c r="E15" i="3" l="1"/>
  <c r="E21" i="3" s="1"/>
  <c r="C32" i="3"/>
  <c r="C56" i="16" l="1"/>
  <c r="D52" i="16"/>
  <c r="C52" i="16"/>
  <c r="D46" i="16"/>
  <c r="D49" i="10" l="1"/>
  <c r="D30" i="10"/>
  <c r="D17" i="10"/>
  <c r="D21" i="10" s="1"/>
  <c r="D38" i="10" s="1"/>
  <c r="D41" i="10" l="1"/>
  <c r="D24" i="16"/>
  <c r="D36" i="16" s="1"/>
  <c r="D38" i="16" s="1"/>
  <c r="D57" i="16" s="1"/>
  <c r="D53" i="10" l="1"/>
  <c r="D51" i="10"/>
  <c r="D43" i="15" l="1"/>
  <c r="D27" i="15" l="1"/>
  <c r="D45" i="15" l="1"/>
  <c r="D33" i="15"/>
  <c r="M30" i="3"/>
  <c r="M18" i="3"/>
  <c r="K15" i="3"/>
  <c r="M20" i="3"/>
  <c r="M29" i="3"/>
  <c r="D46" i="15" l="1"/>
  <c r="M19" i="3"/>
  <c r="I27" i="3"/>
  <c r="I32" i="3" s="1"/>
  <c r="I15" i="3"/>
  <c r="I21" i="3" s="1"/>
  <c r="K21" i="3"/>
  <c r="G27" i="3"/>
  <c r="G32" i="3" s="1"/>
  <c r="G15" i="3"/>
  <c r="G21" i="3" s="1"/>
  <c r="M11" i="3"/>
  <c r="C43" i="15"/>
  <c r="C45" i="15" s="1"/>
  <c r="C27" i="15"/>
  <c r="C46" i="15" l="1"/>
  <c r="C49" i="10" l="1"/>
  <c r="C17" i="10"/>
  <c r="C21" i="10" s="1"/>
  <c r="C38" i="10" l="1"/>
  <c r="C41" i="10" l="1"/>
  <c r="C24" i="16"/>
  <c r="C36" i="16" s="1"/>
  <c r="C38" i="16" s="1"/>
  <c r="C57" i="16" s="1"/>
  <c r="K27" i="3" l="1"/>
  <c r="C53" i="10"/>
  <c r="C51" i="10"/>
  <c r="M31" i="3"/>
  <c r="K32" i="3" l="1"/>
  <c r="M16" i="3"/>
  <c r="C21" i="3" l="1"/>
  <c r="M14" i="3"/>
  <c r="M13" i="3"/>
  <c r="M15" i="3" l="1"/>
  <c r="M21" i="3" s="1"/>
  <c r="E27" i="3" l="1"/>
  <c r="E32" i="3" s="1"/>
  <c r="M26" i="3"/>
  <c r="M25" i="3"/>
  <c r="M27" i="3" l="1"/>
  <c r="M32" i="3"/>
</calcChain>
</file>

<file path=xl/sharedStrings.xml><?xml version="1.0" encoding="utf-8"?>
<sst xmlns="http://schemas.openxmlformats.org/spreadsheetml/2006/main" count="187" uniqueCount="147">
  <si>
    <t>Прочие активы</t>
  </si>
  <si>
    <t>Уставный капитал</t>
  </si>
  <si>
    <t>(в тысячах казахстанских тенге)</t>
  </si>
  <si>
    <t>АКТИВЫ</t>
  </si>
  <si>
    <t>ОБЯЗАТЕЛЬСТВА</t>
  </si>
  <si>
    <t>АКЦИОНЕРНОЕ ОБЩЕСТВО «ИНВЕСТИЦИОННЫЙ ДОМ  «FINCRAFT»</t>
  </si>
  <si>
    <t>Прочие доходы/(расходы)</t>
  </si>
  <si>
    <t>Резерв переоценки финансовых активов, имеющихся в наличии для продажи</t>
  </si>
  <si>
    <t>Итого совокупный убыток за год</t>
  </si>
  <si>
    <t>Чистая прибыль</t>
  </si>
  <si>
    <t>Итого совокупный доход</t>
  </si>
  <si>
    <t>Выплата дивидендов акционеру</t>
  </si>
  <si>
    <t>Дисконт при первоначальном признании займов, выданных связанным сторонам</t>
  </si>
  <si>
    <t>Расходы на персонал</t>
  </si>
  <si>
    <t>Непокрытая прибыль</t>
  </si>
  <si>
    <t>Председатель Правления Колдасов Е.Т.</t>
  </si>
  <si>
    <t>____________________</t>
  </si>
  <si>
    <t>Главный бухгалтер Сатпаева Ш.К.</t>
  </si>
  <si>
    <t>Приме-чания</t>
  </si>
  <si>
    <t>Итого капитал</t>
  </si>
  <si>
    <t>Процентные доходы</t>
  </si>
  <si>
    <t>Процентный доход по договорам обратной покупки РЕПО</t>
  </si>
  <si>
    <t>Процентный доход(расход) по займам</t>
  </si>
  <si>
    <t>Процентный доход по средствам в банках</t>
  </si>
  <si>
    <t>Прочие процентные доходы</t>
  </si>
  <si>
    <t>Итого процентный доход</t>
  </si>
  <si>
    <t>Чистые комиссионные доходы</t>
  </si>
  <si>
    <t>Чистая прибыль/ (убыток) по операциям c иностранной валютой</t>
  </si>
  <si>
    <t>Чистая прибыль/(убыток) по операциям с финансовыми активами по справедливой стоимости через прибыль или убыток</t>
  </si>
  <si>
    <t>Чистая реализованная прибыль от выбытия финансовых активов, оцениваемым по справедливой стоимости через прочий совокупный доход</t>
  </si>
  <si>
    <t>Доходы/(убытки) от обесценения финансовых активов, оцениваемых по справедливой стоимости через прочий совокупный доход</t>
  </si>
  <si>
    <t>Чистые непроцентные доходы/(расходы)</t>
  </si>
  <si>
    <t>Прочие операционные расходы</t>
  </si>
  <si>
    <t>Прибыль/(убыток) до расходов по налогу на прибыль</t>
  </si>
  <si>
    <t>Расходы по налогу на прибыль</t>
  </si>
  <si>
    <t>Чистая прибыль/(убыток) за период</t>
  </si>
  <si>
    <t>Прочий совокупный доход:</t>
  </si>
  <si>
    <t>Статьи, которые впоследствии не могут быть реклассифицированы в состав прибылей или убытков:</t>
  </si>
  <si>
    <t>Нереализованный доход от переоценки долевых финансовых активов, оцениваемых по справедливой стоимости через прочий совокупный доход</t>
  </si>
  <si>
    <t>Статьи, которые впоследствии могут быть реклассифицированы в состав прибылей или убытков:</t>
  </si>
  <si>
    <t>Нереализованный доход от переоценки долговых финансовых активов, оцениваемым по справедливой стоимости через прочий совокупный доход</t>
  </si>
  <si>
    <t>Прочий совокупный доход за год</t>
  </si>
  <si>
    <t xml:space="preserve">Итого совокупный доход/(убыток) за период </t>
  </si>
  <si>
    <t>2021 года</t>
  </si>
  <si>
    <t>Основные средства и нематериальные активы</t>
  </si>
  <si>
    <t>Активы в форме права пользования (за вычетом амортизации и убытков от обесценения)</t>
  </si>
  <si>
    <t>Гудвилл</t>
  </si>
  <si>
    <t>Страховые премии и активы по перестрахованию</t>
  </si>
  <si>
    <t>Нераспределенная прибыль предыдущих лет</t>
  </si>
  <si>
    <t>Нераспределенная прибыль отчетного периода</t>
  </si>
  <si>
    <t>Доходы от страховой деятельности</t>
  </si>
  <si>
    <t xml:space="preserve">* неаудированный </t>
  </si>
  <si>
    <t>Прим.</t>
  </si>
  <si>
    <t xml:space="preserve">Денежные средства и их эквиваленты  </t>
  </si>
  <si>
    <t>Счета и депозиты в банках и прочих финансовых институтах</t>
  </si>
  <si>
    <t>Операции "обратное РЕПО"</t>
  </si>
  <si>
    <t>Ценные бумаги, оцениваемые по справедливой стоимости, изменения которых отражаются в составе прибыли или убытка</t>
  </si>
  <si>
    <t>Ценные бумаги, учитываемые по справедливой стоимости через прочий совокупный доход</t>
  </si>
  <si>
    <t>Ценные бумаги, учитываемые по амортизированной стоимости (за вычетом резервов на обесценение)</t>
  </si>
  <si>
    <t>Дебиторская задолженность</t>
  </si>
  <si>
    <t>Долгосрочные активы, предназначенные для продажи</t>
  </si>
  <si>
    <t xml:space="preserve">Текущий налоговый актив </t>
  </si>
  <si>
    <t xml:space="preserve">Отложенный налоговый актив </t>
  </si>
  <si>
    <t>Всего активов</t>
  </si>
  <si>
    <t>Всего обязательств</t>
  </si>
  <si>
    <t>Акционерный капитал</t>
  </si>
  <si>
    <t>Изъятый капитал</t>
  </si>
  <si>
    <t>Резерв изменений справедливой стоимости финансовых активов</t>
  </si>
  <si>
    <t>Всего капитала, причитающегося акционерам Группы</t>
  </si>
  <si>
    <t>Доля неконтролирующих акционеров</t>
  </si>
  <si>
    <t>Всего капитала</t>
  </si>
  <si>
    <t>Всего обязательств и капитала</t>
  </si>
  <si>
    <t>Резерв по пересчету иностранной валюты</t>
  </si>
  <si>
    <t>Приобретение дочерней организации</t>
  </si>
  <si>
    <t>Стабилизационный резерв</t>
  </si>
  <si>
    <t>Перевод из стабилизационного резерва</t>
  </si>
  <si>
    <t>Авансы выданные</t>
  </si>
  <si>
    <t>Краткосрочные финансовые обязательства</t>
  </si>
  <si>
    <t>Начисленные расходы и прочие обязательства</t>
  </si>
  <si>
    <t>Страховые обязательства</t>
  </si>
  <si>
    <t>2020 года</t>
  </si>
  <si>
    <t>Процентный доход по финансовым активам по справедливой стоимости</t>
  </si>
  <si>
    <t>Процентный расход по краткосрочным финансовым обязательствам</t>
  </si>
  <si>
    <t>Понесенные страховые выплаты за минусом перестрахования</t>
  </si>
  <si>
    <t>За период,  закончившийся</t>
  </si>
  <si>
    <t>КАПИТАЛ</t>
  </si>
  <si>
    <t>31 декабря</t>
  </si>
  <si>
    <t>Прочие решения акционера</t>
  </si>
  <si>
    <t>В тыс. тенге</t>
  </si>
  <si>
    <t>ДВИЖЕНИЕ ДЕНЕЖНЫХ СРЕДСТВ ОТ</t>
  </si>
  <si>
    <t>ОПЕРАЦИОННОЙ ДЕЯТЕЛЬНОСТИ:</t>
  </si>
  <si>
    <t>Прибыль до корпоративного подоходного налога</t>
  </si>
  <si>
    <t>Корректировки на:</t>
  </si>
  <si>
    <t>Чистые нереализованные (доходы)/расходы по операциям с финансовыми активами, оцениваемых по справедливой стоимости через прибыль или убыток</t>
  </si>
  <si>
    <t xml:space="preserve">Прибыль от выбытия финансовых активов, оцениваемых по справедливой стоимости через прочий совокупный доход </t>
  </si>
  <si>
    <t>Чистые расходы/(доходы) по нереализованной переоценке иностранной валюты</t>
  </si>
  <si>
    <t>Нереализованные доходы от восстановления финансовых активов, оцениваемых по справедливой стоимости через прочий совокупный доход</t>
  </si>
  <si>
    <t xml:space="preserve">Формирование резерва под обесценение </t>
  </si>
  <si>
    <t xml:space="preserve">Износ основных средств и амортизация активов в виде права пользования и нематериальных активов  </t>
  </si>
  <si>
    <t>Изменения в начисленных расходах по отпускам</t>
  </si>
  <si>
    <t>Амортизация дисконта по финансовым активам, оцениваемым через прочий совокупный доход и по финансовым активам, оцениваемым по справедливой стоимости через прибыль или убыток</t>
  </si>
  <si>
    <t>Амортизация дисконта по займам, выданным связанным сторонам</t>
  </si>
  <si>
    <t>Изменение в начисленных процентных расходах по аренде</t>
  </si>
  <si>
    <t>Изменение в резервах незаработанных страховых премий</t>
  </si>
  <si>
    <t>Изменение в резервах по убыткам и расходам на урегулирование страховых требований</t>
  </si>
  <si>
    <t>Денежные средства (использованные в)/ от операционной деятельности до изменения операционных активов и обязательств</t>
  </si>
  <si>
    <t>Уменьшение/(увеличение) в операционных активах:</t>
  </si>
  <si>
    <t>Торговая дебиторская задолженность</t>
  </si>
  <si>
    <t>Страховые активы</t>
  </si>
  <si>
    <t>Текущие налоговые активы</t>
  </si>
  <si>
    <t>Увеличение/(уменьшение) в операционных обязательствах:</t>
  </si>
  <si>
    <t>Чистые денежные средства,  использованные в операционной деятельности до расходов по корпоративному подоходному налогу</t>
  </si>
  <si>
    <t>Корпоративный подоходный налог уплаченный</t>
  </si>
  <si>
    <t>Чистые денежные средства, использованные в операционной деятельности</t>
  </si>
  <si>
    <t>ДВИЖЕНИЕ ДЕНЕЖНЫХ СРЕДСТВ ОТ ИНВЕСТИЦИОННОЙ ДЕЯТЕЛЬНОСТИ:</t>
  </si>
  <si>
    <t xml:space="preserve">Приобретение дочерней организации за вычетом полученных денежных средств их </t>
  </si>
  <si>
    <t xml:space="preserve">Приобретение основных средств </t>
  </si>
  <si>
    <t>Поступления от продажи основных средств</t>
  </si>
  <si>
    <t xml:space="preserve">Поступления от продажи и погашения финансовых активов, оцениваемых по справедливой стоимости через прочий совокупный доход (МСФО 39 - финансовых активов доступных для продажи) </t>
  </si>
  <si>
    <t>Приобретение финансовых активов, оцениваемых по справедливой стоимости через прочий совокупный доход (МСФО 39 - финансовых активов доступных для продажи)</t>
  </si>
  <si>
    <t>Чистые денежные средства, полученные от инвестиционной деятельности</t>
  </si>
  <si>
    <t>ДВИЖЕНИЕ ДЕНЕЖНЫХ СРЕДСТВ ОТ ФИНАНСОВОЙ ДЕЯТЕЛЬНОСТИ:</t>
  </si>
  <si>
    <t xml:space="preserve">Выплата дивидендов </t>
  </si>
  <si>
    <t>Займы, выданные связанным сторонам</t>
  </si>
  <si>
    <t>Возврат займов, выданных связанным сторонам</t>
  </si>
  <si>
    <t>Выплата основной суммы обязательств по аренде</t>
  </si>
  <si>
    <t>Чистое уменьшение в денежных средствах и их эквивалентах</t>
  </si>
  <si>
    <t>Влияние изменений обменных курсов на денежные средства и их эквиваленты</t>
  </si>
  <si>
    <t>Влияние изменений ожидаемых кредитных убытков на денежные средства и их эквиваленты</t>
  </si>
  <si>
    <t>Денежные средства и их эквиваленты, на начало года</t>
  </si>
  <si>
    <t>Денежные средства и их эквиваленты, на конец года</t>
  </si>
  <si>
    <t xml:space="preserve">Финансовые активы, оцениваемые по справедливой стоимости через прибыль или убыток </t>
  </si>
  <si>
    <t>Чистые денежные средства, использованные в финансовой деятельности</t>
  </si>
  <si>
    <t>На 1 января 2021 года</t>
  </si>
  <si>
    <t>На 1 января 2020 года</t>
  </si>
  <si>
    <t>ПО СОСТОЯНИЮ НА 30 СЕНТЯБРЯ 2021 ГОДА</t>
  </si>
  <si>
    <t>30 сентября*</t>
  </si>
  <si>
    <t>ЗА ПЕРИОД, ЗАКОНЧИВШИЙСЯ 30 СЕНТЯБРЯ 2021 ГОДА</t>
  </si>
  <si>
    <t>За период,  закончившийся 30 сентября 2021 года</t>
  </si>
  <si>
    <t>За период,  закончившийся 30 сентября 2020 года</t>
  </si>
  <si>
    <t>На 30 сентября 2020 года</t>
  </si>
  <si>
    <t>На 30 сентября 2021 года</t>
  </si>
  <si>
    <t>Прочий совокупный доход (убыток)</t>
  </si>
  <si>
    <t>ПРОМЕЖУТОЧНЫЙ КОНСОЛИДИРОВАННЫЙ СОКРАЩЕННЫЙ ОТЧЕТ О ФИНАНСОВОМ ПОЛОЖЕНИИ</t>
  </si>
  <si>
    <t>ПРОМЕЖУТОЧНЫЙ КОНСОЛИДИРОВАННЫЙ СОКРАЩЕННЫЙ ОТЧЕТ О СОВОКУПНОМ ДОХОДЕ</t>
  </si>
  <si>
    <t>ПРОМЕЖУТОЧНЫЙ КОНСОЛИДИРОВАННЫЙ СОКРАЩЕННЫЙ ОТЧЕТ О ДВИЖЕНИИ ДЕНЕЖНЫХ СРЕДСТВ</t>
  </si>
  <si>
    <t>ПРОМЕЖУТОЧНЫЙ КОНСОЛИДИРОВАННЫЙ СОКРАЩЕННЫЙ ОТЧЕТ ОБ ИЗМЕНЕНИЯХ В КАПИТАЛЕ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</si>
</sst>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-* #,##0_р_._-;\-* #,##0_р_._-;_-* &quot;-&quot;_р_._-;_-@_-"/>
    <numFmt numFmtId="165" formatCode="_-* #,##0.00_р_._-;\-* #,##0.00_р_._-;_-* &quot;-&quot;??_р_._-;_-@_-"/>
    <numFmt numFmtId="166" formatCode="_(* #,##0.00_);_(* \(#,##0.00\);_(* &quot;-&quot;??_);_(@_)"/>
    <numFmt numFmtId="167" formatCode="_([$€]* #,##0.00_);_([$€]* \(#,##0.00\);_([$€]* &quot;-&quot;??_);_(@_)"/>
    <numFmt numFmtId="168" formatCode="_-* #,##0.00[$€]_-;\-* #,##0.00[$€]_-;_-* &quot;-&quot;??[$€]_-;_-@_-"/>
    <numFmt numFmtId="169" formatCode="_-* #&quot;,&quot;##0\ _р_._-;\-* #&quot;,&quot;##0\ _р_._-;_-* &quot;-&quot;\ _р_._-;_-@_-"/>
    <numFmt numFmtId="170" formatCode="_-* #&quot;,&quot;##0.00\ _р_._-;\-* #&quot;,&quot;##0.00\ _р_._-;_-* &quot;-&quot;??\ _р_._-;_-@_-"/>
    <numFmt numFmtId="171" formatCode="_-* #,##0.00_K_Z_T_-;\-* #,##0.00_K_Z_T_-;_-* &quot;-&quot;??_K_Z_T_-;_-@_-"/>
    <numFmt numFmtId="172" formatCode="_(&quot;$&quot;* #,##0_);_(&quot;$&quot;* \(#,##0\);_(&quot;$&quot;* &quot;-&quot;_);_(@_)"/>
    <numFmt numFmtId="173" formatCode="_(* #,##0.000_);_(* \(#,##0.000\);_(* &quot;-&quot;??_);_(@_)"/>
    <numFmt numFmtId="174" formatCode="_(* #,##0_);_(* \(#,##0\);_(* &quot;-&quot;??_);_(@_)"/>
    <numFmt numFmtId="175" formatCode="_(* #,##0_);_(* \(#,##0\);_(* &quot;-&quot;_);_(@_)"/>
    <numFmt numFmtId="176" formatCode="_-* #,##0_-;\-* #,##0_-;_-* &quot;-&quot;??_-;_-@_-"/>
    <numFmt numFmtId="177" formatCode="_(#,##0_);_(\(#,##0\);_(&quot;-&quot;_);_(@_)"/>
  </numFmts>
  <fonts count="5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name val="Helv"/>
    </font>
    <font>
      <sz val="10"/>
      <color indexed="10"/>
      <name val="Arial Cyr"/>
      <family val="2"/>
      <charset val="204"/>
    </font>
    <font>
      <sz val="10"/>
      <name val="Antiqua"/>
    </font>
    <font>
      <sz val="10"/>
      <color indexed="17"/>
      <name val="Arial Cyr"/>
      <family val="2"/>
      <charset val="204"/>
    </font>
    <font>
      <sz val="11"/>
      <name val="돋움"/>
      <family val="3"/>
      <charset val="129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</borders>
  <cellStyleXfs count="162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0" fillId="0" borderId="0">
      <alignment horizontal="right" vertical="top"/>
    </xf>
    <xf numFmtId="0" fontId="10" fillId="0" borderId="0">
      <alignment horizontal="left" vertical="top"/>
    </xf>
    <xf numFmtId="0" fontId="10" fillId="0" borderId="0">
      <alignment horizontal="right" vertical="top"/>
    </xf>
    <xf numFmtId="0" fontId="11" fillId="0" borderId="0">
      <alignment horizontal="center" vertical="top"/>
    </xf>
    <xf numFmtId="0" fontId="10" fillId="0" borderId="0">
      <alignment horizontal="left" vertical="top"/>
    </xf>
    <xf numFmtId="0" fontId="10" fillId="0" borderId="0">
      <alignment horizontal="left" vertical="top"/>
    </xf>
    <xf numFmtId="0" fontId="10" fillId="0" borderId="0">
      <alignment horizontal="left" vertical="top"/>
    </xf>
    <xf numFmtId="0" fontId="10" fillId="0" borderId="0">
      <alignment horizontal="left" vertical="top"/>
    </xf>
    <xf numFmtId="0" fontId="11" fillId="0" borderId="0">
      <alignment horizontal="center" vertical="top"/>
    </xf>
    <xf numFmtId="0" fontId="12" fillId="0" borderId="0">
      <alignment horizontal="center" vertical="top"/>
    </xf>
    <xf numFmtId="0" fontId="11" fillId="0" borderId="0">
      <alignment horizontal="center" vertical="top"/>
    </xf>
    <xf numFmtId="0" fontId="11" fillId="0" borderId="0">
      <alignment horizontal="center" vertical="top"/>
    </xf>
    <xf numFmtId="0" fontId="10" fillId="0" borderId="0">
      <alignment horizontal="left" vertical="top"/>
    </xf>
    <xf numFmtId="0" fontId="10" fillId="0" borderId="0">
      <alignment horizontal="right" vertical="top"/>
    </xf>
    <xf numFmtId="0" fontId="10" fillId="0" borderId="0">
      <alignment horizontal="right" vertical="top"/>
    </xf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13" fillId="8" borderId="3" applyNumberFormat="0" applyAlignment="0" applyProtection="0"/>
    <xf numFmtId="0" fontId="14" fillId="21" borderId="4" applyNumberFormat="0" applyAlignment="0" applyProtection="0"/>
    <xf numFmtId="0" fontId="15" fillId="21" borderId="3" applyNumberFormat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21" fillId="22" borderId="9" applyNumberFormat="0" applyAlignment="0" applyProtection="0"/>
    <xf numFmtId="0" fontId="22" fillId="0" borderId="0" applyNumberFormat="0" applyFill="0" applyBorder="0" applyAlignment="0" applyProtection="0"/>
    <xf numFmtId="0" fontId="23" fillId="23" borderId="0" applyNumberFormat="0" applyBorder="0" applyAlignment="0" applyProtection="0"/>
    <xf numFmtId="0" fontId="8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8" fillId="0" borderId="0"/>
    <xf numFmtId="0" fontId="24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25" fillId="0" borderId="0"/>
    <xf numFmtId="0" fontId="2" fillId="0" borderId="0"/>
    <xf numFmtId="0" fontId="26" fillId="4" borderId="0" applyNumberFormat="0" applyBorder="0" applyAlignment="0" applyProtection="0"/>
    <xf numFmtId="0" fontId="27" fillId="0" borderId="0" applyNumberFormat="0" applyFill="0" applyBorder="0" applyAlignment="0" applyProtection="0"/>
    <xf numFmtId="0" fontId="8" fillId="24" borderId="10" applyNumberFormat="0" applyFont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8" fillId="0" borderId="11" applyNumberFormat="0" applyFill="0" applyAlignment="0" applyProtection="0"/>
    <xf numFmtId="0" fontId="29" fillId="0" borderId="0"/>
    <xf numFmtId="0" fontId="30" fillId="0" borderId="0" applyNumberForma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1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71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2" fillId="5" borderId="0" applyNumberFormat="0" applyBorder="0" applyAlignment="0" applyProtection="0"/>
    <xf numFmtId="0" fontId="33" fillId="0" borderId="0">
      <alignment vertical="center"/>
    </xf>
    <xf numFmtId="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0" fillId="0" borderId="0">
      <alignment horizontal="left" vertical="top"/>
    </xf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" fillId="0" borderId="0"/>
    <xf numFmtId="165" fontId="9" fillId="0" borderId="0" applyFont="0" applyFill="0" applyBorder="0" applyAlignment="0" applyProtection="0"/>
    <xf numFmtId="0" fontId="10" fillId="0" borderId="0">
      <alignment horizontal="left" vertical="top"/>
    </xf>
    <xf numFmtId="0" fontId="10" fillId="0" borderId="0">
      <alignment horizontal="right" vertical="top"/>
    </xf>
    <xf numFmtId="0" fontId="10" fillId="0" borderId="0">
      <alignment horizontal="left" vertical="top"/>
    </xf>
    <xf numFmtId="43" fontId="8" fillId="0" borderId="0" applyFont="0" applyFill="0" applyBorder="0" applyAlignment="0" applyProtection="0"/>
    <xf numFmtId="0" fontId="9" fillId="0" borderId="0"/>
    <xf numFmtId="0" fontId="41" fillId="0" borderId="0"/>
    <xf numFmtId="0" fontId="2" fillId="0" borderId="0"/>
    <xf numFmtId="165" fontId="9" fillId="0" borderId="0" applyFont="0" applyFill="0" applyBorder="0" applyAlignment="0" applyProtection="0"/>
    <xf numFmtId="0" fontId="42" fillId="0" borderId="0"/>
    <xf numFmtId="0" fontId="9" fillId="0" borderId="0"/>
    <xf numFmtId="43" fontId="1" fillId="0" borderId="0" applyFont="0" applyFill="0" applyBorder="0" applyAlignment="0" applyProtection="0"/>
    <xf numFmtId="0" fontId="11" fillId="0" borderId="0">
      <alignment horizontal="center" vertical="top"/>
    </xf>
    <xf numFmtId="43" fontId="41" fillId="0" borderId="0" applyFont="0" applyFill="0" applyBorder="0" applyAlignment="0" applyProtection="0"/>
  </cellStyleXfs>
  <cellXfs count="175">
    <xf numFmtId="0" fontId="0" fillId="0" borderId="0" xfId="0"/>
    <xf numFmtId="0" fontId="3" fillId="2" borderId="0" xfId="1" applyFont="1" applyFill="1" applyAlignment="1">
      <alignment horizontal="left" vertical="center"/>
    </xf>
    <xf numFmtId="0" fontId="2" fillId="2" borderId="0" xfId="1" applyFill="1"/>
    <xf numFmtId="0" fontId="3" fillId="2" borderId="0" xfId="1" applyFont="1" applyFill="1" applyAlignment="1">
      <alignment horizontal="justify" vertical="center"/>
    </xf>
    <xf numFmtId="0" fontId="4" fillId="2" borderId="0" xfId="1" applyFont="1" applyFill="1" applyAlignment="1">
      <alignment vertical="center"/>
    </xf>
    <xf numFmtId="0" fontId="34" fillId="2" borderId="0" xfId="1" applyFont="1" applyFill="1"/>
    <xf numFmtId="0" fontId="37" fillId="2" borderId="0" xfId="1" applyFont="1" applyFill="1"/>
    <xf numFmtId="0" fontId="35" fillId="2" borderId="0" xfId="0" applyFont="1" applyFill="1" applyAlignment="1">
      <alignment horizontal="left" vertical="center"/>
    </xf>
    <xf numFmtId="0" fontId="37" fillId="0" borderId="0" xfId="0" applyFont="1"/>
    <xf numFmtId="0" fontId="36" fillId="2" borderId="0" xfId="0" applyFont="1" applyFill="1" applyAlignment="1">
      <alignment horizontal="left" vertical="center"/>
    </xf>
    <xf numFmtId="0" fontId="38" fillId="2" borderId="0" xfId="0" applyFont="1" applyFill="1" applyAlignment="1">
      <alignment horizontal="left" vertical="center"/>
    </xf>
    <xf numFmtId="3" fontId="37" fillId="0" borderId="0" xfId="0" applyNumberFormat="1" applyFont="1"/>
    <xf numFmtId="0" fontId="37" fillId="0" borderId="0" xfId="0" applyFont="1" applyBorder="1"/>
    <xf numFmtId="0" fontId="39" fillId="0" borderId="0" xfId="0" applyFont="1" applyAlignment="1">
      <alignment wrapText="1"/>
    </xf>
    <xf numFmtId="0" fontId="39" fillId="0" borderId="0" xfId="0" applyFont="1" applyAlignment="1">
      <alignment horizontal="center" wrapText="1"/>
    </xf>
    <xf numFmtId="0" fontId="35" fillId="0" borderId="1" xfId="0" applyFont="1" applyBorder="1" applyAlignment="1">
      <alignment wrapText="1"/>
    </xf>
    <xf numFmtId="0" fontId="39" fillId="0" borderId="1" xfId="0" applyFont="1" applyBorder="1" applyAlignment="1">
      <alignment horizontal="center" wrapText="1"/>
    </xf>
    <xf numFmtId="3" fontId="35" fillId="0" borderId="1" xfId="0" applyNumberFormat="1" applyFont="1" applyBorder="1" applyAlignment="1">
      <alignment wrapText="1"/>
    </xf>
    <xf numFmtId="3" fontId="39" fillId="0" borderId="0" xfId="0" applyNumberFormat="1" applyFont="1" applyAlignment="1">
      <alignment wrapText="1"/>
    </xf>
    <xf numFmtId="3" fontId="40" fillId="0" borderId="0" xfId="0" applyNumberFormat="1" applyFont="1" applyAlignment="1">
      <alignment wrapText="1"/>
    </xf>
    <xf numFmtId="0" fontId="39" fillId="0" borderId="1" xfId="0" applyFont="1" applyBorder="1" applyAlignment="1">
      <alignment wrapText="1"/>
    </xf>
    <xf numFmtId="3" fontId="39" fillId="0" borderId="1" xfId="0" applyNumberFormat="1" applyFont="1" applyBorder="1" applyAlignment="1">
      <alignment wrapText="1"/>
    </xf>
    <xf numFmtId="3" fontId="39" fillId="2" borderId="1" xfId="0" applyNumberFormat="1" applyFont="1" applyFill="1" applyBorder="1" applyAlignment="1">
      <alignment wrapText="1"/>
    </xf>
    <xf numFmtId="3" fontId="40" fillId="0" borderId="1" xfId="0" applyNumberFormat="1" applyFont="1" applyBorder="1" applyAlignment="1">
      <alignment wrapText="1"/>
    </xf>
    <xf numFmtId="0" fontId="35" fillId="0" borderId="0" xfId="0" applyFont="1" applyBorder="1" applyAlignment="1">
      <alignment wrapText="1"/>
    </xf>
    <xf numFmtId="0" fontId="39" fillId="0" borderId="0" xfId="0" applyFont="1" applyBorder="1" applyAlignment="1">
      <alignment horizontal="center" wrapText="1"/>
    </xf>
    <xf numFmtId="3" fontId="35" fillId="0" borderId="0" xfId="0" applyNumberFormat="1" applyFont="1" applyBorder="1" applyAlignment="1">
      <alignment wrapText="1"/>
    </xf>
    <xf numFmtId="0" fontId="35" fillId="0" borderId="13" xfId="0" applyFont="1" applyBorder="1" applyAlignment="1">
      <alignment wrapText="1"/>
    </xf>
    <xf numFmtId="0" fontId="39" fillId="0" borderId="13" xfId="0" applyFont="1" applyBorder="1" applyAlignment="1">
      <alignment horizontal="center" wrapText="1"/>
    </xf>
    <xf numFmtId="3" fontId="35" fillId="0" borderId="13" xfId="0" applyNumberFormat="1" applyFont="1" applyBorder="1" applyAlignment="1">
      <alignment wrapText="1"/>
    </xf>
    <xf numFmtId="3" fontId="39" fillId="0" borderId="13" xfId="0" applyNumberFormat="1" applyFont="1" applyBorder="1" applyAlignment="1">
      <alignment wrapText="1"/>
    </xf>
    <xf numFmtId="0" fontId="39" fillId="0" borderId="0" xfId="0" applyFont="1" applyAlignment="1">
      <alignment wrapText="1"/>
    </xf>
    <xf numFmtId="0" fontId="43" fillId="2" borderId="0" xfId="157" applyFont="1" applyFill="1" applyAlignment="1">
      <alignment vertical="top"/>
    </xf>
    <xf numFmtId="0" fontId="44" fillId="2" borderId="0" xfId="157" applyFont="1" applyFill="1" applyAlignment="1">
      <alignment horizontal="center" vertical="top"/>
    </xf>
    <xf numFmtId="0" fontId="43" fillId="2" borderId="0" xfId="157" applyFont="1" applyFill="1" applyAlignment="1" applyProtection="1">
      <alignment vertical="top"/>
      <protection locked="0"/>
    </xf>
    <xf numFmtId="0" fontId="42" fillId="2" borderId="0" xfId="157" applyFill="1" applyAlignment="1" applyProtection="1">
      <alignment vertical="top"/>
      <protection locked="0"/>
    </xf>
    <xf numFmtId="0" fontId="45" fillId="2" borderId="0" xfId="157" applyFont="1" applyFill="1" applyAlignment="1" applyProtection="1">
      <alignment vertical="top"/>
      <protection locked="0"/>
    </xf>
    <xf numFmtId="0" fontId="46" fillId="2" borderId="0" xfId="157" applyFont="1" applyFill="1" applyAlignment="1">
      <alignment vertical="top"/>
    </xf>
    <xf numFmtId="0" fontId="43" fillId="2" borderId="0" xfId="158" applyFont="1" applyFill="1" applyAlignment="1" applyProtection="1">
      <alignment vertical="top"/>
      <protection locked="0"/>
    </xf>
    <xf numFmtId="0" fontId="47" fillId="2" borderId="0" xfId="158" applyFont="1" applyFill="1" applyAlignment="1">
      <alignment vertical="top"/>
    </xf>
    <xf numFmtId="0" fontId="47" fillId="2" borderId="0" xfId="157" applyFont="1" applyFill="1" applyAlignment="1">
      <alignment vertical="top"/>
    </xf>
    <xf numFmtId="0" fontId="48" fillId="2" borderId="0" xfId="157" applyFont="1" applyFill="1" applyAlignment="1" applyProtection="1">
      <alignment vertical="top"/>
      <protection locked="0"/>
    </xf>
    <xf numFmtId="0" fontId="44" fillId="2" borderId="0" xfId="157" applyFont="1" applyFill="1" applyAlignment="1" applyProtection="1">
      <alignment horizontal="center" vertical="top"/>
      <protection locked="0"/>
    </xf>
    <xf numFmtId="174" fontId="5" fillId="0" borderId="12" xfId="0" applyNumberFormat="1" applyFont="1" applyBorder="1" applyAlignment="1">
      <alignment horizontal="center" vertical="center" wrapText="1"/>
    </xf>
    <xf numFmtId="0" fontId="36" fillId="2" borderId="0" xfId="1" applyFont="1" applyFill="1" applyAlignment="1">
      <alignment horizontal="left" vertical="center"/>
    </xf>
    <xf numFmtId="0" fontId="36" fillId="2" borderId="0" xfId="1" applyFont="1" applyFill="1" applyAlignment="1">
      <alignment horizontal="justify" vertical="center"/>
    </xf>
    <xf numFmtId="0" fontId="49" fillId="0" borderId="0" xfId="154" applyFont="1" applyAlignment="1">
      <alignment horizontal="center" wrapText="1"/>
    </xf>
    <xf numFmtId="176" fontId="50" fillId="0" borderId="0" xfId="161" applyNumberFormat="1" applyFont="1"/>
    <xf numFmtId="0" fontId="49" fillId="0" borderId="0" xfId="154" applyFont="1"/>
    <xf numFmtId="0" fontId="51" fillId="2" borderId="0" xfId="1" applyFont="1" applyFill="1" applyAlignment="1">
      <alignment vertical="center"/>
    </xf>
    <xf numFmtId="0" fontId="50" fillId="0" borderId="0" xfId="154" applyFont="1" applyAlignment="1">
      <alignment horizontal="center" wrapText="1"/>
    </xf>
    <xf numFmtId="0" fontId="50" fillId="0" borderId="0" xfId="154" applyFont="1" applyAlignment="1">
      <alignment wrapText="1"/>
    </xf>
    <xf numFmtId="3" fontId="50" fillId="0" borderId="0" xfId="154" applyNumberFormat="1" applyFont="1" applyAlignment="1">
      <alignment horizontal="right"/>
    </xf>
    <xf numFmtId="0" fontId="36" fillId="0" borderId="14" xfId="154" applyFont="1" applyBorder="1" applyAlignment="1">
      <alignment horizontal="center" wrapText="1"/>
    </xf>
    <xf numFmtId="0" fontId="50" fillId="0" borderId="0" xfId="154" applyFont="1" applyAlignment="1">
      <alignment vertical="top" wrapText="1"/>
    </xf>
    <xf numFmtId="0" fontId="50" fillId="0" borderId="0" xfId="154" applyFont="1" applyAlignment="1">
      <alignment horizontal="center" vertical="top" wrapText="1"/>
    </xf>
    <xf numFmtId="0" fontId="50" fillId="0" borderId="0" xfId="154" applyFont="1"/>
    <xf numFmtId="0" fontId="50" fillId="0" borderId="0" xfId="154" applyFont="1" applyAlignment="1">
      <alignment horizontal="center"/>
    </xf>
    <xf numFmtId="3" fontId="50" fillId="0" borderId="0" xfId="154" applyNumberFormat="1" applyFont="1"/>
    <xf numFmtId="175" fontId="52" fillId="0" borderId="0" xfId="154" applyNumberFormat="1" applyFont="1" applyAlignment="1">
      <alignment vertical="center" wrapText="1"/>
    </xf>
    <xf numFmtId="175" fontId="52" fillId="0" borderId="0" xfId="154" applyNumberFormat="1" applyFont="1" applyAlignment="1">
      <alignment horizontal="center" vertical="center" wrapText="1"/>
    </xf>
    <xf numFmtId="3" fontId="52" fillId="0" borderId="0" xfId="154" applyNumberFormat="1" applyFont="1" applyAlignment="1">
      <alignment vertical="center"/>
    </xf>
    <xf numFmtId="0" fontId="49" fillId="0" borderId="0" xfId="154" applyFont="1" applyAlignment="1">
      <alignment wrapText="1"/>
    </xf>
    <xf numFmtId="0" fontId="50" fillId="0" borderId="0" xfId="154" applyFont="1" applyBorder="1" applyAlignment="1">
      <alignment wrapText="1"/>
    </xf>
    <xf numFmtId="3" fontId="52" fillId="0" borderId="0" xfId="160" quotePrefix="1" applyNumberFormat="1" applyFont="1" applyBorder="1" applyAlignment="1">
      <alignment horizontal="center" vertical="center" wrapText="1"/>
    </xf>
    <xf numFmtId="0" fontId="36" fillId="0" borderId="0" xfId="154" applyFont="1" applyBorder="1" applyAlignment="1">
      <alignment wrapText="1"/>
    </xf>
    <xf numFmtId="0" fontId="36" fillId="0" borderId="0" xfId="154" applyFont="1" applyBorder="1" applyAlignment="1">
      <alignment horizontal="center" wrapText="1"/>
    </xf>
    <xf numFmtId="176" fontId="50" fillId="0" borderId="0" xfId="161" applyNumberFormat="1" applyFont="1" applyBorder="1"/>
    <xf numFmtId="0" fontId="49" fillId="0" borderId="0" xfId="154" applyFont="1" applyBorder="1" applyAlignment="1">
      <alignment wrapText="1"/>
    </xf>
    <xf numFmtId="0" fontId="49" fillId="0" borderId="0" xfId="154" applyFont="1" applyBorder="1" applyAlignment="1">
      <alignment horizontal="center" wrapText="1"/>
    </xf>
    <xf numFmtId="177" fontId="50" fillId="0" borderId="0" xfId="161" applyNumberFormat="1" applyFont="1" applyFill="1" applyBorder="1"/>
    <xf numFmtId="177" fontId="52" fillId="0" borderId="0" xfId="161" applyNumberFormat="1" applyFont="1" applyFill="1" applyBorder="1"/>
    <xf numFmtId="177" fontId="52" fillId="0" borderId="0" xfId="161" applyNumberFormat="1" applyFont="1" applyBorder="1"/>
    <xf numFmtId="0" fontId="49" fillId="2" borderId="0" xfId="1" applyFont="1" applyFill="1"/>
    <xf numFmtId="0" fontId="36" fillId="0" borderId="0" xfId="0" applyFont="1" applyBorder="1" applyAlignment="1">
      <alignment horizontal="right" vertical="center" wrapText="1"/>
    </xf>
    <xf numFmtId="174" fontId="36" fillId="0" borderId="0" xfId="0" applyNumberFormat="1" applyFont="1" applyAlignment="1">
      <alignment horizontal="right" vertical="center" wrapText="1"/>
    </xf>
    <xf numFmtId="0" fontId="49" fillId="0" borderId="0" xfId="0" applyFont="1"/>
    <xf numFmtId="174" fontId="36" fillId="0" borderId="1" xfId="0" applyNumberFormat="1" applyFont="1" applyBorder="1" applyAlignment="1">
      <alignment horizontal="right" vertical="center" wrapText="1"/>
    </xf>
    <xf numFmtId="0" fontId="49" fillId="0" borderId="0" xfId="0" applyFont="1" applyBorder="1" applyAlignment="1">
      <alignment horizontal="left" vertical="center" wrapText="1"/>
    </xf>
    <xf numFmtId="0" fontId="36" fillId="0" borderId="0" xfId="0" applyFont="1" applyBorder="1" applyAlignment="1">
      <alignment vertical="center" wrapText="1"/>
    </xf>
    <xf numFmtId="0" fontId="49" fillId="0" borderId="0" xfId="0" applyFont="1" applyBorder="1" applyAlignment="1">
      <alignment horizontal="center" vertical="center" wrapText="1"/>
    </xf>
    <xf numFmtId="174" fontId="49" fillId="0" borderId="0" xfId="0" applyNumberFormat="1" applyFont="1" applyAlignment="1">
      <alignment horizontal="right" vertical="center" wrapText="1"/>
    </xf>
    <xf numFmtId="0" fontId="49" fillId="0" borderId="0" xfId="0" applyFont="1" applyBorder="1" applyAlignment="1">
      <alignment vertical="center" wrapText="1"/>
    </xf>
    <xf numFmtId="174" fontId="36" fillId="0" borderId="14" xfId="0" applyNumberFormat="1" applyFont="1" applyBorder="1" applyAlignment="1">
      <alignment horizontal="right" vertical="center" wrapText="1"/>
    </xf>
    <xf numFmtId="174" fontId="49" fillId="0" borderId="1" xfId="0" applyNumberFormat="1" applyFont="1" applyBorder="1" applyAlignment="1">
      <alignment horizontal="right" vertical="center" wrapText="1"/>
    </xf>
    <xf numFmtId="0" fontId="36" fillId="0" borderId="0" xfId="0" applyFont="1" applyBorder="1" applyAlignment="1">
      <alignment horizontal="left" vertical="center" wrapText="1" indent="1"/>
    </xf>
    <xf numFmtId="0" fontId="49" fillId="0" borderId="0" xfId="0" applyFont="1" applyAlignment="1">
      <alignment vertical="center" wrapText="1"/>
    </xf>
    <xf numFmtId="174" fontId="49" fillId="0" borderId="2" xfId="0" applyNumberFormat="1" applyFont="1" applyBorder="1" applyAlignment="1">
      <alignment horizontal="right" vertical="center" wrapText="1"/>
    </xf>
    <xf numFmtId="0" fontId="49" fillId="0" borderId="0" xfId="0" applyFont="1" applyBorder="1"/>
    <xf numFmtId="174" fontId="36" fillId="0" borderId="0" xfId="0" applyNumberFormat="1" applyFont="1" applyBorder="1" applyAlignment="1">
      <alignment vertical="center" wrapText="1"/>
    </xf>
    <xf numFmtId="174" fontId="49" fillId="0" borderId="0" xfId="0" applyNumberFormat="1" applyFont="1"/>
    <xf numFmtId="166" fontId="49" fillId="0" borderId="0" xfId="0" applyNumberFormat="1" applyFont="1"/>
    <xf numFmtId="0" fontId="36" fillId="0" borderId="0" xfId="0" applyFont="1" applyAlignment="1">
      <alignment vertical="center" wrapText="1"/>
    </xf>
    <xf numFmtId="0" fontId="49" fillId="0" borderId="0" xfId="0" applyFont="1" applyAlignment="1">
      <alignment horizontal="center" vertical="center" wrapText="1"/>
    </xf>
    <xf numFmtId="0" fontId="49" fillId="0" borderId="1" xfId="0" applyFont="1" applyBorder="1" applyAlignment="1">
      <alignment vertical="center" wrapText="1"/>
    </xf>
    <xf numFmtId="0" fontId="49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vertical="center" wrapText="1"/>
    </xf>
    <xf numFmtId="0" fontId="36" fillId="0" borderId="15" xfId="0" applyFont="1" applyBorder="1" applyAlignment="1">
      <alignment vertical="center" wrapText="1"/>
    </xf>
    <xf numFmtId="0" fontId="36" fillId="2" borderId="0" xfId="1" applyFont="1" applyFill="1"/>
    <xf numFmtId="177" fontId="52" fillId="0" borderId="1" xfId="161" applyNumberFormat="1" applyFont="1" applyFill="1" applyBorder="1"/>
    <xf numFmtId="177" fontId="50" fillId="0" borderId="1" xfId="161" applyNumberFormat="1" applyFont="1" applyFill="1" applyBorder="1"/>
    <xf numFmtId="177" fontId="52" fillId="0" borderId="1" xfId="161" applyNumberFormat="1" applyFont="1" applyBorder="1"/>
    <xf numFmtId="177" fontId="52" fillId="0" borderId="14" xfId="161" applyNumberFormat="1" applyFont="1" applyBorder="1"/>
    <xf numFmtId="3" fontId="50" fillId="0" borderId="0" xfId="154" applyNumberFormat="1" applyFont="1" applyAlignment="1">
      <alignment horizontal="left"/>
    </xf>
    <xf numFmtId="0" fontId="50" fillId="0" borderId="1" xfId="154" applyFont="1" applyBorder="1" applyAlignment="1">
      <alignment wrapText="1"/>
    </xf>
    <xf numFmtId="3" fontId="52" fillId="0" borderId="1" xfId="160" quotePrefix="1" applyNumberFormat="1" applyFont="1" applyBorder="1" applyAlignment="1">
      <alignment horizontal="center" vertical="center" wrapText="1"/>
    </xf>
    <xf numFmtId="0" fontId="49" fillId="0" borderId="1" xfId="154" applyFont="1" applyBorder="1" applyAlignment="1">
      <alignment wrapText="1"/>
    </xf>
    <xf numFmtId="0" fontId="49" fillId="0" borderId="1" xfId="154" applyFont="1" applyBorder="1" applyAlignment="1">
      <alignment horizontal="center" wrapText="1"/>
    </xf>
    <xf numFmtId="0" fontId="36" fillId="0" borderId="14" xfId="154" applyFont="1" applyBorder="1" applyAlignment="1">
      <alignment wrapText="1"/>
    </xf>
    <xf numFmtId="0" fontId="36" fillId="0" borderId="1" xfId="154" applyFont="1" applyBorder="1" applyAlignment="1">
      <alignment wrapText="1"/>
    </xf>
    <xf numFmtId="0" fontId="36" fillId="0" borderId="1" xfId="154" applyFont="1" applyBorder="1" applyAlignment="1">
      <alignment horizontal="center" wrapText="1"/>
    </xf>
    <xf numFmtId="0" fontId="49" fillId="0" borderId="1" xfId="0" applyFont="1" applyBorder="1" applyAlignment="1">
      <alignment wrapText="1"/>
    </xf>
    <xf numFmtId="0" fontId="36" fillId="0" borderId="2" xfId="0" applyFont="1" applyBorder="1" applyAlignment="1">
      <alignment vertical="center" wrapText="1"/>
    </xf>
    <xf numFmtId="177" fontId="50" fillId="0" borderId="0" xfId="161" applyNumberFormat="1" applyFont="1" applyFill="1" applyBorder="1" applyAlignment="1">
      <alignment horizontal="right"/>
    </xf>
    <xf numFmtId="0" fontId="53" fillId="0" borderId="16" xfId="0" applyFont="1" applyBorder="1" applyAlignment="1">
      <alignment horizontal="left" vertical="center" wrapText="1" indent="2"/>
    </xf>
    <xf numFmtId="0" fontId="53" fillId="0" borderId="16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 indent="2"/>
    </xf>
    <xf numFmtId="0" fontId="5" fillId="0" borderId="0" xfId="0" applyFont="1" applyAlignment="1">
      <alignment horizontal="right" vertical="center" wrapText="1"/>
    </xf>
    <xf numFmtId="0" fontId="53" fillId="0" borderId="0" xfId="0" applyFont="1" applyAlignment="1">
      <alignment horizontal="left" vertical="center" wrapText="1" indent="2"/>
    </xf>
    <xf numFmtId="0" fontId="53" fillId="0" borderId="0" xfId="0" applyFont="1" applyAlignment="1">
      <alignment horizontal="center" vertical="center" wrapText="1"/>
    </xf>
    <xf numFmtId="0" fontId="53" fillId="0" borderId="0" xfId="0" applyFont="1" applyAlignment="1">
      <alignment horizontal="right" vertical="center" wrapText="1"/>
    </xf>
    <xf numFmtId="0" fontId="53" fillId="0" borderId="1" xfId="0" applyFont="1" applyBorder="1" applyAlignment="1">
      <alignment horizontal="left" vertical="center" wrapText="1" indent="2"/>
    </xf>
    <xf numFmtId="0" fontId="53" fillId="0" borderId="1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 indent="2"/>
    </xf>
    <xf numFmtId="0" fontId="54" fillId="0" borderId="1" xfId="0" applyFont="1" applyBorder="1" applyAlignment="1">
      <alignment horizontal="right" vertical="center" wrapText="1"/>
    </xf>
    <xf numFmtId="0" fontId="5" fillId="0" borderId="14" xfId="0" applyFont="1" applyBorder="1" applyAlignment="1">
      <alignment horizontal="left" vertical="center" wrapText="1" indent="2"/>
    </xf>
    <xf numFmtId="0" fontId="53" fillId="0" borderId="1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 indent="2"/>
    </xf>
    <xf numFmtId="0" fontId="53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right" vertical="center" wrapText="1"/>
    </xf>
    <xf numFmtId="0" fontId="53" fillId="0" borderId="18" xfId="0" applyFont="1" applyBorder="1" applyAlignment="1">
      <alignment horizontal="right" vertical="center" wrapText="1"/>
    </xf>
    <xf numFmtId="0" fontId="53" fillId="0" borderId="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 indent="2"/>
    </xf>
    <xf numFmtId="0" fontId="53" fillId="0" borderId="15" xfId="0" applyFont="1" applyBorder="1" applyAlignment="1">
      <alignment horizontal="center" vertical="center" wrapText="1"/>
    </xf>
    <xf numFmtId="174" fontId="53" fillId="0" borderId="0" xfId="159" applyNumberFormat="1" applyFont="1" applyAlignment="1">
      <alignment horizontal="right" vertical="center" wrapText="1"/>
    </xf>
    <xf numFmtId="174" fontId="53" fillId="0" borderId="0" xfId="0" applyNumberFormat="1" applyFont="1" applyAlignment="1">
      <alignment horizontal="right" vertical="center" wrapText="1"/>
    </xf>
    <xf numFmtId="174" fontId="5" fillId="0" borderId="1" xfId="0" applyNumberFormat="1" applyFont="1" applyBorder="1" applyAlignment="1">
      <alignment horizontal="right" vertical="center" wrapText="1"/>
    </xf>
    <xf numFmtId="174" fontId="55" fillId="0" borderId="0" xfId="0" applyNumberFormat="1" applyFont="1" applyAlignment="1">
      <alignment horizontal="right" vertical="center" wrapText="1"/>
    </xf>
    <xf numFmtId="174" fontId="53" fillId="0" borderId="2" xfId="0" applyNumberFormat="1" applyFont="1" applyBorder="1" applyAlignment="1">
      <alignment horizontal="right" vertical="center" wrapText="1"/>
    </xf>
    <xf numFmtId="174" fontId="5" fillId="0" borderId="15" xfId="0" applyNumberFormat="1" applyFont="1" applyBorder="1" applyAlignment="1">
      <alignment horizontal="right" vertical="center" wrapText="1"/>
    </xf>
    <xf numFmtId="174" fontId="44" fillId="2" borderId="0" xfId="157" applyNumberFormat="1" applyFont="1" applyFill="1" applyAlignment="1" applyProtection="1">
      <alignment horizontal="center" vertical="top"/>
      <protection locked="0"/>
    </xf>
    <xf numFmtId="174" fontId="43" fillId="2" borderId="0" xfId="157" applyNumberFormat="1" applyFont="1" applyFill="1" applyAlignment="1" applyProtection="1">
      <alignment vertical="top"/>
      <protection locked="0"/>
    </xf>
    <xf numFmtId="174" fontId="53" fillId="2" borderId="0" xfId="159" applyNumberFormat="1" applyFont="1" applyFill="1" applyAlignment="1">
      <alignment horizontal="right" vertical="center" wrapText="1"/>
    </xf>
    <xf numFmtId="3" fontId="39" fillId="0" borderId="0" xfId="0" applyNumberFormat="1" applyFont="1" applyBorder="1" applyAlignment="1">
      <alignment wrapText="1"/>
    </xf>
    <xf numFmtId="0" fontId="34" fillId="0" borderId="0" xfId="0" applyFont="1"/>
    <xf numFmtId="0" fontId="35" fillId="0" borderId="1" xfId="0" applyFont="1" applyBorder="1" applyAlignment="1">
      <alignment horizontal="center" wrapText="1"/>
    </xf>
    <xf numFmtId="0" fontId="35" fillId="0" borderId="0" xfId="0" applyFont="1" applyBorder="1" applyAlignment="1">
      <alignment horizontal="center" wrapText="1"/>
    </xf>
    <xf numFmtId="174" fontId="53" fillId="0" borderId="0" xfId="159" applyNumberFormat="1" applyFont="1" applyFill="1" applyAlignment="1">
      <alignment horizontal="right" vertical="center" wrapText="1"/>
    </xf>
    <xf numFmtId="174" fontId="53" fillId="0" borderId="1" xfId="159" applyNumberFormat="1" applyFont="1" applyFill="1" applyBorder="1" applyAlignment="1">
      <alignment horizontal="right" vertical="center" wrapText="1"/>
    </xf>
    <xf numFmtId="3" fontId="56" fillId="0" borderId="0" xfId="0" applyNumberFormat="1" applyFont="1"/>
    <xf numFmtId="174" fontId="49" fillId="0" borderId="2" xfId="0" applyNumberFormat="1" applyFont="1" applyBorder="1" applyAlignment="1">
      <alignment horizontal="right" vertical="center" wrapText="1"/>
    </xf>
    <xf numFmtId="174" fontId="49" fillId="0" borderId="0" xfId="0" applyNumberFormat="1" applyFont="1" applyAlignment="1">
      <alignment horizontal="right" vertical="center" wrapText="1"/>
    </xf>
    <xf numFmtId="174" fontId="36" fillId="0" borderId="2" xfId="0" applyNumberFormat="1" applyFont="1" applyBorder="1" applyAlignment="1">
      <alignment horizontal="right" vertical="center" wrapText="1"/>
    </xf>
    <xf numFmtId="174" fontId="36" fillId="0" borderId="1" xfId="0" applyNumberFormat="1" applyFont="1" applyBorder="1" applyAlignment="1">
      <alignment horizontal="right" vertical="center" wrapText="1"/>
    </xf>
    <xf numFmtId="174" fontId="36" fillId="0" borderId="15" xfId="0" applyNumberFormat="1" applyFont="1" applyBorder="1" applyAlignment="1">
      <alignment horizontal="right" vertical="center" wrapText="1"/>
    </xf>
    <xf numFmtId="0" fontId="49" fillId="0" borderId="0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left" vertical="center" wrapText="1"/>
    </xf>
    <xf numFmtId="0" fontId="49" fillId="0" borderId="2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49" fillId="0" borderId="15" xfId="0" applyFont="1" applyBorder="1" applyAlignment="1">
      <alignment horizontal="center" vertical="center" wrapText="1"/>
    </xf>
    <xf numFmtId="0" fontId="49" fillId="0" borderId="0" xfId="0" applyFont="1" applyBorder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7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horizontal="right" wrapText="1"/>
    </xf>
    <xf numFmtId="0" fontId="39" fillId="0" borderId="0" xfId="0" applyFont="1" applyAlignment="1">
      <alignment wrapText="1"/>
    </xf>
    <xf numFmtId="0" fontId="34" fillId="2" borderId="0" xfId="1" applyFont="1" applyFill="1" applyAlignment="1">
      <alignment horizontal="left" vertical="center" wrapText="1"/>
    </xf>
    <xf numFmtId="0" fontId="34" fillId="2" borderId="0" xfId="0" applyFont="1" applyFill="1" applyAlignment="1">
      <alignment horizontal="left" vertical="center"/>
    </xf>
    <xf numFmtId="0" fontId="36" fillId="2" borderId="0" xfId="1" applyFont="1" applyFill="1" applyAlignment="1">
      <alignment horizontal="left" vertical="center" wrapText="1"/>
    </xf>
    <xf numFmtId="0" fontId="35" fillId="2" borderId="0" xfId="1" applyFont="1" applyFill="1" applyAlignment="1">
      <alignment horizontal="left" vertical="center" wrapText="1"/>
    </xf>
    <xf numFmtId="0" fontId="57" fillId="2" borderId="0" xfId="1" applyFont="1" applyFill="1"/>
  </cellXfs>
  <cellStyles count="162">
    <cellStyle name="20% - Акцент1 2" xfId="3" xr:uid="{00000000-0005-0000-0000-000000000000}"/>
    <cellStyle name="20% - Акцент2 2" xfId="4" xr:uid="{00000000-0005-0000-0000-000001000000}"/>
    <cellStyle name="20% - Акцент3 2" xfId="5" xr:uid="{00000000-0005-0000-0000-000002000000}"/>
    <cellStyle name="20% - Акцент4 2" xfId="6" xr:uid="{00000000-0005-0000-0000-000003000000}"/>
    <cellStyle name="20% - Акцент5 2" xfId="7" xr:uid="{00000000-0005-0000-0000-000004000000}"/>
    <cellStyle name="20% - Акцент6 2" xfId="8" xr:uid="{00000000-0005-0000-0000-000005000000}"/>
    <cellStyle name="40% - Акцент1 2" xfId="9" xr:uid="{00000000-0005-0000-0000-000006000000}"/>
    <cellStyle name="40% - Акцент2 2" xfId="10" xr:uid="{00000000-0005-0000-0000-000007000000}"/>
    <cellStyle name="40% - Акцент3 2" xfId="11" xr:uid="{00000000-0005-0000-0000-000008000000}"/>
    <cellStyle name="40% - Акцент4 2" xfId="12" xr:uid="{00000000-0005-0000-0000-000009000000}"/>
    <cellStyle name="40% - Акцент5 2" xfId="13" xr:uid="{00000000-0005-0000-0000-00000A000000}"/>
    <cellStyle name="40% - Акцент6 2" xfId="14" xr:uid="{00000000-0005-0000-0000-00000B000000}"/>
    <cellStyle name="60% - Акцент1 2" xfId="15" xr:uid="{00000000-0005-0000-0000-00000C000000}"/>
    <cellStyle name="60% - Акцент2 2" xfId="16" xr:uid="{00000000-0005-0000-0000-00000D000000}"/>
    <cellStyle name="60% - Акцент3 2" xfId="17" xr:uid="{00000000-0005-0000-0000-00000E000000}"/>
    <cellStyle name="60% - Акцент4 2" xfId="18" xr:uid="{00000000-0005-0000-0000-00000F000000}"/>
    <cellStyle name="60% - Акцент5 2" xfId="19" xr:uid="{00000000-0005-0000-0000-000010000000}"/>
    <cellStyle name="60% - Акцент6 2" xfId="20" xr:uid="{00000000-0005-0000-0000-000011000000}"/>
    <cellStyle name="Comma 11" xfId="21" xr:uid="{00000000-0005-0000-0000-000012000000}"/>
    <cellStyle name="Comma 2" xfId="22" xr:uid="{00000000-0005-0000-0000-000013000000}"/>
    <cellStyle name="Euro" xfId="23" xr:uid="{00000000-0005-0000-0000-000014000000}"/>
    <cellStyle name="Euro 2" xfId="24" xr:uid="{00000000-0005-0000-0000-000015000000}"/>
    <cellStyle name="Euro 3" xfId="25" xr:uid="{00000000-0005-0000-0000-000016000000}"/>
    <cellStyle name="Normal 12" xfId="26" xr:uid="{00000000-0005-0000-0000-000017000000}"/>
    <cellStyle name="Normal 2" xfId="27" xr:uid="{00000000-0005-0000-0000-000018000000}"/>
    <cellStyle name="Normal 3" xfId="28" xr:uid="{00000000-0005-0000-0000-000019000000}"/>
    <cellStyle name="S0" xfId="29" xr:uid="{00000000-0005-0000-0000-00001A000000}"/>
    <cellStyle name="S0 2" xfId="149" xr:uid="{00000000-0005-0000-0000-00001B000000}"/>
    <cellStyle name="S1" xfId="30" xr:uid="{00000000-0005-0000-0000-00001C000000}"/>
    <cellStyle name="S10" xfId="31" xr:uid="{00000000-0005-0000-0000-00001D000000}"/>
    <cellStyle name="S11" xfId="32" xr:uid="{00000000-0005-0000-0000-00001E000000}"/>
    <cellStyle name="S12" xfId="33" xr:uid="{00000000-0005-0000-0000-00001F000000}"/>
    <cellStyle name="S13" xfId="34" xr:uid="{00000000-0005-0000-0000-000020000000}"/>
    <cellStyle name="S14" xfId="35" xr:uid="{00000000-0005-0000-0000-000021000000}"/>
    <cellStyle name="S19" xfId="112" xr:uid="{00000000-0005-0000-0000-000022000000}"/>
    <cellStyle name="S2" xfId="36" xr:uid="{00000000-0005-0000-0000-000023000000}"/>
    <cellStyle name="S3" xfId="37" xr:uid="{00000000-0005-0000-0000-000024000000}"/>
    <cellStyle name="S4" xfId="38" xr:uid="{00000000-0005-0000-0000-000025000000}"/>
    <cellStyle name="S4 2" xfId="160" xr:uid="{35C93394-ACD2-485B-BEF9-1719BA85AAE0}"/>
    <cellStyle name="S5" xfId="39" xr:uid="{00000000-0005-0000-0000-000026000000}"/>
    <cellStyle name="S6" xfId="40" xr:uid="{00000000-0005-0000-0000-000027000000}"/>
    <cellStyle name="S7" xfId="41" xr:uid="{00000000-0005-0000-0000-000028000000}"/>
    <cellStyle name="S7 2" xfId="150" xr:uid="{00000000-0005-0000-0000-000029000000}"/>
    <cellStyle name="S8" xfId="42" xr:uid="{00000000-0005-0000-0000-00002A000000}"/>
    <cellStyle name="S8 2" xfId="151" xr:uid="{00000000-0005-0000-0000-00002B000000}"/>
    <cellStyle name="S9" xfId="43" xr:uid="{00000000-0005-0000-0000-00002C000000}"/>
    <cellStyle name="Акцент1 2" xfId="44" xr:uid="{00000000-0005-0000-0000-00002D000000}"/>
    <cellStyle name="Акцент2 2" xfId="45" xr:uid="{00000000-0005-0000-0000-00002E000000}"/>
    <cellStyle name="Акцент3 2" xfId="46" xr:uid="{00000000-0005-0000-0000-00002F000000}"/>
    <cellStyle name="Акцент4 2" xfId="47" xr:uid="{00000000-0005-0000-0000-000030000000}"/>
    <cellStyle name="Акцент5 2" xfId="48" xr:uid="{00000000-0005-0000-0000-000031000000}"/>
    <cellStyle name="Акцент6 2" xfId="49" xr:uid="{00000000-0005-0000-0000-000032000000}"/>
    <cellStyle name="Ввод  2" xfId="50" xr:uid="{00000000-0005-0000-0000-000033000000}"/>
    <cellStyle name="Вывод 2" xfId="51" xr:uid="{00000000-0005-0000-0000-000034000000}"/>
    <cellStyle name="Вычисление 2" xfId="52" xr:uid="{00000000-0005-0000-0000-000035000000}"/>
    <cellStyle name="Гиперссылка 2" xfId="53" xr:uid="{00000000-0005-0000-0000-000036000000}"/>
    <cellStyle name="Заголовок 1 2" xfId="54" xr:uid="{00000000-0005-0000-0000-000037000000}"/>
    <cellStyle name="Заголовок 2 2" xfId="55" xr:uid="{00000000-0005-0000-0000-000038000000}"/>
    <cellStyle name="Заголовок 3 2" xfId="56" xr:uid="{00000000-0005-0000-0000-000039000000}"/>
    <cellStyle name="Заголовок 4 2" xfId="57" xr:uid="{00000000-0005-0000-0000-00003A000000}"/>
    <cellStyle name="Итог 2" xfId="58" xr:uid="{00000000-0005-0000-0000-00003B000000}"/>
    <cellStyle name="Контрольная ячейка 2" xfId="59" xr:uid="{00000000-0005-0000-0000-00003C000000}"/>
    <cellStyle name="Название 2" xfId="60" xr:uid="{00000000-0005-0000-0000-00003D000000}"/>
    <cellStyle name="Нейтральный 2" xfId="61" xr:uid="{00000000-0005-0000-0000-00003E000000}"/>
    <cellStyle name="Обычный" xfId="0" builtinId="0"/>
    <cellStyle name="Обычный 10" xfId="154" xr:uid="{6F452F87-475F-451B-8B93-0D1F08D7067C}"/>
    <cellStyle name="Обычный 11" xfId="157" xr:uid="{05DED339-11B8-48FB-B68E-599A1A4DE441}"/>
    <cellStyle name="Обычный 2" xfId="1" xr:uid="{00000000-0005-0000-0000-000040000000}"/>
    <cellStyle name="Обычный 2 2" xfId="62" xr:uid="{00000000-0005-0000-0000-000041000000}"/>
    <cellStyle name="Обычный 2 3" xfId="63" xr:uid="{00000000-0005-0000-0000-000042000000}"/>
    <cellStyle name="Обычный 2 3 2" xfId="155" xr:uid="{843B471F-8CD6-4F00-83B4-AD3165A3C985}"/>
    <cellStyle name="Обычный 2 4" xfId="64" xr:uid="{00000000-0005-0000-0000-000043000000}"/>
    <cellStyle name="Обычный 3" xfId="65" xr:uid="{00000000-0005-0000-0000-000044000000}"/>
    <cellStyle name="Обычный 3 2" xfId="66" xr:uid="{00000000-0005-0000-0000-000045000000}"/>
    <cellStyle name="Обычный 3 2 2" xfId="67" xr:uid="{00000000-0005-0000-0000-000046000000}"/>
    <cellStyle name="Обычный 3 2 2 2" xfId="141" xr:uid="{00000000-0005-0000-0000-000047000000}"/>
    <cellStyle name="Обычный 3 2 3" xfId="68" xr:uid="{00000000-0005-0000-0000-000048000000}"/>
    <cellStyle name="Обычный 3 3" xfId="69" xr:uid="{00000000-0005-0000-0000-000049000000}"/>
    <cellStyle name="Обычный 3 3 2" xfId="153" xr:uid="{00000000-0005-0000-0000-00004A000000}"/>
    <cellStyle name="Обычный 4" xfId="70" xr:uid="{00000000-0005-0000-0000-00004B000000}"/>
    <cellStyle name="Обычный 5" xfId="71" xr:uid="{00000000-0005-0000-0000-00004C000000}"/>
    <cellStyle name="Обычный 5 2" xfId="72" xr:uid="{00000000-0005-0000-0000-00004D000000}"/>
    <cellStyle name="Обычный 5 2 2" xfId="147" xr:uid="{00000000-0005-0000-0000-00004E000000}"/>
    <cellStyle name="Обычный 5 3" xfId="133" xr:uid="{00000000-0005-0000-0000-00004F000000}"/>
    <cellStyle name="Обычный 6" xfId="73" xr:uid="{00000000-0005-0000-0000-000050000000}"/>
    <cellStyle name="Обычный 6 2" xfId="135" xr:uid="{00000000-0005-0000-0000-000051000000}"/>
    <cellStyle name="Обычный 7" xfId="74" xr:uid="{00000000-0005-0000-0000-000052000000}"/>
    <cellStyle name="Обычный 7 2" xfId="134" xr:uid="{00000000-0005-0000-0000-000053000000}"/>
    <cellStyle name="Обычный 8" xfId="124" xr:uid="{00000000-0005-0000-0000-000054000000}"/>
    <cellStyle name="Обычный 9" xfId="123" xr:uid="{00000000-0005-0000-0000-000055000000}"/>
    <cellStyle name="Обычный_Формы ФО для НПФ" xfId="158" xr:uid="{411BFCB6-228D-477E-AF6B-B8E19EC11652}"/>
    <cellStyle name="Плохой 2" xfId="75" xr:uid="{00000000-0005-0000-0000-00005A000000}"/>
    <cellStyle name="Пояснение 2" xfId="76" xr:uid="{00000000-0005-0000-0000-00005B000000}"/>
    <cellStyle name="Примечание 2" xfId="77" xr:uid="{00000000-0005-0000-0000-00005C000000}"/>
    <cellStyle name="Процентный 2" xfId="78" xr:uid="{00000000-0005-0000-0000-00005D000000}"/>
    <cellStyle name="Процентный 2 2" xfId="79" xr:uid="{00000000-0005-0000-0000-00005E000000}"/>
    <cellStyle name="Процентный 3" xfId="80" xr:uid="{00000000-0005-0000-0000-00005F000000}"/>
    <cellStyle name="Связанная ячейка 2" xfId="81" xr:uid="{00000000-0005-0000-0000-000060000000}"/>
    <cellStyle name="Стиль 1" xfId="82" xr:uid="{00000000-0005-0000-0000-000061000000}"/>
    <cellStyle name="Текст предупреждения 2" xfId="83" xr:uid="{00000000-0005-0000-0000-000062000000}"/>
    <cellStyle name="Тысячи [0]_Birga" xfId="84" xr:uid="{00000000-0005-0000-0000-000063000000}"/>
    <cellStyle name="Тысячи_Birga" xfId="85" xr:uid="{00000000-0005-0000-0000-000064000000}"/>
    <cellStyle name="Финансовый" xfId="159" builtinId="3"/>
    <cellStyle name="Финансовый [0] 2" xfId="86" xr:uid="{00000000-0005-0000-0000-000065000000}"/>
    <cellStyle name="Финансовый [0] 3" xfId="87" xr:uid="{00000000-0005-0000-0000-000066000000}"/>
    <cellStyle name="Финансовый 10" xfId="88" xr:uid="{00000000-0005-0000-0000-000067000000}"/>
    <cellStyle name="Финансовый 10 2" xfId="136" xr:uid="{00000000-0005-0000-0000-000068000000}"/>
    <cellStyle name="Финансовый 11" xfId="89" xr:uid="{00000000-0005-0000-0000-000069000000}"/>
    <cellStyle name="Финансовый 12" xfId="90" xr:uid="{00000000-0005-0000-0000-00006A000000}"/>
    <cellStyle name="Финансовый 12 2" xfId="152" xr:uid="{00000000-0005-0000-0000-00006B000000}"/>
    <cellStyle name="Финансовый 13" xfId="91" xr:uid="{00000000-0005-0000-0000-00006C000000}"/>
    <cellStyle name="Финансовый 14" xfId="161" xr:uid="{9D5AD969-1116-4E78-AF9E-281C0213F6B8}"/>
    <cellStyle name="Финансовый 2" xfId="2" xr:uid="{00000000-0005-0000-0000-00006D000000}"/>
    <cellStyle name="Финансовый 2 2" xfId="92" xr:uid="{00000000-0005-0000-0000-00006E000000}"/>
    <cellStyle name="Финансовый 2 2 2" xfId="156" xr:uid="{98EBD7C9-5591-439D-BFAF-BCF3438214FA}"/>
    <cellStyle name="Финансовый 2 3" xfId="93" xr:uid="{00000000-0005-0000-0000-00006F000000}"/>
    <cellStyle name="Финансовый 2 4" xfId="113" xr:uid="{00000000-0005-0000-0000-000070000000}"/>
    <cellStyle name="Финансовый 2 5" xfId="114" xr:uid="{00000000-0005-0000-0000-000071000000}"/>
    <cellStyle name="Финансовый 2 6" xfId="115" xr:uid="{00000000-0005-0000-0000-000072000000}"/>
    <cellStyle name="Финансовый 2 7" xfId="116" xr:uid="{00000000-0005-0000-0000-000073000000}"/>
    <cellStyle name="Финансовый 2 7 2" xfId="137" xr:uid="{00000000-0005-0000-0000-000074000000}"/>
    <cellStyle name="Финансовый 2 8" xfId="125" xr:uid="{00000000-0005-0000-0000-000075000000}"/>
    <cellStyle name="Финансовый 3" xfId="94" xr:uid="{00000000-0005-0000-0000-000076000000}"/>
    <cellStyle name="Финансовый 3 2" xfId="95" xr:uid="{00000000-0005-0000-0000-000077000000}"/>
    <cellStyle name="Финансовый 3 2 2" xfId="110" xr:uid="{00000000-0005-0000-0000-000078000000}"/>
    <cellStyle name="Финансовый 3 2 3" xfId="111" xr:uid="{00000000-0005-0000-0000-000079000000}"/>
    <cellStyle name="Финансовый 3 2 3 2" xfId="118" xr:uid="{00000000-0005-0000-0000-00007A000000}"/>
    <cellStyle name="Финансовый 3 2 3 2 2" xfId="142" xr:uid="{00000000-0005-0000-0000-00007B000000}"/>
    <cellStyle name="Финансовый 3 2 3 3" xfId="129" xr:uid="{00000000-0005-0000-0000-00007C000000}"/>
    <cellStyle name="Финансовый 3 2 4" xfId="117" xr:uid="{00000000-0005-0000-0000-00007D000000}"/>
    <cellStyle name="Финансовый 3 2 4 2" xfId="139" xr:uid="{00000000-0005-0000-0000-00007E000000}"/>
    <cellStyle name="Финансовый 3 2 5" xfId="127" xr:uid="{00000000-0005-0000-0000-00007F000000}"/>
    <cellStyle name="Финансовый 3 3" xfId="96" xr:uid="{00000000-0005-0000-0000-000080000000}"/>
    <cellStyle name="Финансовый 3 3 2" xfId="138" xr:uid="{00000000-0005-0000-0000-000081000000}"/>
    <cellStyle name="Финансовый 3 4" xfId="126" xr:uid="{00000000-0005-0000-0000-000082000000}"/>
    <cellStyle name="Финансовый 4" xfId="97" xr:uid="{00000000-0005-0000-0000-000083000000}"/>
    <cellStyle name="Финансовый 4 2" xfId="98" xr:uid="{00000000-0005-0000-0000-000084000000}"/>
    <cellStyle name="Финансовый 4 2 2" xfId="140" xr:uid="{00000000-0005-0000-0000-000085000000}"/>
    <cellStyle name="Финансовый 4 3" xfId="128" xr:uid="{00000000-0005-0000-0000-000086000000}"/>
    <cellStyle name="Финансовый 5" xfId="99" xr:uid="{00000000-0005-0000-0000-000087000000}"/>
    <cellStyle name="Финансовый 5 2" xfId="100" xr:uid="{00000000-0005-0000-0000-000088000000}"/>
    <cellStyle name="Финансовый 5 2 2" xfId="143" xr:uid="{00000000-0005-0000-0000-000089000000}"/>
    <cellStyle name="Финансовый 5 3" xfId="101" xr:uid="{00000000-0005-0000-0000-00008A000000}"/>
    <cellStyle name="Финансовый 5 4" xfId="148" xr:uid="{00000000-0005-0000-0000-00008B000000}"/>
    <cellStyle name="Финансовый 6" xfId="102" xr:uid="{00000000-0005-0000-0000-00008C000000}"/>
    <cellStyle name="Финансовый 6 2" xfId="103" xr:uid="{00000000-0005-0000-0000-00008D000000}"/>
    <cellStyle name="Финансовый 7" xfId="104" xr:uid="{00000000-0005-0000-0000-00008E000000}"/>
    <cellStyle name="Финансовый 7 2" xfId="119" xr:uid="{00000000-0005-0000-0000-00008F000000}"/>
    <cellStyle name="Финансовый 7 2 2" xfId="144" xr:uid="{00000000-0005-0000-0000-000090000000}"/>
    <cellStyle name="Финансовый 7 3" xfId="130" xr:uid="{00000000-0005-0000-0000-000091000000}"/>
    <cellStyle name="Финансовый 8" xfId="105" xr:uid="{00000000-0005-0000-0000-000092000000}"/>
    <cellStyle name="Финансовый 8 2" xfId="106" xr:uid="{00000000-0005-0000-0000-000093000000}"/>
    <cellStyle name="Финансовый 8 2 2" xfId="122" xr:uid="{00000000-0005-0000-0000-000094000000}"/>
    <cellStyle name="Финансовый 8 2 2 2" xfId="146" xr:uid="{00000000-0005-0000-0000-000095000000}"/>
    <cellStyle name="Финансовый 8 2 3" xfId="132" xr:uid="{00000000-0005-0000-0000-000096000000}"/>
    <cellStyle name="Финансовый 8 3" xfId="120" xr:uid="{00000000-0005-0000-0000-000097000000}"/>
    <cellStyle name="Финансовый 8 3 2" xfId="145" xr:uid="{00000000-0005-0000-0000-000098000000}"/>
    <cellStyle name="Финансовый 8 4" xfId="131" xr:uid="{00000000-0005-0000-0000-000099000000}"/>
    <cellStyle name="Финансовый 9" xfId="107" xr:uid="{00000000-0005-0000-0000-00009A000000}"/>
    <cellStyle name="Финансовый 9 2" xfId="121" xr:uid="{00000000-0005-0000-0000-00009B000000}"/>
    <cellStyle name="Хороший 2" xfId="108" xr:uid="{00000000-0005-0000-0000-00009C000000}"/>
    <cellStyle name="표준_China Fund Subscription" xfId="109" xr:uid="{00000000-0005-0000-0000-00009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5431E-C34E-418F-9618-22AEA5D8FE18}">
  <sheetPr>
    <pageSetUpPr fitToPage="1"/>
  </sheetPr>
  <dimension ref="A1:D56"/>
  <sheetViews>
    <sheetView tabSelected="1" view="pageBreakPreview" zoomScale="85" zoomScaleNormal="70" zoomScaleSheetLayoutView="85" workbookViewId="0">
      <selection activeCell="A16" sqref="A16"/>
    </sheetView>
  </sheetViews>
  <sheetFormatPr defaultColWidth="9.140625" defaultRowHeight="15.75"/>
  <cols>
    <col min="1" max="1" width="62" style="62" customWidth="1"/>
    <col min="2" max="2" width="9.7109375" style="46" customWidth="1"/>
    <col min="3" max="3" width="17.28515625" style="47" customWidth="1"/>
    <col min="4" max="4" width="17" style="47" customWidth="1"/>
    <col min="5" max="16384" width="9.140625" style="48"/>
  </cols>
  <sheetData>
    <row r="1" spans="1:4">
      <c r="A1" s="44" t="s">
        <v>5</v>
      </c>
    </row>
    <row r="2" spans="1:4">
      <c r="A2" s="45"/>
    </row>
    <row r="3" spans="1:4">
      <c r="A3" s="170" t="s">
        <v>143</v>
      </c>
      <c r="B3" s="170"/>
      <c r="C3" s="170"/>
      <c r="D3" s="170"/>
    </row>
    <row r="4" spans="1:4">
      <c r="A4" s="171" t="s">
        <v>135</v>
      </c>
    </row>
    <row r="5" spans="1:4">
      <c r="A5" s="49" t="s">
        <v>2</v>
      </c>
    </row>
    <row r="6" spans="1:4">
      <c r="A6" s="51"/>
      <c r="B6" s="50"/>
      <c r="C6" s="52"/>
    </row>
    <row r="7" spans="1:4">
      <c r="A7" s="103"/>
      <c r="B7" s="64" t="s">
        <v>52</v>
      </c>
      <c r="C7" s="75" t="s">
        <v>136</v>
      </c>
      <c r="D7" s="75" t="s">
        <v>86</v>
      </c>
    </row>
    <row r="8" spans="1:4">
      <c r="A8" s="63"/>
      <c r="B8" s="64"/>
      <c r="C8" s="75" t="s">
        <v>43</v>
      </c>
      <c r="D8" s="75" t="s">
        <v>80</v>
      </c>
    </row>
    <row r="9" spans="1:4" ht="16.5" thickBot="1">
      <c r="A9" s="104"/>
      <c r="B9" s="105"/>
      <c r="C9" s="77"/>
      <c r="D9" s="77"/>
    </row>
    <row r="10" spans="1:4">
      <c r="A10" s="65" t="s">
        <v>3</v>
      </c>
      <c r="B10" s="66"/>
      <c r="C10" s="67"/>
      <c r="D10" s="67"/>
    </row>
    <row r="11" spans="1:4">
      <c r="A11" s="68" t="s">
        <v>53</v>
      </c>
      <c r="B11" s="69"/>
      <c r="C11" s="70">
        <v>609178</v>
      </c>
      <c r="D11" s="70">
        <v>220265.72408595792</v>
      </c>
    </row>
    <row r="12" spans="1:4" ht="31.5">
      <c r="A12" s="68" t="s">
        <v>54</v>
      </c>
      <c r="B12" s="69"/>
      <c r="C12" s="70">
        <v>0</v>
      </c>
      <c r="D12" s="70">
        <v>0</v>
      </c>
    </row>
    <row r="13" spans="1:4">
      <c r="A13" s="68" t="s">
        <v>55</v>
      </c>
      <c r="B13" s="69"/>
      <c r="C13" s="70"/>
      <c r="D13" s="70"/>
    </row>
    <row r="14" spans="1:4" ht="47.25">
      <c r="A14" s="68" t="s">
        <v>56</v>
      </c>
      <c r="B14" s="69">
        <v>4</v>
      </c>
      <c r="C14" s="70">
        <v>8550632</v>
      </c>
      <c r="D14" s="70">
        <v>6680524</v>
      </c>
    </row>
    <row r="15" spans="1:4" ht="31.5">
      <c r="A15" s="68" t="s">
        <v>57</v>
      </c>
      <c r="B15" s="69">
        <v>5</v>
      </c>
      <c r="C15" s="70">
        <v>1099310</v>
      </c>
      <c r="D15" s="70">
        <v>2144674</v>
      </c>
    </row>
    <row r="16" spans="1:4" ht="31.5">
      <c r="A16" s="68" t="s">
        <v>58</v>
      </c>
      <c r="B16" s="69"/>
      <c r="C16" s="70"/>
      <c r="D16" s="70"/>
    </row>
    <row r="17" spans="1:4" ht="31.5">
      <c r="A17" s="68" t="s">
        <v>45</v>
      </c>
      <c r="B17" s="69"/>
      <c r="C17" s="70">
        <v>106718</v>
      </c>
      <c r="D17" s="70">
        <v>99932</v>
      </c>
    </row>
    <row r="18" spans="1:4">
      <c r="A18" s="68" t="s">
        <v>59</v>
      </c>
      <c r="B18" s="69">
        <v>6</v>
      </c>
      <c r="C18" s="70">
        <v>5839940.3104999997</v>
      </c>
      <c r="D18" s="70">
        <v>5625862</v>
      </c>
    </row>
    <row r="19" spans="1:4">
      <c r="A19" s="68" t="s">
        <v>44</v>
      </c>
      <c r="B19" s="69"/>
      <c r="C19" s="70">
        <v>120243</v>
      </c>
      <c r="D19" s="70">
        <v>522344</v>
      </c>
    </row>
    <row r="20" spans="1:4">
      <c r="A20" s="68" t="s">
        <v>46</v>
      </c>
      <c r="B20" s="69"/>
      <c r="C20" s="70">
        <v>1553821</v>
      </c>
      <c r="D20" s="70">
        <v>1553821</v>
      </c>
    </row>
    <row r="21" spans="1:4">
      <c r="A21" s="68" t="s">
        <v>47</v>
      </c>
      <c r="B21" s="69">
        <v>7</v>
      </c>
      <c r="C21" s="70">
        <v>1114836</v>
      </c>
      <c r="D21" s="70">
        <v>887421</v>
      </c>
    </row>
    <row r="22" spans="1:4">
      <c r="A22" s="68" t="s">
        <v>60</v>
      </c>
      <c r="B22" s="69"/>
      <c r="C22" s="70"/>
      <c r="D22" s="70"/>
    </row>
    <row r="23" spans="1:4">
      <c r="A23" s="68" t="s">
        <v>61</v>
      </c>
      <c r="B23" s="69"/>
      <c r="C23" s="70">
        <v>162401</v>
      </c>
      <c r="D23" s="70">
        <v>163472</v>
      </c>
    </row>
    <row r="24" spans="1:4">
      <c r="A24" s="68" t="s">
        <v>62</v>
      </c>
      <c r="B24" s="69"/>
      <c r="C24" s="70">
        <v>150103</v>
      </c>
      <c r="D24" s="70">
        <v>276099</v>
      </c>
    </row>
    <row r="25" spans="1:4">
      <c r="A25" s="68" t="s">
        <v>76</v>
      </c>
      <c r="B25" s="69">
        <v>8</v>
      </c>
      <c r="C25" s="70">
        <v>80117</v>
      </c>
      <c r="D25" s="70">
        <v>108542</v>
      </c>
    </row>
    <row r="26" spans="1:4" ht="16.5" thickBot="1">
      <c r="A26" s="106" t="s">
        <v>0</v>
      </c>
      <c r="B26" s="107"/>
      <c r="C26" s="100">
        <v>11674</v>
      </c>
      <c r="D26" s="100">
        <v>20549</v>
      </c>
    </row>
    <row r="27" spans="1:4" ht="22.5" customHeight="1" thickBot="1">
      <c r="A27" s="108" t="s">
        <v>63</v>
      </c>
      <c r="B27" s="53"/>
      <c r="C27" s="99">
        <f>SUM(C11:C26)</f>
        <v>19398973.3105</v>
      </c>
      <c r="D27" s="99">
        <f>SUM(D11:D26)</f>
        <v>18303505.724085957</v>
      </c>
    </row>
    <row r="28" spans="1:4">
      <c r="A28" s="65"/>
      <c r="B28" s="66"/>
      <c r="C28" s="71"/>
      <c r="D28" s="71"/>
    </row>
    <row r="29" spans="1:4">
      <c r="A29" s="65" t="s">
        <v>4</v>
      </c>
      <c r="B29" s="66"/>
      <c r="C29" s="70"/>
      <c r="D29" s="70"/>
    </row>
    <row r="30" spans="1:4">
      <c r="A30" s="68" t="s">
        <v>77</v>
      </c>
      <c r="B30" s="69"/>
      <c r="C30" s="113">
        <v>0</v>
      </c>
      <c r="D30" s="70">
        <v>22577</v>
      </c>
    </row>
    <row r="31" spans="1:4">
      <c r="A31" s="68" t="s">
        <v>78</v>
      </c>
      <c r="B31" s="69"/>
      <c r="C31" s="70">
        <v>968493</v>
      </c>
      <c r="D31" s="70">
        <v>460115</v>
      </c>
    </row>
    <row r="32" spans="1:4" ht="16.5" thickBot="1">
      <c r="A32" s="106" t="s">
        <v>79</v>
      </c>
      <c r="B32" s="107"/>
      <c r="C32" s="100">
        <v>5240091</v>
      </c>
      <c r="D32" s="100">
        <v>4417694</v>
      </c>
    </row>
    <row r="33" spans="1:4" ht="22.5" customHeight="1" thickBot="1">
      <c r="A33" s="109" t="s">
        <v>64</v>
      </c>
      <c r="B33" s="110"/>
      <c r="C33" s="101">
        <f>SUM(C30:C32)</f>
        <v>6208584</v>
      </c>
      <c r="D33" s="101">
        <f>SUM(D30:D32)</f>
        <v>4900386</v>
      </c>
    </row>
    <row r="34" spans="1:4">
      <c r="A34" s="65"/>
      <c r="B34" s="66"/>
      <c r="C34" s="72"/>
      <c r="D34" s="72"/>
    </row>
    <row r="35" spans="1:4">
      <c r="A35" s="65" t="s">
        <v>85</v>
      </c>
      <c r="B35" s="66"/>
      <c r="C35" s="72"/>
      <c r="D35" s="72"/>
    </row>
    <row r="36" spans="1:4">
      <c r="A36" s="68" t="s">
        <v>65</v>
      </c>
      <c r="B36" s="69"/>
      <c r="C36" s="70">
        <v>50559902</v>
      </c>
      <c r="D36" s="70">
        <v>50559902</v>
      </c>
    </row>
    <row r="37" spans="1:4">
      <c r="A37" s="68" t="s">
        <v>66</v>
      </c>
      <c r="B37" s="69"/>
      <c r="C37" s="70"/>
      <c r="D37" s="70"/>
    </row>
    <row r="38" spans="1:4" ht="31.5">
      <c r="A38" s="68" t="s">
        <v>67</v>
      </c>
      <c r="B38" s="69"/>
      <c r="C38" s="70">
        <v>11010</v>
      </c>
      <c r="D38" s="70">
        <v>-14600</v>
      </c>
    </row>
    <row r="39" spans="1:4">
      <c r="A39" s="68" t="s">
        <v>72</v>
      </c>
      <c r="B39" s="69"/>
      <c r="C39" s="70">
        <v>894</v>
      </c>
      <c r="D39" s="70">
        <v>231</v>
      </c>
    </row>
    <row r="40" spans="1:4">
      <c r="A40" s="68" t="s">
        <v>74</v>
      </c>
      <c r="B40" s="69"/>
      <c r="C40" s="70"/>
      <c r="D40" s="70">
        <v>272</v>
      </c>
    </row>
    <row r="41" spans="1:4">
      <c r="A41" s="68" t="s">
        <v>48</v>
      </c>
      <c r="B41" s="69"/>
      <c r="C41" s="70">
        <v>-37943754.683215603</v>
      </c>
      <c r="D41" s="70">
        <v>-38294315</v>
      </c>
    </row>
    <row r="42" spans="1:4" ht="16.5" thickBot="1">
      <c r="A42" s="106" t="s">
        <v>49</v>
      </c>
      <c r="B42" s="107"/>
      <c r="C42" s="100">
        <v>562337.76377199998</v>
      </c>
      <c r="D42" s="100">
        <v>1151630</v>
      </c>
    </row>
    <row r="43" spans="1:4" ht="20.25" customHeight="1" thickBot="1">
      <c r="A43" s="109" t="s">
        <v>68</v>
      </c>
      <c r="B43" s="110"/>
      <c r="C43" s="101">
        <f>SUM(C36:C42)</f>
        <v>13190389.080556396</v>
      </c>
      <c r="D43" s="101">
        <f>SUM(D36:D42)</f>
        <v>13403120</v>
      </c>
    </row>
    <row r="44" spans="1:4">
      <c r="A44" s="65" t="s">
        <v>69</v>
      </c>
      <c r="B44" s="66"/>
      <c r="C44" s="70">
        <v>0</v>
      </c>
      <c r="D44" s="70">
        <v>0</v>
      </c>
    </row>
    <row r="45" spans="1:4" ht="16.5" thickBot="1">
      <c r="A45" s="109" t="s">
        <v>70</v>
      </c>
      <c r="B45" s="110"/>
      <c r="C45" s="101">
        <f t="shared" ref="C45:D45" si="0">C43</f>
        <v>13190389.080556396</v>
      </c>
      <c r="D45" s="101">
        <f t="shared" si="0"/>
        <v>13403120</v>
      </c>
    </row>
    <row r="46" spans="1:4" ht="16.5" thickBot="1">
      <c r="A46" s="109" t="s">
        <v>71</v>
      </c>
      <c r="B46" s="110"/>
      <c r="C46" s="102">
        <f>C45+C33</f>
        <v>19398973.080556396</v>
      </c>
      <c r="D46" s="102">
        <f>D45+D33</f>
        <v>18303506</v>
      </c>
    </row>
    <row r="48" spans="1:4">
      <c r="A48" s="54" t="s">
        <v>51</v>
      </c>
      <c r="B48" s="55"/>
      <c r="C48" s="56"/>
      <c r="D48" s="56"/>
    </row>
    <row r="49" spans="1:4">
      <c r="A49" s="56"/>
      <c r="B49" s="57"/>
      <c r="C49" s="58"/>
      <c r="D49" s="58"/>
    </row>
    <row r="50" spans="1:4">
      <c r="A50" s="56"/>
      <c r="B50" s="57"/>
      <c r="C50" s="58"/>
      <c r="D50" s="58"/>
    </row>
    <row r="51" spans="1:4" s="73" customFormat="1">
      <c r="A51" s="98" t="s">
        <v>15</v>
      </c>
      <c r="B51" s="98" t="s">
        <v>16</v>
      </c>
      <c r="C51" s="98"/>
      <c r="D51" s="98"/>
    </row>
    <row r="52" spans="1:4" s="73" customFormat="1">
      <c r="A52" s="98"/>
      <c r="B52" s="98"/>
      <c r="C52" s="98"/>
      <c r="D52" s="98"/>
    </row>
    <row r="53" spans="1:4" s="73" customFormat="1">
      <c r="A53" s="98"/>
      <c r="B53" s="98"/>
      <c r="C53" s="98"/>
      <c r="D53" s="98"/>
    </row>
    <row r="54" spans="1:4" s="73" customFormat="1">
      <c r="A54" s="98" t="s">
        <v>17</v>
      </c>
      <c r="B54" s="98" t="s">
        <v>16</v>
      </c>
      <c r="C54" s="98"/>
      <c r="D54" s="98"/>
    </row>
    <row r="55" spans="1:4">
      <c r="A55" s="59"/>
      <c r="B55" s="60"/>
      <c r="C55" s="61"/>
      <c r="D55" s="61"/>
    </row>
    <row r="56" spans="1:4">
      <c r="A56" s="56"/>
      <c r="B56" s="57"/>
      <c r="C56" s="61"/>
      <c r="D56" s="61"/>
    </row>
  </sheetData>
  <mergeCells count="1">
    <mergeCell ref="A3:D3"/>
  </mergeCells>
  <pageMargins left="0.70866141732283472" right="0.51181102362204722" top="0.55118110236220474" bottom="0.55118110236220474" header="0.31496062992125984" footer="0.31496062992125984"/>
  <pageSetup paperSize="9" scale="79" orientation="portrait" r:id="rId1"/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2328B-A9A0-401B-98BD-A32C179A3B5F}">
  <sheetPr>
    <pageSetUpPr fitToPage="1"/>
  </sheetPr>
  <dimension ref="A1:I58"/>
  <sheetViews>
    <sheetView zoomScale="85" zoomScaleNormal="85" workbookViewId="0">
      <selection activeCell="B15" sqref="B15"/>
    </sheetView>
  </sheetViews>
  <sheetFormatPr defaultRowHeight="15.75"/>
  <cols>
    <col min="1" max="1" width="62.140625" style="76" customWidth="1"/>
    <col min="2" max="2" width="10.42578125" style="76" customWidth="1"/>
    <col min="3" max="4" width="20.7109375" style="90" customWidth="1"/>
    <col min="5" max="5" width="9.140625" style="76"/>
    <col min="6" max="6" width="10.5703125" style="76" bestFit="1" customWidth="1"/>
    <col min="7" max="7" width="9.140625" style="76"/>
    <col min="8" max="9" width="9.28515625" style="76" bestFit="1" customWidth="1"/>
    <col min="10" max="16384" width="9.140625" style="76"/>
  </cols>
  <sheetData>
    <row r="1" spans="1:4" s="73" customFormat="1">
      <c r="A1" s="44" t="s">
        <v>5</v>
      </c>
    </row>
    <row r="2" spans="1:4" s="73" customFormat="1">
      <c r="A2" s="45"/>
    </row>
    <row r="3" spans="1:4" s="73" customFormat="1">
      <c r="A3" s="172" t="s">
        <v>144</v>
      </c>
      <c r="B3" s="172"/>
      <c r="C3" s="172"/>
      <c r="D3" s="172"/>
    </row>
    <row r="4" spans="1:4" s="73" customFormat="1">
      <c r="A4" s="9" t="s">
        <v>137</v>
      </c>
    </row>
    <row r="5" spans="1:4" s="73" customFormat="1">
      <c r="A5" s="49" t="s">
        <v>2</v>
      </c>
    </row>
    <row r="7" spans="1:4" ht="31.5">
      <c r="A7" s="156"/>
      <c r="B7" s="74" t="s">
        <v>52</v>
      </c>
      <c r="C7" s="75" t="s">
        <v>84</v>
      </c>
      <c r="D7" s="75" t="s">
        <v>84</v>
      </c>
    </row>
    <row r="8" spans="1:4">
      <c r="A8" s="156"/>
      <c r="B8" s="74"/>
      <c r="C8" s="75" t="s">
        <v>136</v>
      </c>
      <c r="D8" s="75" t="s">
        <v>136</v>
      </c>
    </row>
    <row r="9" spans="1:4">
      <c r="A9" s="156"/>
      <c r="B9" s="74"/>
      <c r="C9" s="75" t="s">
        <v>43</v>
      </c>
      <c r="D9" s="75" t="s">
        <v>80</v>
      </c>
    </row>
    <row r="10" spans="1:4" ht="16.5" thickBot="1">
      <c r="A10" s="157"/>
      <c r="B10" s="111"/>
      <c r="C10" s="77"/>
      <c r="D10" s="77"/>
    </row>
    <row r="11" spans="1:4">
      <c r="A11" s="78"/>
      <c r="B11" s="74"/>
      <c r="C11" s="75"/>
      <c r="D11" s="75"/>
    </row>
    <row r="12" spans="1:4">
      <c r="A12" s="79" t="s">
        <v>20</v>
      </c>
      <c r="B12" s="80"/>
      <c r="C12" s="81"/>
      <c r="D12" s="81"/>
    </row>
    <row r="13" spans="1:4">
      <c r="A13" s="82" t="s">
        <v>21</v>
      </c>
      <c r="B13" s="80"/>
      <c r="C13" s="81">
        <v>12063</v>
      </c>
      <c r="D13" s="81">
        <v>47715</v>
      </c>
    </row>
    <row r="14" spans="1:4">
      <c r="A14" s="82" t="s">
        <v>22</v>
      </c>
      <c r="B14" s="80"/>
      <c r="C14" s="81">
        <v>729452</v>
      </c>
      <c r="D14" s="81">
        <v>574449</v>
      </c>
    </row>
    <row r="15" spans="1:4">
      <c r="A15" s="82" t="s">
        <v>23</v>
      </c>
      <c r="B15" s="80"/>
      <c r="C15" s="81"/>
      <c r="D15" s="81">
        <v>4120</v>
      </c>
    </row>
    <row r="16" spans="1:4" ht="16.5" thickBot="1">
      <c r="A16" s="94" t="s">
        <v>24</v>
      </c>
      <c r="B16" s="95"/>
      <c r="C16" s="81"/>
      <c r="D16" s="81"/>
    </row>
    <row r="17" spans="1:4" ht="16.5" thickBot="1">
      <c r="A17" s="94"/>
      <c r="B17" s="95"/>
      <c r="C17" s="83">
        <f>SUM(C13:C16)</f>
        <v>741515</v>
      </c>
      <c r="D17" s="83">
        <f>SUM(D13:D16)</f>
        <v>626284</v>
      </c>
    </row>
    <row r="18" spans="1:4">
      <c r="A18" s="82"/>
      <c r="B18" s="80"/>
      <c r="C18" s="81"/>
      <c r="D18" s="81"/>
    </row>
    <row r="19" spans="1:4" ht="31.5">
      <c r="A19" s="82" t="s">
        <v>81</v>
      </c>
      <c r="B19" s="80"/>
      <c r="C19" s="81">
        <v>234040</v>
      </c>
      <c r="D19" s="81">
        <v>304455</v>
      </c>
    </row>
    <row r="20" spans="1:4" ht="32.25" thickBot="1">
      <c r="A20" s="94" t="s">
        <v>82</v>
      </c>
      <c r="B20" s="95"/>
      <c r="C20" s="84">
        <v>-41</v>
      </c>
      <c r="D20" s="84">
        <v>-8147</v>
      </c>
    </row>
    <row r="21" spans="1:4" ht="16.5" thickBot="1">
      <c r="A21" s="96" t="s">
        <v>25</v>
      </c>
      <c r="B21" s="95"/>
      <c r="C21" s="77">
        <f>SUM(C17:C20)</f>
        <v>975514</v>
      </c>
      <c r="D21" s="77">
        <f>SUM(D17:D20)</f>
        <v>922592</v>
      </c>
    </row>
    <row r="22" spans="1:4">
      <c r="A22" s="85"/>
      <c r="B22" s="80"/>
      <c r="C22" s="81"/>
      <c r="D22" s="81"/>
    </row>
    <row r="23" spans="1:4">
      <c r="A23" s="82" t="s">
        <v>26</v>
      </c>
      <c r="B23" s="80">
        <v>10</v>
      </c>
      <c r="C23" s="81">
        <v>43406</v>
      </c>
      <c r="D23" s="81">
        <v>49697</v>
      </c>
    </row>
    <row r="24" spans="1:4" ht="31.5">
      <c r="A24" s="82" t="s">
        <v>27</v>
      </c>
      <c r="B24" s="80">
        <v>11</v>
      </c>
      <c r="C24" s="81">
        <v>52828</v>
      </c>
      <c r="D24" s="81">
        <v>622595</v>
      </c>
    </row>
    <row r="25" spans="1:4" ht="47.25">
      <c r="A25" s="82" t="s">
        <v>28</v>
      </c>
      <c r="B25" s="80">
        <v>11</v>
      </c>
      <c r="C25" s="81">
        <v>220123</v>
      </c>
      <c r="D25" s="81">
        <v>431194</v>
      </c>
    </row>
    <row r="26" spans="1:4" ht="47.25">
      <c r="A26" s="82" t="s">
        <v>29</v>
      </c>
      <c r="B26" s="80"/>
      <c r="C26" s="81">
        <v>3899</v>
      </c>
      <c r="D26" s="81">
        <v>105265</v>
      </c>
    </row>
    <row r="27" spans="1:4">
      <c r="A27" s="82" t="s">
        <v>50</v>
      </c>
      <c r="B27" s="80"/>
      <c r="C27" s="81">
        <v>5172865</v>
      </c>
      <c r="D27" s="81">
        <v>5265847</v>
      </c>
    </row>
    <row r="28" spans="1:4" ht="47.25">
      <c r="A28" s="82" t="s">
        <v>30</v>
      </c>
      <c r="B28" s="80"/>
      <c r="C28" s="81">
        <v>-36661</v>
      </c>
      <c r="D28" s="81">
        <v>-101588</v>
      </c>
    </row>
    <row r="29" spans="1:4" ht="16.5" thickBot="1">
      <c r="A29" s="94" t="s">
        <v>6</v>
      </c>
      <c r="B29" s="95"/>
      <c r="C29" s="84">
        <v>24728</v>
      </c>
      <c r="D29" s="84">
        <v>169282</v>
      </c>
    </row>
    <row r="30" spans="1:4" ht="16.5" thickBot="1">
      <c r="A30" s="96" t="s">
        <v>31</v>
      </c>
      <c r="B30" s="95"/>
      <c r="C30" s="77">
        <f>SUM(C23:C29)</f>
        <v>5481188</v>
      </c>
      <c r="D30" s="77">
        <f>SUM(D23:D29)</f>
        <v>6542292</v>
      </c>
    </row>
    <row r="31" spans="1:4">
      <c r="A31" s="79"/>
      <c r="B31" s="80"/>
      <c r="C31" s="81"/>
      <c r="D31" s="81"/>
    </row>
    <row r="32" spans="1:4">
      <c r="A32" s="86" t="s">
        <v>13</v>
      </c>
      <c r="B32" s="80"/>
      <c r="C32" s="81">
        <v>-2132626</v>
      </c>
      <c r="D32" s="81">
        <v>-1849074</v>
      </c>
    </row>
    <row r="33" spans="1:9">
      <c r="A33" s="86" t="s">
        <v>32</v>
      </c>
      <c r="B33" s="80">
        <v>12</v>
      </c>
      <c r="C33" s="81">
        <v>-526151</v>
      </c>
      <c r="D33" s="81">
        <v>-518767</v>
      </c>
    </row>
    <row r="34" spans="1:9" ht="31.5">
      <c r="A34" s="86" t="s">
        <v>83</v>
      </c>
      <c r="B34" s="80"/>
      <c r="C34" s="81">
        <v>-3231459</v>
      </c>
      <c r="D34" s="81">
        <v>-3597987</v>
      </c>
    </row>
    <row r="35" spans="1:9">
      <c r="A35" s="82"/>
      <c r="B35" s="80"/>
      <c r="C35" s="81"/>
      <c r="D35" s="81"/>
    </row>
    <row r="36" spans="1:9" ht="16.5" thickBot="1">
      <c r="A36" s="94"/>
      <c r="B36" s="95"/>
      <c r="C36" s="81"/>
      <c r="D36" s="81"/>
    </row>
    <row r="37" spans="1:9">
      <c r="A37" s="78"/>
      <c r="B37" s="80"/>
      <c r="C37" s="87"/>
      <c r="D37" s="87"/>
    </row>
    <row r="38" spans="1:9">
      <c r="A38" s="79" t="s">
        <v>33</v>
      </c>
      <c r="B38" s="80"/>
      <c r="C38" s="75">
        <f>SUM(C21,C30,C32:C36)</f>
        <v>566466</v>
      </c>
      <c r="D38" s="75">
        <f>SUM(D21,D30,D32:D36)</f>
        <v>1499056</v>
      </c>
    </row>
    <row r="39" spans="1:9" ht="16.5" thickBot="1">
      <c r="A39" s="94" t="s">
        <v>34</v>
      </c>
      <c r="B39" s="95"/>
      <c r="C39" s="84">
        <v>-4128</v>
      </c>
      <c r="D39" s="84">
        <v>243</v>
      </c>
    </row>
    <row r="40" spans="1:9">
      <c r="A40" s="112"/>
      <c r="B40" s="158"/>
      <c r="C40" s="88"/>
      <c r="D40" s="88"/>
    </row>
    <row r="41" spans="1:9" ht="16.5" thickBot="1">
      <c r="A41" s="96" t="s">
        <v>35</v>
      </c>
      <c r="B41" s="159"/>
      <c r="C41" s="89">
        <f>C38+C39</f>
        <v>562338</v>
      </c>
      <c r="D41" s="89">
        <f>D38+D39</f>
        <v>1499299</v>
      </c>
      <c r="F41" s="90"/>
      <c r="H41" s="91"/>
      <c r="I41" s="91"/>
    </row>
    <row r="42" spans="1:9">
      <c r="A42" s="79"/>
      <c r="B42" s="161"/>
      <c r="C42" s="151"/>
      <c r="D42" s="151"/>
    </row>
    <row r="43" spans="1:9" hidden="1">
      <c r="A43" s="92" t="s">
        <v>36</v>
      </c>
      <c r="B43" s="162"/>
      <c r="C43" s="152"/>
      <c r="D43" s="152"/>
    </row>
    <row r="44" spans="1:9" ht="31.5" hidden="1">
      <c r="A44" s="92" t="s">
        <v>37</v>
      </c>
      <c r="B44" s="93"/>
      <c r="C44" s="81"/>
      <c r="D44" s="81"/>
    </row>
    <row r="45" spans="1:9" ht="47.25" hidden="1">
      <c r="A45" s="86" t="s">
        <v>38</v>
      </c>
      <c r="B45" s="93"/>
      <c r="C45" s="81"/>
      <c r="D45" s="81"/>
    </row>
    <row r="46" spans="1:9" hidden="1">
      <c r="A46" s="92"/>
      <c r="B46" s="93"/>
      <c r="C46" s="81"/>
      <c r="D46" s="81"/>
    </row>
    <row r="47" spans="1:9" ht="31.5" hidden="1">
      <c r="A47" s="92" t="s">
        <v>39</v>
      </c>
      <c r="B47" s="93"/>
      <c r="C47" s="81"/>
      <c r="D47" s="81"/>
    </row>
    <row r="48" spans="1:9" ht="48" hidden="1" thickBot="1">
      <c r="A48" s="94" t="s">
        <v>40</v>
      </c>
      <c r="B48" s="95"/>
      <c r="C48" s="84"/>
      <c r="D48" s="84"/>
    </row>
    <row r="49" spans="1:4" hidden="1">
      <c r="A49" s="92"/>
      <c r="B49" s="158"/>
      <c r="C49" s="153">
        <f>C48</f>
        <v>0</v>
      </c>
      <c r="D49" s="153">
        <f>D48</f>
        <v>0</v>
      </c>
    </row>
    <row r="50" spans="1:4" ht="16.5" hidden="1" thickBot="1">
      <c r="A50" s="96" t="s">
        <v>41</v>
      </c>
      <c r="B50" s="159"/>
      <c r="C50" s="154"/>
      <c r="D50" s="154"/>
    </row>
    <row r="51" spans="1:4" hidden="1">
      <c r="A51" s="92"/>
      <c r="B51" s="158"/>
      <c r="C51" s="153">
        <f>C41+C49</f>
        <v>562338</v>
      </c>
      <c r="D51" s="153">
        <f>D41+D49</f>
        <v>1499299</v>
      </c>
    </row>
    <row r="52" spans="1:4" ht="16.5" hidden="1" thickBot="1">
      <c r="A52" s="97" t="s">
        <v>42</v>
      </c>
      <c r="B52" s="160"/>
      <c r="C52" s="155"/>
      <c r="D52" s="155"/>
    </row>
    <row r="53" spans="1:4">
      <c r="C53" s="90">
        <f>562338-C41</f>
        <v>0</v>
      </c>
      <c r="D53" s="90">
        <f>1499299-D41</f>
        <v>0</v>
      </c>
    </row>
    <row r="55" spans="1:4" s="73" customFormat="1">
      <c r="A55" s="98" t="s">
        <v>15</v>
      </c>
      <c r="B55" s="98" t="s">
        <v>16</v>
      </c>
      <c r="C55" s="98"/>
      <c r="D55" s="98"/>
    </row>
    <row r="56" spans="1:4" s="73" customFormat="1">
      <c r="A56" s="98"/>
      <c r="B56" s="98"/>
      <c r="C56" s="98"/>
      <c r="D56" s="98"/>
    </row>
    <row r="57" spans="1:4" s="73" customFormat="1">
      <c r="A57" s="98"/>
      <c r="B57" s="98"/>
      <c r="C57" s="98"/>
      <c r="D57" s="98"/>
    </row>
    <row r="58" spans="1:4" s="73" customFormat="1">
      <c r="A58" s="98" t="s">
        <v>17</v>
      </c>
      <c r="B58" s="98" t="s">
        <v>16</v>
      </c>
      <c r="C58" s="98"/>
      <c r="D58" s="98"/>
    </row>
  </sheetData>
  <mergeCells count="12">
    <mergeCell ref="A3:D3"/>
    <mergeCell ref="D42:D43"/>
    <mergeCell ref="D49:D50"/>
    <mergeCell ref="D51:D52"/>
    <mergeCell ref="A7:A10"/>
    <mergeCell ref="B40:B41"/>
    <mergeCell ref="B51:B52"/>
    <mergeCell ref="C51:C52"/>
    <mergeCell ref="B42:B43"/>
    <mergeCell ref="C42:C43"/>
    <mergeCell ref="B49:B50"/>
    <mergeCell ref="C49:C50"/>
  </mergeCells>
  <pageMargins left="0.7" right="0.7" top="0.75" bottom="0.75" header="0.3" footer="0.3"/>
  <pageSetup paperSize="9" scale="76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FFF0B-A5FB-44B1-AC23-65B22FA98522}">
  <dimension ref="A1:F62"/>
  <sheetViews>
    <sheetView zoomScaleNormal="100" workbookViewId="0">
      <selection sqref="A1:D63"/>
    </sheetView>
  </sheetViews>
  <sheetFormatPr defaultRowHeight="12.75"/>
  <cols>
    <col min="1" max="1" width="65.42578125" style="34" customWidth="1"/>
    <col min="2" max="2" width="3.5703125" style="34" customWidth="1"/>
    <col min="3" max="3" width="14.42578125" style="42" customWidth="1"/>
    <col min="4" max="4" width="14.5703125" style="42" customWidth="1"/>
    <col min="5" max="5" width="9.140625" style="34"/>
    <col min="6" max="6" width="13.140625" style="34" customWidth="1"/>
    <col min="7" max="16384" width="9.140625" style="34"/>
  </cols>
  <sheetData>
    <row r="1" spans="1:4" s="2" customFormat="1" ht="15.75">
      <c r="A1" s="1" t="s">
        <v>5</v>
      </c>
    </row>
    <row r="2" spans="1:4" s="2" customFormat="1" ht="15.75">
      <c r="A2" s="3"/>
    </row>
    <row r="3" spans="1:4" s="2" customFormat="1" ht="15">
      <c r="A3" s="173" t="s">
        <v>145</v>
      </c>
      <c r="B3" s="173"/>
      <c r="C3" s="173"/>
      <c r="D3" s="173"/>
    </row>
    <row r="4" spans="1:4" s="2" customFormat="1" ht="15">
      <c r="A4" s="7" t="s">
        <v>137</v>
      </c>
      <c r="B4" s="174"/>
      <c r="C4" s="174"/>
      <c r="D4" s="174"/>
    </row>
    <row r="5" spans="1:4" s="2" customFormat="1" ht="15">
      <c r="A5" s="4" t="s">
        <v>2</v>
      </c>
    </row>
    <row r="6" spans="1:4" s="32" customFormat="1" ht="13.5" thickBot="1">
      <c r="C6" s="33"/>
      <c r="D6" s="33"/>
    </row>
    <row r="7" spans="1:4" s="32" customFormat="1" ht="49.5" thickTop="1" thickBot="1">
      <c r="A7" s="114" t="s">
        <v>88</v>
      </c>
      <c r="B7" s="115" t="s">
        <v>52</v>
      </c>
      <c r="C7" s="43" t="s">
        <v>138</v>
      </c>
      <c r="D7" s="43" t="s">
        <v>139</v>
      </c>
    </row>
    <row r="8" spans="1:4" s="32" customFormat="1" ht="13.5" thickTop="1">
      <c r="A8" s="116" t="s">
        <v>89</v>
      </c>
      <c r="B8" s="163"/>
      <c r="C8" s="165"/>
      <c r="D8" s="165"/>
    </row>
    <row r="9" spans="1:4" s="35" customFormat="1">
      <c r="A9" s="116" t="s">
        <v>90</v>
      </c>
      <c r="B9" s="164"/>
      <c r="C9" s="166"/>
      <c r="D9" s="166"/>
    </row>
    <row r="10" spans="1:4" s="36" customFormat="1">
      <c r="A10" s="118" t="s">
        <v>91</v>
      </c>
      <c r="B10" s="119"/>
      <c r="C10" s="135">
        <v>566466</v>
      </c>
      <c r="D10" s="135">
        <v>1499056</v>
      </c>
    </row>
    <row r="11" spans="1:4">
      <c r="A11" s="116" t="s">
        <v>92</v>
      </c>
      <c r="B11" s="119"/>
      <c r="C11" s="136"/>
      <c r="D11" s="136"/>
    </row>
    <row r="12" spans="1:4" ht="24">
      <c r="A12" s="118" t="s">
        <v>93</v>
      </c>
      <c r="B12" s="119"/>
      <c r="C12" s="135">
        <v>-220123</v>
      </c>
      <c r="D12" s="135">
        <v>-431194</v>
      </c>
    </row>
    <row r="13" spans="1:4" ht="24">
      <c r="A13" s="118" t="s">
        <v>94</v>
      </c>
      <c r="B13" s="119"/>
      <c r="C13" s="135">
        <v>-3899</v>
      </c>
      <c r="D13" s="135">
        <v>-105265</v>
      </c>
    </row>
    <row r="14" spans="1:4">
      <c r="A14" s="118" t="s">
        <v>95</v>
      </c>
      <c r="B14" s="119"/>
      <c r="C14" s="135">
        <v>-6593</v>
      </c>
      <c r="D14" s="135">
        <v>-285500</v>
      </c>
    </row>
    <row r="15" spans="1:4" ht="24">
      <c r="A15" s="118" t="s">
        <v>96</v>
      </c>
      <c r="B15" s="119"/>
      <c r="C15" s="135">
        <v>0</v>
      </c>
      <c r="D15" s="135">
        <v>0</v>
      </c>
    </row>
    <row r="16" spans="1:4">
      <c r="A16" s="118" t="s">
        <v>97</v>
      </c>
      <c r="B16" s="119"/>
      <c r="C16" s="135">
        <v>36661</v>
      </c>
      <c r="D16" s="135">
        <v>101588</v>
      </c>
    </row>
    <row r="17" spans="1:4" s="37" customFormat="1" ht="24">
      <c r="A17" s="118" t="s">
        <v>98</v>
      </c>
      <c r="B17" s="119"/>
      <c r="C17" s="148">
        <v>139928</v>
      </c>
      <c r="D17" s="148">
        <v>88191</v>
      </c>
    </row>
    <row r="18" spans="1:4">
      <c r="A18" s="118" t="s">
        <v>99</v>
      </c>
      <c r="B18" s="119"/>
      <c r="C18" s="143">
        <v>118496</v>
      </c>
      <c r="D18" s="143">
        <v>16913</v>
      </c>
    </row>
    <row r="19" spans="1:4" ht="36">
      <c r="A19" s="118" t="s">
        <v>100</v>
      </c>
      <c r="B19" s="119"/>
    </row>
    <row r="20" spans="1:4">
      <c r="A20" s="118" t="s">
        <v>101</v>
      </c>
      <c r="B20" s="119"/>
      <c r="C20" s="135">
        <v>-729452</v>
      </c>
      <c r="D20" s="135">
        <v>-574449</v>
      </c>
    </row>
    <row r="21" spans="1:4">
      <c r="A21" s="118" t="s">
        <v>102</v>
      </c>
      <c r="B21" s="119"/>
      <c r="C21" s="148">
        <v>4337</v>
      </c>
      <c r="D21" s="143">
        <v>2751</v>
      </c>
    </row>
    <row r="22" spans="1:4">
      <c r="A22" s="118" t="s">
        <v>103</v>
      </c>
      <c r="B22" s="119"/>
      <c r="C22" s="148">
        <v>1206968</v>
      </c>
      <c r="D22" s="148">
        <v>-1261856</v>
      </c>
    </row>
    <row r="23" spans="1:4" ht="24.75" thickBot="1">
      <c r="A23" s="121" t="s">
        <v>104</v>
      </c>
      <c r="B23" s="122"/>
      <c r="C23" s="149">
        <v>64065</v>
      </c>
      <c r="D23" s="149">
        <v>-255653</v>
      </c>
    </row>
    <row r="24" spans="1:4" ht="24.75" thickBot="1">
      <c r="A24" s="124" t="s">
        <v>105</v>
      </c>
      <c r="B24" s="122"/>
      <c r="C24" s="137">
        <f>SUM(C10:C23)</f>
        <v>1176854</v>
      </c>
      <c r="D24" s="137">
        <f>SUM(D10:D23)</f>
        <v>-1205418</v>
      </c>
    </row>
    <row r="25" spans="1:4">
      <c r="A25" s="116" t="s">
        <v>106</v>
      </c>
      <c r="B25" s="119"/>
      <c r="C25" s="117"/>
      <c r="D25" s="120"/>
    </row>
    <row r="26" spans="1:4" ht="24">
      <c r="A26" s="118" t="s">
        <v>131</v>
      </c>
      <c r="B26" s="119"/>
      <c r="C26" s="135">
        <v>-1870108</v>
      </c>
      <c r="D26" s="135">
        <v>-2320505</v>
      </c>
    </row>
    <row r="27" spans="1:4">
      <c r="A27" s="118" t="s">
        <v>107</v>
      </c>
      <c r="B27" s="119"/>
      <c r="C27" s="135">
        <v>-214078.31049999967</v>
      </c>
      <c r="D27" s="135">
        <v>-35003</v>
      </c>
    </row>
    <row r="28" spans="1:4" s="36" customFormat="1">
      <c r="A28" s="118" t="s">
        <v>76</v>
      </c>
      <c r="B28" s="119"/>
      <c r="C28" s="135">
        <v>28425</v>
      </c>
      <c r="D28" s="135">
        <v>-224561</v>
      </c>
    </row>
    <row r="29" spans="1:4">
      <c r="A29" s="118" t="s">
        <v>0</v>
      </c>
      <c r="B29" s="119"/>
      <c r="C29" s="135">
        <v>128085</v>
      </c>
      <c r="D29" s="135">
        <v>-842714</v>
      </c>
    </row>
    <row r="30" spans="1:4">
      <c r="A30" s="118" t="s">
        <v>108</v>
      </c>
      <c r="B30" s="119"/>
      <c r="C30" s="135">
        <v>-227415</v>
      </c>
      <c r="D30" s="135">
        <v>-789282</v>
      </c>
    </row>
    <row r="31" spans="1:4">
      <c r="A31" s="118" t="s">
        <v>109</v>
      </c>
      <c r="B31" s="119"/>
      <c r="C31" s="135">
        <v>1071</v>
      </c>
      <c r="D31" s="135">
        <v>-16698</v>
      </c>
    </row>
    <row r="32" spans="1:4">
      <c r="A32" s="116" t="s">
        <v>110</v>
      </c>
      <c r="B32" s="119"/>
      <c r="C32" s="135"/>
      <c r="D32" s="135"/>
    </row>
    <row r="33" spans="1:6">
      <c r="A33" s="118" t="s">
        <v>77</v>
      </c>
      <c r="B33" s="119"/>
      <c r="C33" s="135">
        <v>-22577</v>
      </c>
      <c r="D33" s="135">
        <v>2050</v>
      </c>
    </row>
    <row r="34" spans="1:6">
      <c r="A34" s="118" t="s">
        <v>78</v>
      </c>
      <c r="B34" s="119"/>
      <c r="C34" s="135">
        <v>508378</v>
      </c>
      <c r="D34" s="135">
        <v>676498</v>
      </c>
    </row>
    <row r="35" spans="1:6" ht="13.5" thickBot="1">
      <c r="A35" s="121" t="s">
        <v>79</v>
      </c>
      <c r="B35" s="122"/>
      <c r="C35" s="149">
        <v>-131928.4135859583</v>
      </c>
      <c r="D35" s="149">
        <v>2362671</v>
      </c>
      <c r="F35" s="142"/>
    </row>
    <row r="36" spans="1:6" ht="24">
      <c r="A36" s="116" t="s">
        <v>111</v>
      </c>
      <c r="B36" s="119"/>
      <c r="C36" s="138">
        <f>SUM(C24:C35)</f>
        <v>-623293.72408595798</v>
      </c>
      <c r="D36" s="138">
        <f>SUM(D24:D35)</f>
        <v>-2392962</v>
      </c>
    </row>
    <row r="37" spans="1:6" ht="13.5" thickBot="1">
      <c r="A37" s="121" t="s">
        <v>112</v>
      </c>
      <c r="B37" s="122"/>
      <c r="C37" s="149">
        <v>-4607</v>
      </c>
      <c r="D37" s="149">
        <v>-3005</v>
      </c>
    </row>
    <row r="38" spans="1:6" ht="13.5" thickBot="1">
      <c r="A38" s="124" t="s">
        <v>113</v>
      </c>
      <c r="B38" s="122"/>
      <c r="C38" s="137">
        <f>SUM(C36:C37)</f>
        <v>-627900.72408595798</v>
      </c>
      <c r="D38" s="137">
        <f>SUM(D36:D37)</f>
        <v>-2395967</v>
      </c>
    </row>
    <row r="39" spans="1:6">
      <c r="A39" s="118"/>
      <c r="B39" s="119"/>
      <c r="C39" s="117"/>
      <c r="D39" s="120"/>
    </row>
    <row r="40" spans="1:6" ht="24">
      <c r="A40" s="116" t="s">
        <v>114</v>
      </c>
      <c r="B40" s="119"/>
      <c r="C40" s="117"/>
      <c r="D40" s="117"/>
    </row>
    <row r="41" spans="1:6">
      <c r="A41" s="118" t="s">
        <v>115</v>
      </c>
      <c r="B41" s="119"/>
      <c r="C41" s="120"/>
      <c r="D41" s="135">
        <v>3043463</v>
      </c>
    </row>
    <row r="42" spans="1:6" s="37" customFormat="1" ht="13.5">
      <c r="A42" s="118" t="s">
        <v>116</v>
      </c>
      <c r="B42" s="119"/>
      <c r="C42" s="135">
        <v>-132670</v>
      </c>
      <c r="D42" s="135">
        <v>-59338</v>
      </c>
    </row>
    <row r="43" spans="1:6" s="38" customFormat="1">
      <c r="A43" s="118" t="s">
        <v>117</v>
      </c>
      <c r="B43" s="119"/>
      <c r="C43" s="135">
        <v>467766</v>
      </c>
      <c r="D43" s="135">
        <v>11594</v>
      </c>
    </row>
    <row r="44" spans="1:6" s="39" customFormat="1" ht="36">
      <c r="A44" s="118" t="s">
        <v>118</v>
      </c>
      <c r="B44" s="119"/>
      <c r="C44" s="135">
        <v>635482</v>
      </c>
      <c r="D44" s="135">
        <v>1377998</v>
      </c>
    </row>
    <row r="45" spans="1:6" ht="27" customHeight="1" thickBot="1">
      <c r="A45" s="118" t="s">
        <v>119</v>
      </c>
      <c r="B45" s="119"/>
      <c r="C45" s="125"/>
      <c r="D45" s="123"/>
    </row>
    <row r="46" spans="1:6" ht="13.5" thickBot="1">
      <c r="A46" s="126" t="s">
        <v>120</v>
      </c>
      <c r="B46" s="127"/>
      <c r="C46" s="137">
        <f>SUM(C41:C45)</f>
        <v>970578</v>
      </c>
      <c r="D46" s="137">
        <f>SUM(D41:D45)</f>
        <v>4373717</v>
      </c>
    </row>
    <row r="47" spans="1:6" ht="25.5" thickTop="1" thickBot="1">
      <c r="A47" s="128" t="s">
        <v>121</v>
      </c>
      <c r="B47" s="129"/>
      <c r="C47" s="130"/>
      <c r="D47" s="131"/>
    </row>
    <row r="48" spans="1:6">
      <c r="A48" s="118" t="s">
        <v>122</v>
      </c>
      <c r="B48" s="119"/>
      <c r="C48" s="120"/>
      <c r="D48" s="120"/>
    </row>
    <row r="49" spans="1:4">
      <c r="A49" s="118" t="s">
        <v>123</v>
      </c>
      <c r="B49" s="119"/>
      <c r="C49" s="135"/>
      <c r="D49" s="135">
        <v>-1500000</v>
      </c>
    </row>
    <row r="50" spans="1:4">
      <c r="A50" s="118" t="s">
        <v>124</v>
      </c>
      <c r="B50" s="119"/>
      <c r="C50" s="117"/>
      <c r="D50" s="120"/>
    </row>
    <row r="51" spans="1:4" s="40" customFormat="1" ht="13.5" thickBot="1">
      <c r="A51" s="118" t="s">
        <v>125</v>
      </c>
      <c r="B51" s="119"/>
      <c r="C51" s="125"/>
      <c r="D51" s="123"/>
    </row>
    <row r="52" spans="1:4" ht="13.5" thickBot="1">
      <c r="A52" s="126" t="s">
        <v>132</v>
      </c>
      <c r="B52" s="132"/>
      <c r="C52" s="137">
        <f>SUM(C48:C51)</f>
        <v>0</v>
      </c>
      <c r="D52" s="137">
        <f>SUM(D48:D51)</f>
        <v>-1500000</v>
      </c>
    </row>
    <row r="53" spans="1:4" s="41" customFormat="1">
      <c r="A53" s="118" t="s">
        <v>126</v>
      </c>
      <c r="B53" s="132"/>
      <c r="C53" s="139">
        <v>342677.27591404202</v>
      </c>
      <c r="D53" s="139">
        <v>477750</v>
      </c>
    </row>
    <row r="54" spans="1:4">
      <c r="A54" s="118" t="s">
        <v>127</v>
      </c>
      <c r="B54" s="119"/>
      <c r="C54" s="143">
        <v>46235</v>
      </c>
      <c r="D54" s="143">
        <v>337095</v>
      </c>
    </row>
    <row r="55" spans="1:4" ht="24.75" thickBot="1">
      <c r="A55" s="121" t="s">
        <v>128</v>
      </c>
      <c r="B55" s="122"/>
      <c r="C55" s="123"/>
      <c r="D55" s="123"/>
    </row>
    <row r="56" spans="1:4">
      <c r="A56" s="124" t="s">
        <v>129</v>
      </c>
      <c r="B56" s="122"/>
      <c r="C56" s="137">
        <f>ф1!D11</f>
        <v>220265.72408595792</v>
      </c>
      <c r="D56" s="137">
        <v>132274</v>
      </c>
    </row>
    <row r="57" spans="1:4" s="40" customFormat="1" ht="13.5" thickBot="1">
      <c r="A57" s="133" t="s">
        <v>130</v>
      </c>
      <c r="B57" s="134"/>
      <c r="C57" s="140">
        <f>SUM(C53:C56)</f>
        <v>609178</v>
      </c>
      <c r="D57" s="140">
        <f>SUM(D53:D56)</f>
        <v>947119</v>
      </c>
    </row>
    <row r="58" spans="1:4" ht="13.5" thickTop="1"/>
    <row r="59" spans="1:4">
      <c r="C59" s="141"/>
      <c r="D59" s="141"/>
    </row>
    <row r="60" spans="1:4" s="6" customFormat="1" ht="15">
      <c r="A60" s="5" t="s">
        <v>15</v>
      </c>
      <c r="C60" s="5" t="s">
        <v>16</v>
      </c>
    </row>
    <row r="61" spans="1:4" s="6" customFormat="1" ht="15">
      <c r="A61" s="5"/>
      <c r="C61" s="5"/>
    </row>
    <row r="62" spans="1:4" s="6" customFormat="1" ht="15">
      <c r="A62" s="5" t="s">
        <v>17</v>
      </c>
      <c r="C62" s="5" t="s">
        <v>16</v>
      </c>
    </row>
  </sheetData>
  <mergeCells count="4">
    <mergeCell ref="B8:B9"/>
    <mergeCell ref="C8:C9"/>
    <mergeCell ref="D8:D9"/>
    <mergeCell ref="A3:D3"/>
  </mergeCells>
  <pageMargins left="0.7" right="0.7" top="0.75" bottom="0.75" header="0.3" footer="0.3"/>
  <pageSetup paperSize="9"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8"/>
  <sheetViews>
    <sheetView workbookViewId="0">
      <selection activeCell="E15" sqref="E15"/>
    </sheetView>
  </sheetViews>
  <sheetFormatPr defaultRowHeight="15"/>
  <cols>
    <col min="1" max="1" width="37.42578125" style="8" customWidth="1"/>
    <col min="2" max="2" width="6" style="8" customWidth="1"/>
    <col min="3" max="3" width="15.28515625" style="8" customWidth="1"/>
    <col min="4" max="4" width="1.28515625" style="8" customWidth="1"/>
    <col min="5" max="5" width="20" style="8" customWidth="1"/>
    <col min="6" max="6" width="2.28515625" style="8" customWidth="1"/>
    <col min="7" max="7" width="15" style="8" customWidth="1"/>
    <col min="8" max="8" width="1.7109375" style="8" customWidth="1"/>
    <col min="9" max="9" width="15" style="8" customWidth="1"/>
    <col min="10" max="10" width="1.7109375" style="8" customWidth="1"/>
    <col min="11" max="11" width="15" style="8" customWidth="1"/>
    <col min="12" max="12" width="1.7109375" style="8" customWidth="1"/>
    <col min="13" max="13" width="15.28515625" style="8" customWidth="1"/>
    <col min="14" max="16384" width="9.140625" style="8"/>
  </cols>
  <sheetData>
    <row r="1" spans="1:13" ht="15.75">
      <c r="A1" s="9" t="s">
        <v>5</v>
      </c>
    </row>
    <row r="2" spans="1:13" ht="15.75">
      <c r="A2" s="9"/>
    </row>
    <row r="3" spans="1:13">
      <c r="A3" s="171" t="s">
        <v>146</v>
      </c>
    </row>
    <row r="4" spans="1:13">
      <c r="A4" s="171" t="s">
        <v>137</v>
      </c>
    </row>
    <row r="5" spans="1:13">
      <c r="A5" s="10" t="s">
        <v>2</v>
      </c>
    </row>
    <row r="8" spans="1:13" ht="30" customHeight="1">
      <c r="A8" s="169"/>
      <c r="B8" s="167" t="s">
        <v>18</v>
      </c>
      <c r="C8" s="168" t="s">
        <v>1</v>
      </c>
      <c r="D8" s="168"/>
      <c r="E8" s="168" t="s">
        <v>7</v>
      </c>
      <c r="F8" s="168"/>
      <c r="G8" s="168" t="s">
        <v>72</v>
      </c>
      <c r="H8" s="168"/>
      <c r="I8" s="168" t="s">
        <v>74</v>
      </c>
      <c r="J8" s="168"/>
      <c r="K8" s="168" t="s">
        <v>14</v>
      </c>
      <c r="L8" s="168"/>
      <c r="M8" s="167" t="s">
        <v>19</v>
      </c>
    </row>
    <row r="9" spans="1:13" ht="40.5" customHeight="1">
      <c r="A9" s="169"/>
      <c r="B9" s="167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7"/>
    </row>
    <row r="10" spans="1:13">
      <c r="A10" s="13"/>
      <c r="B10" s="14"/>
      <c r="C10" s="13"/>
      <c r="D10" s="13"/>
      <c r="E10" s="13"/>
      <c r="F10" s="13"/>
      <c r="G10" s="31"/>
      <c r="H10" s="31"/>
      <c r="I10" s="31"/>
      <c r="J10" s="31"/>
      <c r="K10" s="31"/>
      <c r="L10" s="13"/>
      <c r="M10" s="13"/>
    </row>
    <row r="11" spans="1:13" ht="15.75" thickBot="1">
      <c r="A11" s="15" t="s">
        <v>134</v>
      </c>
      <c r="B11" s="16"/>
      <c r="C11" s="17">
        <v>50559902</v>
      </c>
      <c r="D11" s="17"/>
      <c r="E11" s="17">
        <v>97478</v>
      </c>
      <c r="F11" s="17"/>
      <c r="G11" s="17"/>
      <c r="H11" s="17"/>
      <c r="I11" s="17"/>
      <c r="J11" s="17"/>
      <c r="K11" s="17">
        <v>-37212905</v>
      </c>
      <c r="L11" s="17"/>
      <c r="M11" s="17">
        <f>SUM(C11:K11)</f>
        <v>13444475</v>
      </c>
    </row>
    <row r="12" spans="1:13">
      <c r="A12" s="13"/>
      <c r="B12" s="14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13" spans="1:13">
      <c r="A13" s="13" t="s">
        <v>9</v>
      </c>
      <c r="B13" s="14"/>
      <c r="C13" s="18"/>
      <c r="D13" s="18"/>
      <c r="E13" s="18"/>
      <c r="F13" s="18"/>
      <c r="G13" s="19"/>
      <c r="H13" s="18"/>
      <c r="I13" s="19"/>
      <c r="J13" s="18"/>
      <c r="K13" s="19">
        <v>1499299</v>
      </c>
      <c r="L13" s="18"/>
      <c r="M13" s="19">
        <f>SUM(C13:K13)</f>
        <v>1499299</v>
      </c>
    </row>
    <row r="14" spans="1:13" ht="15.75" thickBot="1">
      <c r="A14" s="20" t="s">
        <v>142</v>
      </c>
      <c r="B14" s="16"/>
      <c r="C14" s="21"/>
      <c r="D14" s="21"/>
      <c r="E14" s="22">
        <v>-37103</v>
      </c>
      <c r="F14" s="21"/>
      <c r="G14" s="23">
        <v>945</v>
      </c>
      <c r="H14" s="21"/>
      <c r="I14" s="23">
        <v>76280</v>
      </c>
      <c r="J14" s="21"/>
      <c r="K14" s="23">
        <v>-56551</v>
      </c>
      <c r="L14" s="21"/>
      <c r="M14" s="23">
        <f>SUM(C14:K14)</f>
        <v>-16429</v>
      </c>
    </row>
    <row r="15" spans="1:13">
      <c r="A15" s="24" t="s">
        <v>8</v>
      </c>
      <c r="B15" s="25"/>
      <c r="C15" s="26"/>
      <c r="D15" s="26"/>
      <c r="E15" s="26">
        <f>SUM(E13:E14)</f>
        <v>-37103</v>
      </c>
      <c r="F15" s="26"/>
      <c r="G15" s="26">
        <f>SUM(G13:G14)</f>
        <v>945</v>
      </c>
      <c r="H15" s="26"/>
      <c r="I15" s="26">
        <f>SUM(I13:I14)</f>
        <v>76280</v>
      </c>
      <c r="J15" s="26"/>
      <c r="K15" s="26">
        <f>SUM(K13:K14)</f>
        <v>1442748</v>
      </c>
      <c r="L15" s="26"/>
      <c r="M15" s="26">
        <f>SUM(M13:M14)</f>
        <v>1482870</v>
      </c>
    </row>
    <row r="16" spans="1:13">
      <c r="A16" s="13" t="s">
        <v>11</v>
      </c>
      <c r="B16" s="14">
        <v>9</v>
      </c>
      <c r="C16" s="18"/>
      <c r="D16" s="18"/>
      <c r="E16" s="18"/>
      <c r="F16" s="18"/>
      <c r="G16" s="19"/>
      <c r="H16" s="18"/>
      <c r="I16" s="19"/>
      <c r="J16" s="18"/>
      <c r="K16" s="19"/>
      <c r="L16" s="18"/>
      <c r="M16" s="19">
        <f>SUM(C16:K16)</f>
        <v>0</v>
      </c>
    </row>
    <row r="17" spans="1:13" ht="26.25">
      <c r="A17" s="31" t="s">
        <v>12</v>
      </c>
      <c r="B17" s="14"/>
      <c r="C17" s="18"/>
      <c r="D17" s="18"/>
      <c r="E17" s="18"/>
      <c r="F17" s="18"/>
      <c r="G17" s="19"/>
      <c r="H17" s="18"/>
      <c r="I17" s="19"/>
      <c r="J17" s="18"/>
      <c r="K17" s="19">
        <v>-2537271</v>
      </c>
      <c r="L17" s="18"/>
      <c r="M17" s="19">
        <f>SUM(C17:K17)</f>
        <v>-2537271</v>
      </c>
    </row>
    <row r="18" spans="1:13">
      <c r="A18" s="31" t="s">
        <v>73</v>
      </c>
      <c r="B18" s="14"/>
      <c r="C18" s="18"/>
      <c r="D18" s="18"/>
      <c r="E18" s="18">
        <v>-16560</v>
      </c>
      <c r="F18" s="18"/>
      <c r="G18" s="19"/>
      <c r="H18" s="18"/>
      <c r="I18" s="19"/>
      <c r="J18" s="18"/>
      <c r="K18" s="19"/>
      <c r="L18" s="18"/>
      <c r="M18" s="19">
        <f>SUM(C18:K18)</f>
        <v>-16560</v>
      </c>
    </row>
    <row r="19" spans="1:13">
      <c r="A19" s="31" t="s">
        <v>75</v>
      </c>
      <c r="B19" s="14"/>
      <c r="C19" s="18"/>
      <c r="D19" s="18"/>
      <c r="E19" s="18"/>
      <c r="F19" s="18"/>
      <c r="G19" s="19"/>
      <c r="H19" s="18"/>
      <c r="I19" s="19">
        <v>-3250</v>
      </c>
      <c r="J19" s="18"/>
      <c r="K19" s="19">
        <v>3250</v>
      </c>
      <c r="L19" s="18"/>
      <c r="M19" s="19">
        <f>SUM(C19:K19)</f>
        <v>0</v>
      </c>
    </row>
    <row r="20" spans="1:13">
      <c r="A20" s="13" t="s">
        <v>87</v>
      </c>
      <c r="B20" s="14"/>
      <c r="C20" s="18"/>
      <c r="D20" s="18"/>
      <c r="E20" s="18"/>
      <c r="F20" s="18"/>
      <c r="G20" s="19"/>
      <c r="H20" s="18"/>
      <c r="I20" s="19"/>
      <c r="J20" s="18"/>
      <c r="K20" s="19">
        <v>-3630</v>
      </c>
      <c r="L20" s="18"/>
      <c r="M20" s="19">
        <f>SUM(C20:K20)</f>
        <v>-3630</v>
      </c>
    </row>
    <row r="21" spans="1:13" ht="15.75" thickBot="1">
      <c r="A21" s="27" t="s">
        <v>140</v>
      </c>
      <c r="B21" s="28"/>
      <c r="C21" s="29">
        <f>C11+C15</f>
        <v>50559902</v>
      </c>
      <c r="D21" s="30"/>
      <c r="E21" s="29">
        <f>SUM(E11,E15:E20)</f>
        <v>43815</v>
      </c>
      <c r="F21" s="29"/>
      <c r="G21" s="29">
        <f>SUM(G11,G15:G20)</f>
        <v>945</v>
      </c>
      <c r="H21" s="29"/>
      <c r="I21" s="29">
        <f>SUM(I11,I15:I20)</f>
        <v>73030</v>
      </c>
      <c r="J21" s="29"/>
      <c r="K21" s="29">
        <f>SUM(K11,K15:K20)</f>
        <v>-38307808</v>
      </c>
      <c r="L21" s="29"/>
      <c r="M21" s="29">
        <f>SUM(M11,M15:M20)</f>
        <v>12369884</v>
      </c>
    </row>
    <row r="22" spans="1:13">
      <c r="A22" s="24"/>
      <c r="B22" s="25"/>
      <c r="C22" s="26"/>
      <c r="D22" s="144"/>
      <c r="E22" s="26"/>
      <c r="F22" s="26"/>
      <c r="G22" s="26"/>
      <c r="H22" s="26"/>
      <c r="I22" s="26"/>
      <c r="J22" s="26"/>
      <c r="K22" s="26"/>
      <c r="L22" s="26"/>
      <c r="M22" s="26"/>
    </row>
    <row r="23" spans="1:13" s="145" customFormat="1" thickBot="1">
      <c r="A23" s="15" t="s">
        <v>133</v>
      </c>
      <c r="B23" s="146"/>
      <c r="C23" s="17">
        <v>50559902</v>
      </c>
      <c r="D23" s="17"/>
      <c r="E23" s="17">
        <v>-14600</v>
      </c>
      <c r="F23" s="17"/>
      <c r="G23" s="17">
        <v>231</v>
      </c>
      <c r="H23" s="17"/>
      <c r="I23" s="17">
        <v>272</v>
      </c>
      <c r="J23" s="17"/>
      <c r="K23" s="17">
        <v>-37142685</v>
      </c>
      <c r="L23" s="17"/>
      <c r="M23" s="17">
        <v>13403120</v>
      </c>
    </row>
    <row r="24" spans="1:13" s="145" customFormat="1" ht="14.25">
      <c r="A24" s="24"/>
      <c r="B24" s="147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</row>
    <row r="25" spans="1:13">
      <c r="A25" s="31" t="s">
        <v>9</v>
      </c>
      <c r="B25" s="14"/>
      <c r="C25" s="18"/>
      <c r="D25" s="18"/>
      <c r="E25" s="18"/>
      <c r="F25" s="18"/>
      <c r="G25" s="18"/>
      <c r="H25" s="18"/>
      <c r="I25" s="18"/>
      <c r="J25" s="18"/>
      <c r="K25" s="18">
        <v>562338</v>
      </c>
      <c r="L25" s="18"/>
      <c r="M25" s="19">
        <f>SUM(C25:K25)</f>
        <v>562338</v>
      </c>
    </row>
    <row r="26" spans="1:13" ht="15.75" thickBot="1">
      <c r="A26" s="20" t="s">
        <v>142</v>
      </c>
      <c r="B26" s="16"/>
      <c r="C26" s="21"/>
      <c r="D26" s="21"/>
      <c r="E26" s="21">
        <v>25610</v>
      </c>
      <c r="F26" s="21"/>
      <c r="G26" s="21">
        <v>663</v>
      </c>
      <c r="H26" s="23"/>
      <c r="I26" s="21"/>
      <c r="J26" s="23"/>
      <c r="K26" s="21">
        <v>-150630</v>
      </c>
      <c r="L26" s="23"/>
      <c r="M26" s="23">
        <f>SUM(C26:K26)</f>
        <v>-124357</v>
      </c>
    </row>
    <row r="27" spans="1:13">
      <c r="A27" s="24" t="s">
        <v>10</v>
      </c>
      <c r="B27" s="25"/>
      <c r="C27" s="26"/>
      <c r="D27" s="26"/>
      <c r="E27" s="26">
        <f>SUM(E25:E26)</f>
        <v>25610</v>
      </c>
      <c r="F27" s="26"/>
      <c r="G27" s="26">
        <f>SUM(G25:G26)</f>
        <v>663</v>
      </c>
      <c r="H27" s="26"/>
      <c r="I27" s="26">
        <f>SUM(I25:I26)</f>
        <v>0</v>
      </c>
      <c r="J27" s="26"/>
      <c r="K27" s="26">
        <f>SUM(K25:K26)</f>
        <v>411708</v>
      </c>
      <c r="L27" s="26"/>
      <c r="M27" s="26">
        <f>SUM(M25:M26)</f>
        <v>437981</v>
      </c>
    </row>
    <row r="28" spans="1:13">
      <c r="A28" s="24"/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</row>
    <row r="29" spans="1:13" ht="28.15" customHeight="1">
      <c r="A29" s="31" t="s">
        <v>12</v>
      </c>
      <c r="B29" s="14"/>
      <c r="C29" s="18"/>
      <c r="D29" s="18"/>
      <c r="E29" s="18"/>
      <c r="F29" s="18"/>
      <c r="G29" s="18"/>
      <c r="H29" s="18"/>
      <c r="I29" s="18"/>
      <c r="J29" s="18"/>
      <c r="K29" s="18">
        <v>-233588</v>
      </c>
      <c r="L29" s="18"/>
      <c r="M29" s="19">
        <f>SUM(C29:K29)</f>
        <v>-233588</v>
      </c>
    </row>
    <row r="30" spans="1:13">
      <c r="A30" s="31" t="s">
        <v>73</v>
      </c>
      <c r="B30" s="14"/>
      <c r="C30" s="18"/>
      <c r="D30" s="18"/>
      <c r="E30" s="18"/>
      <c r="F30" s="18"/>
      <c r="G30" s="19"/>
      <c r="H30" s="18"/>
      <c r="I30" s="19"/>
      <c r="J30" s="18"/>
      <c r="K30" s="19">
        <v>-417124</v>
      </c>
      <c r="L30" s="18"/>
      <c r="M30" s="19">
        <f>SUM(C30:K30)</f>
        <v>-417124</v>
      </c>
    </row>
    <row r="31" spans="1:13">
      <c r="A31" s="31" t="s">
        <v>75</v>
      </c>
      <c r="B31" s="14"/>
      <c r="C31" s="18"/>
      <c r="D31" s="18"/>
      <c r="E31" s="18"/>
      <c r="F31" s="18"/>
      <c r="G31" s="18"/>
      <c r="H31" s="18"/>
      <c r="I31" s="18">
        <v>-272</v>
      </c>
      <c r="J31" s="18"/>
      <c r="K31" s="18">
        <v>272</v>
      </c>
      <c r="L31" s="18"/>
      <c r="M31" s="19">
        <f>SUM(C31:K31)</f>
        <v>0</v>
      </c>
    </row>
    <row r="32" spans="1:13" s="12" customFormat="1" ht="15.75" thickBot="1">
      <c r="A32" s="27" t="s">
        <v>141</v>
      </c>
      <c r="B32" s="28"/>
      <c r="C32" s="29">
        <f>C23+C27</f>
        <v>50559902</v>
      </c>
      <c r="D32" s="30"/>
      <c r="E32" s="29">
        <f>E23+E27</f>
        <v>11010</v>
      </c>
      <c r="F32" s="30"/>
      <c r="G32" s="29">
        <f>G23+G27</f>
        <v>894</v>
      </c>
      <c r="H32" s="30"/>
      <c r="I32" s="29">
        <f>SUM(I23,I27:I31)</f>
        <v>0</v>
      </c>
      <c r="J32" s="30"/>
      <c r="K32" s="29">
        <f>SUM(K23,K27:K31)</f>
        <v>-37381417</v>
      </c>
      <c r="L32" s="30"/>
      <c r="M32" s="29">
        <f>SUM(M23,M27:M31)</f>
        <v>13190389</v>
      </c>
    </row>
    <row r="33" spans="1:13">
      <c r="E33" s="150"/>
      <c r="M33" s="11"/>
    </row>
    <row r="34" spans="1:13">
      <c r="K34" s="11"/>
    </row>
    <row r="36" spans="1:13" s="6" customFormat="1">
      <c r="A36" s="5" t="s">
        <v>15</v>
      </c>
      <c r="C36" s="5" t="s">
        <v>16</v>
      </c>
    </row>
    <row r="37" spans="1:13" s="6" customFormat="1">
      <c r="A37" s="5"/>
      <c r="C37" s="5"/>
    </row>
    <row r="38" spans="1:13" s="6" customFormat="1">
      <c r="A38" s="5" t="s">
        <v>17</v>
      </c>
      <c r="C38" s="5" t="s">
        <v>16</v>
      </c>
    </row>
  </sheetData>
  <mergeCells count="13">
    <mergeCell ref="M8:M9"/>
    <mergeCell ref="L8:L9"/>
    <mergeCell ref="A8:A9"/>
    <mergeCell ref="C8:C9"/>
    <mergeCell ref="D8:D9"/>
    <mergeCell ref="E8:E9"/>
    <mergeCell ref="F8:F9"/>
    <mergeCell ref="K8:K9"/>
    <mergeCell ref="B8:B9"/>
    <mergeCell ref="G8:G9"/>
    <mergeCell ref="H8:H9"/>
    <mergeCell ref="I8:I9"/>
    <mergeCell ref="J8:J9"/>
  </mergeCells>
  <pageMargins left="0.7" right="0.7" top="0.75" bottom="0.75" header="0.3" footer="0.3"/>
  <pageSetup paperSize="9" scale="5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ф1</vt:lpstr>
      <vt:lpstr>Ф2</vt:lpstr>
      <vt:lpstr>Ф3</vt:lpstr>
      <vt:lpstr>Ф4</vt:lpstr>
      <vt:lpstr>ф1!Область_печати</vt:lpstr>
      <vt:lpstr>Ф3!Область_печати</vt:lpstr>
      <vt:lpstr>Ф4!Область_печати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s_satpayeva</dc:creator>
  <cp:lastModifiedBy>Sholpan Satpayeva</cp:lastModifiedBy>
  <cp:lastPrinted>2021-11-18T11:18:46Z</cp:lastPrinted>
  <dcterms:created xsi:type="dcterms:W3CDTF">2018-05-14T05:11:40Z</dcterms:created>
  <dcterms:modified xsi:type="dcterms:W3CDTF">2021-11-18T11:19:43Z</dcterms:modified>
</cp:coreProperties>
</file>